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d1188eea9566d0bd/Documents/New folder/"/>
    </mc:Choice>
  </mc:AlternateContent>
  <xr:revisionPtr revIDLastSave="3739" documentId="8_{132BC5A5-2D5F-43BE-A0EC-7FC86A02A067}" xr6:coauthVersionLast="47" xr6:coauthVersionMax="47" xr10:uidLastSave="{F513C49D-AE3E-443E-A140-5F7D11F08839}"/>
  <bookViews>
    <workbookView xWindow="-120" yWindow="-120" windowWidth="20730" windowHeight="11040" firstSheet="8" activeTab="12" xr2:uid="{216BEF84-01CB-48F4-AE5A-14EF69695C68}"/>
  </bookViews>
  <sheets>
    <sheet name="global freelancer raw" sheetId="25" r:id="rId1"/>
    <sheet name="Global Freelancer" sheetId="1" r:id="rId2"/>
    <sheet name="Power Querry Table" sheetId="3" r:id="rId3"/>
    <sheet name="Vlookup" sheetId="6" r:id="rId4"/>
    <sheet name="Table Main" sheetId="11" r:id="rId5"/>
    <sheet name="Active vs Inactive Freelancers" sheetId="7" r:id="rId6"/>
    <sheet name="Average Hourly Rate by Gender" sheetId="8" r:id="rId7"/>
    <sheet name="Years of Experience vs Avg No." sheetId="9" r:id="rId8"/>
    <sheet name="PT1" sheetId="21" r:id="rId9"/>
    <sheet name="PT3" sheetId="23" r:id="rId10"/>
    <sheet name="PT2" sheetId="22" r:id="rId11"/>
    <sheet name="Dashboard" sheetId="24" r:id="rId12"/>
    <sheet name="SUMMARY" sheetId="2" r:id="rId13"/>
  </sheets>
  <definedNames>
    <definedName name="_xlnm._FilterDatabase" localSheetId="1" hidden="1">'Global Freelancer'!$A$1:$Y$1001</definedName>
    <definedName name="_xlcn.WorksheetConnection_CodingChallengeExcelCopy.xlsxActive1" hidden="1">Active[]</definedName>
    <definedName name="_xlcn.WorksheetConnection_CodingChallengeExcelCopy.xlsxExperience1" hidden="1">Experience[]</definedName>
    <definedName name="_xlcn.WorksheetConnection_CodingChallengeExcelCopy.xlsxGender1" hidden="1">Gender[]</definedName>
    <definedName name="_xlcn.WorksheetConnection_CodingChallengeExcelCopy.xlsxTable11" hidden="1">Table1[]</definedName>
    <definedName name="_xlcn.WorksheetConnection_CodingChallengeExcelCopy.xlsxTablemain1" hidden="1">Tablemain[]</definedName>
    <definedName name="ExternalData_1" localSheetId="2" hidden="1">'Power Querry Table'!$A$1:$W$1001</definedName>
    <definedName name="Slicer_Active">#N/A</definedName>
    <definedName name="Slicer_Experience">#N/A</definedName>
    <definedName name="Slicer_Gender">#N/A</definedName>
  </definedNames>
  <calcPr calcId="191029"/>
  <pivotCaches>
    <pivotCache cacheId="0" r:id="rId14"/>
    <pivotCache cacheId="1" r:id="rId15"/>
    <pivotCache cacheId="2"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2_0a18a61b-b3fc-46e7-8d58-d729abb00032" name="Table1  2" connection="Query - Table1 (2)"/>
          <x15:modelTable id="Table1  3_a5d00e6c-4caf-4e81-b87c-b78415fa6e0c" name="Table1  3" connection="Query - Table1 (3)"/>
          <x15:modelTable id="Tablemain" name="Tablemain" connection="WorksheetConnection_Coding Challenge Excel - Copy.xlsx!Tablemain"/>
          <x15:modelTable id="Table1" name="Table1" connection="WorksheetConnection_Coding Challenge Excel - Copy.xlsx!Table1"/>
          <x15:modelTable id="Gender" name="Gender" connection="WorksheetConnection_Coding Challenge Excel - Copy.xlsx!Gender"/>
          <x15:modelTable id="Experience" name="Experience" connection="WorksheetConnection_Coding Challenge Excel - Copy.xlsx!Experience"/>
          <x15:modelTable id="Active" name="Active" connection="WorksheetConnection_Coding Challenge Excel - Copy.xlsx!Active"/>
        </x15:modelTables>
        <x15:modelRelationships>
          <x15:modelRelationship fromTable="Tablemain" fromColumn="Is Active" toTable="Active" toColumn="Count of Freelancers"/>
          <x15:modelRelationship fromTable="Tablemain" fromColumn="Hourly_rate ($)" toTable="Gender" toColumn="Gender"/>
          <x15:modelRelationship fromTable="Tablemain" fromColumn="years_of_experience" toTable="Experience" toColumn="Avg Project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 i="1" l="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I2" i="6"/>
  <c r="H4" i="6"/>
  <c r="F2" i="6"/>
  <c r="E2" i="6"/>
  <c r="E4" i="6"/>
  <c r="E5" i="6"/>
  <c r="F5" i="6"/>
  <c r="E6" i="6"/>
  <c r="F6" i="6"/>
  <c r="E7" i="6"/>
  <c r="F7" i="6"/>
  <c r="E8" i="6"/>
  <c r="F8" i="6"/>
  <c r="E9" i="6"/>
  <c r="F9" i="6"/>
  <c r="E10" i="6"/>
  <c r="F10" i="6"/>
  <c r="E11" i="6"/>
  <c r="F11" i="6"/>
  <c r="E12" i="6"/>
  <c r="F12" i="6"/>
  <c r="E13" i="6"/>
  <c r="F13" i="6"/>
  <c r="E14" i="6"/>
  <c r="F14" i="6"/>
  <c r="E15" i="6"/>
  <c r="F15" i="6"/>
  <c r="E16" i="6"/>
  <c r="F16" i="6"/>
  <c r="E17" i="6"/>
  <c r="F17" i="6"/>
  <c r="E18" i="6"/>
  <c r="F18" i="6"/>
  <c r="E19" i="6"/>
  <c r="F19" i="6"/>
  <c r="E20" i="6"/>
  <c r="F20" i="6"/>
  <c r="E21" i="6"/>
  <c r="F21" i="6"/>
  <c r="E22" i="6"/>
  <c r="F22" i="6"/>
  <c r="E23" i="6"/>
  <c r="F23" i="6"/>
  <c r="E24" i="6"/>
  <c r="F24" i="6"/>
  <c r="E25" i="6"/>
  <c r="F25" i="6"/>
  <c r="E26" i="6"/>
  <c r="F26" i="6"/>
  <c r="E27" i="6"/>
  <c r="F27" i="6"/>
  <c r="E28" i="6"/>
  <c r="F28" i="6"/>
  <c r="E29" i="6"/>
  <c r="F29" i="6"/>
  <c r="E30" i="6"/>
  <c r="F30" i="6"/>
  <c r="E31" i="6"/>
  <c r="F31" i="6"/>
  <c r="E32" i="6"/>
  <c r="F32" i="6"/>
  <c r="E33" i="6"/>
  <c r="F33" i="6"/>
  <c r="E34" i="6"/>
  <c r="F34" i="6"/>
  <c r="E35" i="6"/>
  <c r="F35" i="6"/>
  <c r="E36" i="6"/>
  <c r="F36" i="6"/>
  <c r="E37" i="6"/>
  <c r="F37" i="6"/>
  <c r="E38" i="6"/>
  <c r="F38" i="6"/>
  <c r="E39" i="6"/>
  <c r="F39" i="6"/>
  <c r="E40" i="6"/>
  <c r="F40" i="6"/>
  <c r="E41" i="6"/>
  <c r="F41" i="6"/>
  <c r="E42" i="6"/>
  <c r="F42" i="6"/>
  <c r="E43" i="6"/>
  <c r="F43" i="6"/>
  <c r="E44" i="6"/>
  <c r="F44" i="6"/>
  <c r="E45" i="6"/>
  <c r="F45" i="6"/>
  <c r="E46" i="6"/>
  <c r="F46" i="6"/>
  <c r="E47" i="6"/>
  <c r="F47" i="6"/>
  <c r="E48" i="6"/>
  <c r="F48" i="6"/>
  <c r="E49" i="6"/>
  <c r="F49" i="6"/>
  <c r="E50" i="6"/>
  <c r="F50" i="6"/>
  <c r="E51" i="6"/>
  <c r="F51" i="6"/>
  <c r="E52" i="6"/>
  <c r="F52" i="6"/>
  <c r="E53" i="6"/>
  <c r="F53" i="6"/>
  <c r="E54" i="6"/>
  <c r="F54" i="6"/>
  <c r="E55" i="6"/>
  <c r="F55" i="6"/>
  <c r="E56" i="6"/>
  <c r="F56" i="6"/>
  <c r="E57" i="6"/>
  <c r="F57" i="6"/>
  <c r="E58" i="6"/>
  <c r="F58" i="6"/>
  <c r="E59" i="6"/>
  <c r="F59" i="6"/>
  <c r="E60" i="6"/>
  <c r="F60" i="6"/>
  <c r="E61" i="6"/>
  <c r="F61" i="6"/>
  <c r="E62" i="6"/>
  <c r="F62" i="6"/>
  <c r="E63" i="6"/>
  <c r="F63" i="6"/>
  <c r="E64" i="6"/>
  <c r="F64" i="6"/>
  <c r="E65" i="6"/>
  <c r="F65" i="6"/>
  <c r="E66" i="6"/>
  <c r="F66" i="6"/>
  <c r="E67" i="6"/>
  <c r="F67" i="6"/>
  <c r="E68" i="6"/>
  <c r="F68" i="6"/>
  <c r="E69" i="6"/>
  <c r="F69" i="6"/>
  <c r="E70" i="6"/>
  <c r="F70" i="6"/>
  <c r="E71" i="6"/>
  <c r="F71" i="6"/>
  <c r="E72" i="6"/>
  <c r="F72" i="6"/>
  <c r="E73" i="6"/>
  <c r="F73" i="6"/>
  <c r="E74" i="6"/>
  <c r="F74" i="6"/>
  <c r="E75" i="6"/>
  <c r="F75" i="6"/>
  <c r="E76" i="6"/>
  <c r="F76" i="6"/>
  <c r="E77" i="6"/>
  <c r="F77" i="6"/>
  <c r="E78" i="6"/>
  <c r="F78" i="6"/>
  <c r="E79" i="6"/>
  <c r="F79" i="6"/>
  <c r="E80" i="6"/>
  <c r="F80" i="6"/>
  <c r="E81" i="6"/>
  <c r="F81" i="6"/>
  <c r="E82" i="6"/>
  <c r="F82" i="6"/>
  <c r="E83" i="6"/>
  <c r="F83" i="6"/>
  <c r="E84" i="6"/>
  <c r="F84" i="6"/>
  <c r="E85" i="6"/>
  <c r="F85" i="6"/>
  <c r="E86" i="6"/>
  <c r="F86" i="6"/>
  <c r="E87" i="6"/>
  <c r="F87" i="6"/>
  <c r="E88" i="6"/>
  <c r="F88" i="6"/>
  <c r="E89" i="6"/>
  <c r="F89" i="6"/>
  <c r="E90" i="6"/>
  <c r="F90" i="6"/>
  <c r="E91" i="6"/>
  <c r="F91" i="6"/>
  <c r="E92" i="6"/>
  <c r="F92" i="6"/>
  <c r="E93" i="6"/>
  <c r="F93" i="6"/>
  <c r="E94" i="6"/>
  <c r="F94" i="6"/>
  <c r="E95" i="6"/>
  <c r="F95" i="6"/>
  <c r="E96" i="6"/>
  <c r="F96" i="6"/>
  <c r="E97" i="6"/>
  <c r="F97" i="6"/>
  <c r="E98" i="6"/>
  <c r="F98" i="6"/>
  <c r="E99" i="6"/>
  <c r="F99" i="6"/>
  <c r="E100" i="6"/>
  <c r="F100" i="6"/>
  <c r="E101" i="6"/>
  <c r="F101" i="6"/>
  <c r="E102" i="6"/>
  <c r="F102" i="6"/>
  <c r="E103" i="6"/>
  <c r="F103" i="6"/>
  <c r="E104" i="6"/>
  <c r="F104" i="6"/>
  <c r="E105" i="6"/>
  <c r="F105" i="6"/>
  <c r="E106" i="6"/>
  <c r="F106" i="6"/>
  <c r="E107" i="6"/>
  <c r="F107" i="6"/>
  <c r="E108" i="6"/>
  <c r="F108" i="6"/>
  <c r="E109" i="6"/>
  <c r="F109" i="6"/>
  <c r="E110" i="6"/>
  <c r="F110" i="6"/>
  <c r="E111" i="6"/>
  <c r="F111" i="6"/>
  <c r="E112" i="6"/>
  <c r="F112" i="6"/>
  <c r="E113" i="6"/>
  <c r="F113" i="6"/>
  <c r="E114" i="6"/>
  <c r="F114" i="6"/>
  <c r="E115" i="6"/>
  <c r="F115" i="6"/>
  <c r="E116" i="6"/>
  <c r="F116" i="6"/>
  <c r="E117" i="6"/>
  <c r="F117" i="6"/>
  <c r="E118" i="6"/>
  <c r="F118" i="6"/>
  <c r="E119" i="6"/>
  <c r="F119" i="6"/>
  <c r="E120" i="6"/>
  <c r="F120" i="6"/>
  <c r="E121" i="6"/>
  <c r="F121" i="6"/>
  <c r="E122" i="6"/>
  <c r="F122" i="6"/>
  <c r="E123" i="6"/>
  <c r="F123" i="6"/>
  <c r="E124" i="6"/>
  <c r="F124" i="6"/>
  <c r="E125" i="6"/>
  <c r="F125" i="6"/>
  <c r="E126" i="6"/>
  <c r="F126" i="6"/>
  <c r="E127" i="6"/>
  <c r="F127" i="6"/>
  <c r="E128" i="6"/>
  <c r="F128" i="6"/>
  <c r="E129" i="6"/>
  <c r="F129" i="6"/>
  <c r="E130" i="6"/>
  <c r="F130" i="6"/>
  <c r="E131" i="6"/>
  <c r="F131" i="6"/>
  <c r="E132" i="6"/>
  <c r="F132" i="6"/>
  <c r="E133" i="6"/>
  <c r="F133" i="6"/>
  <c r="E134" i="6"/>
  <c r="F134" i="6"/>
  <c r="E135" i="6"/>
  <c r="F135" i="6"/>
  <c r="E136" i="6"/>
  <c r="F136" i="6"/>
  <c r="E137" i="6"/>
  <c r="F137" i="6"/>
  <c r="E138" i="6"/>
  <c r="F138" i="6"/>
  <c r="E139" i="6"/>
  <c r="F139" i="6"/>
  <c r="E140" i="6"/>
  <c r="F140" i="6"/>
  <c r="E141" i="6"/>
  <c r="F141" i="6"/>
  <c r="E142" i="6"/>
  <c r="F142" i="6"/>
  <c r="E143" i="6"/>
  <c r="F143" i="6"/>
  <c r="E144" i="6"/>
  <c r="F144" i="6"/>
  <c r="E145" i="6"/>
  <c r="F145" i="6"/>
  <c r="E146" i="6"/>
  <c r="F146" i="6"/>
  <c r="E147" i="6"/>
  <c r="F147" i="6"/>
  <c r="E148" i="6"/>
  <c r="F148" i="6"/>
  <c r="E149" i="6"/>
  <c r="F149" i="6"/>
  <c r="E150" i="6"/>
  <c r="F150" i="6"/>
  <c r="E151" i="6"/>
  <c r="F151" i="6"/>
  <c r="E152" i="6"/>
  <c r="F152" i="6"/>
  <c r="E153" i="6"/>
  <c r="F153" i="6"/>
  <c r="E154" i="6"/>
  <c r="F154" i="6"/>
  <c r="E155" i="6"/>
  <c r="F155" i="6"/>
  <c r="E156" i="6"/>
  <c r="F156" i="6"/>
  <c r="E157" i="6"/>
  <c r="F157" i="6"/>
  <c r="E158" i="6"/>
  <c r="F158" i="6"/>
  <c r="E159" i="6"/>
  <c r="F159" i="6"/>
  <c r="E160" i="6"/>
  <c r="F160" i="6"/>
  <c r="E161" i="6"/>
  <c r="F161" i="6"/>
  <c r="E162" i="6"/>
  <c r="F162" i="6"/>
  <c r="E163" i="6"/>
  <c r="F163" i="6"/>
  <c r="E164" i="6"/>
  <c r="F164" i="6"/>
  <c r="E165" i="6"/>
  <c r="F165" i="6"/>
  <c r="E166" i="6"/>
  <c r="F166" i="6"/>
  <c r="E167" i="6"/>
  <c r="F167" i="6"/>
  <c r="E168" i="6"/>
  <c r="F168" i="6"/>
  <c r="E169" i="6"/>
  <c r="F169" i="6"/>
  <c r="E170" i="6"/>
  <c r="F170" i="6"/>
  <c r="E171" i="6"/>
  <c r="F171" i="6"/>
  <c r="E172" i="6"/>
  <c r="F172" i="6"/>
  <c r="E173" i="6"/>
  <c r="F173" i="6"/>
  <c r="E174" i="6"/>
  <c r="F174" i="6"/>
  <c r="E175" i="6"/>
  <c r="F175" i="6"/>
  <c r="E176" i="6"/>
  <c r="F176" i="6"/>
  <c r="E177" i="6"/>
  <c r="F177" i="6"/>
  <c r="E178" i="6"/>
  <c r="F178" i="6"/>
  <c r="E179" i="6"/>
  <c r="F179" i="6"/>
  <c r="E180" i="6"/>
  <c r="F180" i="6"/>
  <c r="E181" i="6"/>
  <c r="F181" i="6"/>
  <c r="E182" i="6"/>
  <c r="F182" i="6"/>
  <c r="E183" i="6"/>
  <c r="F183" i="6"/>
  <c r="E184" i="6"/>
  <c r="F184" i="6"/>
  <c r="E185" i="6"/>
  <c r="F185" i="6"/>
  <c r="E186" i="6"/>
  <c r="F186" i="6"/>
  <c r="E187" i="6"/>
  <c r="F187" i="6"/>
  <c r="E188" i="6"/>
  <c r="F188" i="6"/>
  <c r="E189" i="6"/>
  <c r="F189" i="6"/>
  <c r="E190" i="6"/>
  <c r="F190" i="6"/>
  <c r="E191" i="6"/>
  <c r="F191" i="6"/>
  <c r="E192" i="6"/>
  <c r="F192" i="6"/>
  <c r="E193" i="6"/>
  <c r="F193" i="6"/>
  <c r="E194" i="6"/>
  <c r="F194" i="6"/>
  <c r="E195" i="6"/>
  <c r="F195" i="6"/>
  <c r="E196" i="6"/>
  <c r="F196" i="6"/>
  <c r="E197" i="6"/>
  <c r="F197" i="6"/>
  <c r="E198" i="6"/>
  <c r="F198" i="6"/>
  <c r="E199" i="6"/>
  <c r="F199" i="6"/>
  <c r="E200" i="6"/>
  <c r="F200" i="6"/>
  <c r="E201" i="6"/>
  <c r="F201" i="6"/>
  <c r="E202" i="6"/>
  <c r="F202" i="6"/>
  <c r="E203" i="6"/>
  <c r="F203" i="6"/>
  <c r="E204" i="6"/>
  <c r="F204" i="6"/>
  <c r="E205" i="6"/>
  <c r="F205" i="6"/>
  <c r="E206" i="6"/>
  <c r="F206" i="6"/>
  <c r="E207" i="6"/>
  <c r="F207" i="6"/>
  <c r="E208" i="6"/>
  <c r="F208" i="6"/>
  <c r="E209" i="6"/>
  <c r="F209" i="6"/>
  <c r="E210" i="6"/>
  <c r="F210" i="6"/>
  <c r="E211" i="6"/>
  <c r="F211" i="6"/>
  <c r="E212" i="6"/>
  <c r="F212" i="6"/>
  <c r="E213" i="6"/>
  <c r="F213" i="6"/>
  <c r="E214" i="6"/>
  <c r="F214" i="6"/>
  <c r="E215" i="6"/>
  <c r="F215" i="6"/>
  <c r="E216" i="6"/>
  <c r="F216" i="6"/>
  <c r="E217" i="6"/>
  <c r="F217" i="6"/>
  <c r="E218" i="6"/>
  <c r="F218" i="6"/>
  <c r="E219" i="6"/>
  <c r="F219" i="6"/>
  <c r="E220" i="6"/>
  <c r="F220" i="6"/>
  <c r="E221" i="6"/>
  <c r="F221" i="6"/>
  <c r="E222" i="6"/>
  <c r="F222" i="6"/>
  <c r="E223" i="6"/>
  <c r="F223" i="6"/>
  <c r="E224" i="6"/>
  <c r="F224" i="6"/>
  <c r="E225" i="6"/>
  <c r="F225" i="6"/>
  <c r="E226" i="6"/>
  <c r="F226" i="6"/>
  <c r="E227" i="6"/>
  <c r="F227" i="6"/>
  <c r="E228" i="6"/>
  <c r="F228" i="6"/>
  <c r="E229" i="6"/>
  <c r="F229" i="6"/>
  <c r="E230" i="6"/>
  <c r="F230" i="6"/>
  <c r="E231" i="6"/>
  <c r="F231" i="6"/>
  <c r="E232" i="6"/>
  <c r="F232" i="6"/>
  <c r="E233" i="6"/>
  <c r="F233" i="6"/>
  <c r="E234" i="6"/>
  <c r="F234" i="6"/>
  <c r="E235" i="6"/>
  <c r="F235" i="6"/>
  <c r="E236" i="6"/>
  <c r="F236" i="6"/>
  <c r="E237" i="6"/>
  <c r="F237" i="6"/>
  <c r="E238" i="6"/>
  <c r="F238" i="6"/>
  <c r="E239" i="6"/>
  <c r="F239" i="6"/>
  <c r="E240" i="6"/>
  <c r="F240" i="6"/>
  <c r="E241" i="6"/>
  <c r="F241" i="6"/>
  <c r="E242" i="6"/>
  <c r="F242" i="6"/>
  <c r="E243" i="6"/>
  <c r="F243" i="6"/>
  <c r="E244" i="6"/>
  <c r="F244" i="6"/>
  <c r="E245" i="6"/>
  <c r="F245" i="6"/>
  <c r="E246" i="6"/>
  <c r="F246" i="6"/>
  <c r="E247" i="6"/>
  <c r="F247" i="6"/>
  <c r="E248" i="6"/>
  <c r="F248" i="6"/>
  <c r="E249" i="6"/>
  <c r="F249" i="6"/>
  <c r="E250" i="6"/>
  <c r="F250" i="6"/>
  <c r="E251" i="6"/>
  <c r="F251" i="6"/>
  <c r="E252" i="6"/>
  <c r="F252" i="6"/>
  <c r="E253" i="6"/>
  <c r="F253" i="6"/>
  <c r="E254" i="6"/>
  <c r="F254" i="6"/>
  <c r="E255" i="6"/>
  <c r="F255" i="6"/>
  <c r="E256" i="6"/>
  <c r="F256" i="6"/>
  <c r="E257" i="6"/>
  <c r="F257" i="6"/>
  <c r="E258" i="6"/>
  <c r="F258" i="6"/>
  <c r="E259" i="6"/>
  <c r="F259" i="6"/>
  <c r="E260" i="6"/>
  <c r="F260" i="6"/>
  <c r="E261" i="6"/>
  <c r="F261" i="6"/>
  <c r="E262" i="6"/>
  <c r="F262" i="6"/>
  <c r="E263" i="6"/>
  <c r="F263" i="6"/>
  <c r="E264" i="6"/>
  <c r="F264" i="6"/>
  <c r="E265" i="6"/>
  <c r="F265" i="6"/>
  <c r="E266" i="6"/>
  <c r="F266" i="6"/>
  <c r="E267" i="6"/>
  <c r="F267" i="6"/>
  <c r="E268" i="6"/>
  <c r="F268" i="6"/>
  <c r="E269" i="6"/>
  <c r="F269" i="6"/>
  <c r="E270" i="6"/>
  <c r="F270" i="6"/>
  <c r="E271" i="6"/>
  <c r="F271" i="6"/>
  <c r="E272" i="6"/>
  <c r="F272" i="6"/>
  <c r="E273" i="6"/>
  <c r="F273" i="6"/>
  <c r="E274" i="6"/>
  <c r="F274" i="6"/>
  <c r="E275" i="6"/>
  <c r="F275" i="6"/>
  <c r="E276" i="6"/>
  <c r="F276" i="6"/>
  <c r="E277" i="6"/>
  <c r="F277" i="6"/>
  <c r="E278" i="6"/>
  <c r="F278" i="6"/>
  <c r="E279" i="6"/>
  <c r="F279" i="6"/>
  <c r="E280" i="6"/>
  <c r="F280" i="6"/>
  <c r="E281" i="6"/>
  <c r="F281" i="6"/>
  <c r="E282" i="6"/>
  <c r="F282" i="6"/>
  <c r="E283" i="6"/>
  <c r="F283" i="6"/>
  <c r="E284" i="6"/>
  <c r="F284" i="6"/>
  <c r="E285" i="6"/>
  <c r="F285" i="6"/>
  <c r="E286" i="6"/>
  <c r="F286" i="6"/>
  <c r="E287" i="6"/>
  <c r="F287" i="6"/>
  <c r="E288" i="6"/>
  <c r="F288" i="6"/>
  <c r="E289" i="6"/>
  <c r="F289" i="6"/>
  <c r="E290" i="6"/>
  <c r="F290" i="6"/>
  <c r="E291" i="6"/>
  <c r="F291" i="6"/>
  <c r="E292" i="6"/>
  <c r="F292" i="6"/>
  <c r="E293" i="6"/>
  <c r="F293" i="6"/>
  <c r="E294" i="6"/>
  <c r="F294" i="6"/>
  <c r="E295" i="6"/>
  <c r="F295" i="6"/>
  <c r="E296" i="6"/>
  <c r="F296" i="6"/>
  <c r="E297" i="6"/>
  <c r="F297" i="6"/>
  <c r="E298" i="6"/>
  <c r="F298" i="6"/>
  <c r="E299" i="6"/>
  <c r="F299" i="6"/>
  <c r="E300" i="6"/>
  <c r="F300" i="6"/>
  <c r="E301" i="6"/>
  <c r="F301" i="6"/>
  <c r="E302" i="6"/>
  <c r="F302" i="6"/>
  <c r="E303" i="6"/>
  <c r="F303" i="6"/>
  <c r="E304" i="6"/>
  <c r="F304" i="6"/>
  <c r="E305" i="6"/>
  <c r="F305" i="6"/>
  <c r="E306" i="6"/>
  <c r="F306" i="6"/>
  <c r="E307" i="6"/>
  <c r="F307" i="6"/>
  <c r="E308" i="6"/>
  <c r="F308" i="6"/>
  <c r="E309" i="6"/>
  <c r="F309" i="6"/>
  <c r="E310" i="6"/>
  <c r="F310" i="6"/>
  <c r="E311" i="6"/>
  <c r="F311" i="6"/>
  <c r="E312" i="6"/>
  <c r="F312" i="6"/>
  <c r="E313" i="6"/>
  <c r="F313" i="6"/>
  <c r="E314" i="6"/>
  <c r="F314" i="6"/>
  <c r="E315" i="6"/>
  <c r="F315" i="6"/>
  <c r="E316" i="6"/>
  <c r="F316" i="6"/>
  <c r="E317" i="6"/>
  <c r="F317" i="6"/>
  <c r="E318" i="6"/>
  <c r="F318" i="6"/>
  <c r="E319" i="6"/>
  <c r="F319" i="6"/>
  <c r="E320" i="6"/>
  <c r="F320" i="6"/>
  <c r="E321" i="6"/>
  <c r="F321" i="6"/>
  <c r="E322" i="6"/>
  <c r="F322" i="6"/>
  <c r="E323" i="6"/>
  <c r="F323" i="6"/>
  <c r="E324" i="6"/>
  <c r="F324" i="6"/>
  <c r="E325" i="6"/>
  <c r="F325" i="6"/>
  <c r="E326" i="6"/>
  <c r="F326" i="6"/>
  <c r="E327" i="6"/>
  <c r="F327" i="6"/>
  <c r="E328" i="6"/>
  <c r="F328" i="6"/>
  <c r="E329" i="6"/>
  <c r="F329" i="6"/>
  <c r="E330" i="6"/>
  <c r="F330" i="6"/>
  <c r="E331" i="6"/>
  <c r="F331" i="6"/>
  <c r="E332" i="6"/>
  <c r="F332" i="6"/>
  <c r="E333" i="6"/>
  <c r="F333" i="6"/>
  <c r="E334" i="6"/>
  <c r="F334" i="6"/>
  <c r="E335" i="6"/>
  <c r="F335" i="6"/>
  <c r="E336" i="6"/>
  <c r="F336" i="6"/>
  <c r="E337" i="6"/>
  <c r="F337" i="6"/>
  <c r="E338" i="6"/>
  <c r="F338" i="6"/>
  <c r="E339" i="6"/>
  <c r="F339" i="6"/>
  <c r="E340" i="6"/>
  <c r="F340" i="6"/>
  <c r="E341" i="6"/>
  <c r="F341" i="6"/>
  <c r="E342" i="6"/>
  <c r="F342" i="6"/>
  <c r="E343" i="6"/>
  <c r="F343" i="6"/>
  <c r="E344" i="6"/>
  <c r="F344" i="6"/>
  <c r="E345" i="6"/>
  <c r="F345" i="6"/>
  <c r="E346" i="6"/>
  <c r="F346" i="6"/>
  <c r="E347" i="6"/>
  <c r="F347" i="6"/>
  <c r="E348" i="6"/>
  <c r="F348" i="6"/>
  <c r="E349" i="6"/>
  <c r="F349" i="6"/>
  <c r="E350" i="6"/>
  <c r="F350" i="6"/>
  <c r="E351" i="6"/>
  <c r="F351" i="6"/>
  <c r="E352" i="6"/>
  <c r="F352" i="6"/>
  <c r="E353" i="6"/>
  <c r="F353" i="6"/>
  <c r="E354" i="6"/>
  <c r="F354" i="6"/>
  <c r="E355" i="6"/>
  <c r="F355" i="6"/>
  <c r="E356" i="6"/>
  <c r="F356" i="6"/>
  <c r="E357" i="6"/>
  <c r="F357" i="6"/>
  <c r="E358" i="6"/>
  <c r="F358" i="6"/>
  <c r="E359" i="6"/>
  <c r="F359" i="6"/>
  <c r="E360" i="6"/>
  <c r="F360" i="6"/>
  <c r="E361" i="6"/>
  <c r="F361" i="6"/>
  <c r="E362" i="6"/>
  <c r="F362" i="6"/>
  <c r="E363" i="6"/>
  <c r="F363" i="6"/>
  <c r="E364" i="6"/>
  <c r="F364" i="6"/>
  <c r="E365" i="6"/>
  <c r="F365" i="6"/>
  <c r="E366" i="6"/>
  <c r="F366" i="6"/>
  <c r="E367" i="6"/>
  <c r="F367" i="6"/>
  <c r="E368" i="6"/>
  <c r="F368" i="6"/>
  <c r="E369" i="6"/>
  <c r="F369" i="6"/>
  <c r="E370" i="6"/>
  <c r="F370" i="6"/>
  <c r="E371" i="6"/>
  <c r="F371" i="6"/>
  <c r="E372" i="6"/>
  <c r="F372" i="6"/>
  <c r="E373" i="6"/>
  <c r="F373" i="6"/>
  <c r="E374" i="6"/>
  <c r="F374" i="6"/>
  <c r="E375" i="6"/>
  <c r="F375" i="6"/>
  <c r="E376" i="6"/>
  <c r="F376" i="6"/>
  <c r="E377" i="6"/>
  <c r="F377" i="6"/>
  <c r="E378" i="6"/>
  <c r="F378" i="6"/>
  <c r="E379" i="6"/>
  <c r="F379" i="6"/>
  <c r="E380" i="6"/>
  <c r="F380" i="6"/>
  <c r="E381" i="6"/>
  <c r="F381" i="6"/>
  <c r="E382" i="6"/>
  <c r="F382" i="6"/>
  <c r="E383" i="6"/>
  <c r="F383" i="6"/>
  <c r="E384" i="6"/>
  <c r="F384" i="6"/>
  <c r="E385" i="6"/>
  <c r="F385" i="6"/>
  <c r="E386" i="6"/>
  <c r="F386" i="6"/>
  <c r="E387" i="6"/>
  <c r="F387" i="6"/>
  <c r="E388" i="6"/>
  <c r="F388" i="6"/>
  <c r="E389" i="6"/>
  <c r="F389" i="6"/>
  <c r="E390" i="6"/>
  <c r="F390" i="6"/>
  <c r="E391" i="6"/>
  <c r="F391" i="6"/>
  <c r="E392" i="6"/>
  <c r="F392" i="6"/>
  <c r="E393" i="6"/>
  <c r="F393" i="6"/>
  <c r="E394" i="6"/>
  <c r="F394" i="6"/>
  <c r="E395" i="6"/>
  <c r="F395" i="6"/>
  <c r="E396" i="6"/>
  <c r="F396" i="6"/>
  <c r="E397" i="6"/>
  <c r="F397" i="6"/>
  <c r="E398" i="6"/>
  <c r="F398" i="6"/>
  <c r="E399" i="6"/>
  <c r="F399" i="6"/>
  <c r="E400" i="6"/>
  <c r="F400" i="6"/>
  <c r="E401" i="6"/>
  <c r="F401" i="6"/>
  <c r="E402" i="6"/>
  <c r="F402" i="6"/>
  <c r="E403" i="6"/>
  <c r="F403" i="6"/>
  <c r="E404" i="6"/>
  <c r="F404" i="6"/>
  <c r="E405" i="6"/>
  <c r="F405" i="6"/>
  <c r="E406" i="6"/>
  <c r="F406" i="6"/>
  <c r="E407" i="6"/>
  <c r="F407" i="6"/>
  <c r="E408" i="6"/>
  <c r="F408" i="6"/>
  <c r="E409" i="6"/>
  <c r="F409" i="6"/>
  <c r="E410" i="6"/>
  <c r="F410" i="6"/>
  <c r="E411" i="6"/>
  <c r="F411" i="6"/>
  <c r="E412" i="6"/>
  <c r="F412" i="6"/>
  <c r="E413" i="6"/>
  <c r="F413" i="6"/>
  <c r="E414" i="6"/>
  <c r="F414" i="6"/>
  <c r="E415" i="6"/>
  <c r="F415" i="6"/>
  <c r="E416" i="6"/>
  <c r="F416" i="6"/>
  <c r="E417" i="6"/>
  <c r="F417" i="6"/>
  <c r="E418" i="6"/>
  <c r="F418" i="6"/>
  <c r="E419" i="6"/>
  <c r="F419" i="6"/>
  <c r="E420" i="6"/>
  <c r="F420" i="6"/>
  <c r="E421" i="6"/>
  <c r="F421" i="6"/>
  <c r="E422" i="6"/>
  <c r="F422" i="6"/>
  <c r="E423" i="6"/>
  <c r="F423" i="6"/>
  <c r="E424" i="6"/>
  <c r="F424" i="6"/>
  <c r="E425" i="6"/>
  <c r="F425" i="6"/>
  <c r="E426" i="6"/>
  <c r="F426" i="6"/>
  <c r="E427" i="6"/>
  <c r="F427" i="6"/>
  <c r="E428" i="6"/>
  <c r="F428" i="6"/>
  <c r="E429" i="6"/>
  <c r="F429" i="6"/>
  <c r="E430" i="6"/>
  <c r="F430" i="6"/>
  <c r="E431" i="6"/>
  <c r="F431" i="6"/>
  <c r="E432" i="6"/>
  <c r="F432" i="6"/>
  <c r="E433" i="6"/>
  <c r="F433" i="6"/>
  <c r="E434" i="6"/>
  <c r="F434" i="6"/>
  <c r="E435" i="6"/>
  <c r="F435" i="6"/>
  <c r="E436" i="6"/>
  <c r="F436" i="6"/>
  <c r="E437" i="6"/>
  <c r="F437" i="6"/>
  <c r="E438" i="6"/>
  <c r="F438" i="6"/>
  <c r="E439" i="6"/>
  <c r="F439" i="6"/>
  <c r="E440" i="6"/>
  <c r="F440" i="6"/>
  <c r="E441" i="6"/>
  <c r="F441" i="6"/>
  <c r="E442" i="6"/>
  <c r="F442" i="6"/>
  <c r="E443" i="6"/>
  <c r="F443" i="6"/>
  <c r="E444" i="6"/>
  <c r="F444" i="6"/>
  <c r="E445" i="6"/>
  <c r="F445" i="6"/>
  <c r="E446" i="6"/>
  <c r="F446" i="6"/>
  <c r="E447" i="6"/>
  <c r="F447" i="6"/>
  <c r="E448" i="6"/>
  <c r="F448" i="6"/>
  <c r="E449" i="6"/>
  <c r="F449" i="6"/>
  <c r="E450" i="6"/>
  <c r="F450" i="6"/>
  <c r="E451" i="6"/>
  <c r="F451" i="6"/>
  <c r="E452" i="6"/>
  <c r="F452" i="6"/>
  <c r="E453" i="6"/>
  <c r="F453" i="6"/>
  <c r="E454" i="6"/>
  <c r="F454" i="6"/>
  <c r="E455" i="6"/>
  <c r="F455" i="6"/>
  <c r="E456" i="6"/>
  <c r="F456" i="6"/>
  <c r="E457" i="6"/>
  <c r="F457" i="6"/>
  <c r="E458" i="6"/>
  <c r="F458" i="6"/>
  <c r="E459" i="6"/>
  <c r="F459" i="6"/>
  <c r="E460" i="6"/>
  <c r="F460" i="6"/>
  <c r="E461" i="6"/>
  <c r="F461" i="6"/>
  <c r="E462" i="6"/>
  <c r="F462" i="6"/>
  <c r="E463" i="6"/>
  <c r="F463" i="6"/>
  <c r="E464" i="6"/>
  <c r="F464" i="6"/>
  <c r="E465" i="6"/>
  <c r="F465" i="6"/>
  <c r="E466" i="6"/>
  <c r="F466" i="6"/>
  <c r="E467" i="6"/>
  <c r="F467" i="6"/>
  <c r="E468" i="6"/>
  <c r="F468" i="6"/>
  <c r="E469" i="6"/>
  <c r="F469" i="6"/>
  <c r="E470" i="6"/>
  <c r="F470" i="6"/>
  <c r="E471" i="6"/>
  <c r="F471" i="6"/>
  <c r="E472" i="6"/>
  <c r="F472" i="6"/>
  <c r="E473" i="6"/>
  <c r="F473" i="6"/>
  <c r="E474" i="6"/>
  <c r="F474" i="6"/>
  <c r="E475" i="6"/>
  <c r="F475" i="6"/>
  <c r="E476" i="6"/>
  <c r="F476" i="6"/>
  <c r="E477" i="6"/>
  <c r="F477" i="6"/>
  <c r="E478" i="6"/>
  <c r="F478" i="6"/>
  <c r="E479" i="6"/>
  <c r="F479" i="6"/>
  <c r="E480" i="6"/>
  <c r="F480" i="6"/>
  <c r="E481" i="6"/>
  <c r="F481" i="6"/>
  <c r="E482" i="6"/>
  <c r="F482" i="6"/>
  <c r="E483" i="6"/>
  <c r="F483" i="6"/>
  <c r="E484" i="6"/>
  <c r="F484" i="6"/>
  <c r="E485" i="6"/>
  <c r="F485" i="6"/>
  <c r="E486" i="6"/>
  <c r="F486" i="6"/>
  <c r="E487" i="6"/>
  <c r="F487" i="6"/>
  <c r="E488" i="6"/>
  <c r="F488" i="6"/>
  <c r="E489" i="6"/>
  <c r="F489" i="6"/>
  <c r="E490" i="6"/>
  <c r="F490" i="6"/>
  <c r="E491" i="6"/>
  <c r="F491" i="6"/>
  <c r="E492" i="6"/>
  <c r="F492" i="6"/>
  <c r="E493" i="6"/>
  <c r="F493" i="6"/>
  <c r="E494" i="6"/>
  <c r="F494" i="6"/>
  <c r="E495" i="6"/>
  <c r="F495" i="6"/>
  <c r="E496" i="6"/>
  <c r="F496" i="6"/>
  <c r="E497" i="6"/>
  <c r="F497" i="6"/>
  <c r="E498" i="6"/>
  <c r="F498" i="6"/>
  <c r="E499" i="6"/>
  <c r="F499" i="6"/>
  <c r="E500" i="6"/>
  <c r="F500" i="6"/>
  <c r="E501" i="6"/>
  <c r="F501" i="6"/>
  <c r="E502" i="6"/>
  <c r="F502" i="6"/>
  <c r="E503" i="6"/>
  <c r="F503" i="6"/>
  <c r="E504" i="6"/>
  <c r="F504" i="6"/>
  <c r="E505" i="6"/>
  <c r="F505" i="6"/>
  <c r="E506" i="6"/>
  <c r="F506" i="6"/>
  <c r="E507" i="6"/>
  <c r="F507" i="6"/>
  <c r="E508" i="6"/>
  <c r="F508" i="6"/>
  <c r="E509" i="6"/>
  <c r="F509" i="6"/>
  <c r="E510" i="6"/>
  <c r="F510" i="6"/>
  <c r="E511" i="6"/>
  <c r="F511" i="6"/>
  <c r="E512" i="6"/>
  <c r="F512" i="6"/>
  <c r="E513" i="6"/>
  <c r="F513" i="6"/>
  <c r="E514" i="6"/>
  <c r="F514" i="6"/>
  <c r="E515" i="6"/>
  <c r="F515" i="6"/>
  <c r="E516" i="6"/>
  <c r="F516" i="6"/>
  <c r="E517" i="6"/>
  <c r="F517" i="6"/>
  <c r="E518" i="6"/>
  <c r="F518" i="6"/>
  <c r="E519" i="6"/>
  <c r="F519" i="6"/>
  <c r="E520" i="6"/>
  <c r="F520" i="6"/>
  <c r="E521" i="6"/>
  <c r="F521" i="6"/>
  <c r="E522" i="6"/>
  <c r="F522" i="6"/>
  <c r="E523" i="6"/>
  <c r="F523" i="6"/>
  <c r="E524" i="6"/>
  <c r="F524" i="6"/>
  <c r="E525" i="6"/>
  <c r="F525" i="6"/>
  <c r="E526" i="6"/>
  <c r="F526" i="6"/>
  <c r="E527" i="6"/>
  <c r="F527" i="6"/>
  <c r="E528" i="6"/>
  <c r="F528" i="6"/>
  <c r="E529" i="6"/>
  <c r="F529" i="6"/>
  <c r="E530" i="6"/>
  <c r="F530" i="6"/>
  <c r="E531" i="6"/>
  <c r="F531" i="6"/>
  <c r="E532" i="6"/>
  <c r="F532" i="6"/>
  <c r="E533" i="6"/>
  <c r="F533" i="6"/>
  <c r="E534" i="6"/>
  <c r="F534" i="6"/>
  <c r="E535" i="6"/>
  <c r="F535" i="6"/>
  <c r="E536" i="6"/>
  <c r="F536" i="6"/>
  <c r="E537" i="6"/>
  <c r="F537" i="6"/>
  <c r="E538" i="6"/>
  <c r="F538" i="6"/>
  <c r="E539" i="6"/>
  <c r="F539" i="6"/>
  <c r="E540" i="6"/>
  <c r="F540" i="6"/>
  <c r="E541" i="6"/>
  <c r="F541" i="6"/>
  <c r="E542" i="6"/>
  <c r="F542" i="6"/>
  <c r="E543" i="6"/>
  <c r="F543" i="6"/>
  <c r="E544" i="6"/>
  <c r="F544" i="6"/>
  <c r="E545" i="6"/>
  <c r="F545" i="6"/>
  <c r="E546" i="6"/>
  <c r="F546" i="6"/>
  <c r="E547" i="6"/>
  <c r="F547" i="6"/>
  <c r="E548" i="6"/>
  <c r="F548" i="6"/>
  <c r="E549" i="6"/>
  <c r="F549" i="6"/>
  <c r="E550" i="6"/>
  <c r="F550" i="6"/>
  <c r="E551" i="6"/>
  <c r="F551" i="6"/>
  <c r="E552" i="6"/>
  <c r="F552" i="6"/>
  <c r="E553" i="6"/>
  <c r="F553" i="6"/>
  <c r="E554" i="6"/>
  <c r="F554" i="6"/>
  <c r="E555" i="6"/>
  <c r="F555" i="6"/>
  <c r="E556" i="6"/>
  <c r="F556" i="6"/>
  <c r="E557" i="6"/>
  <c r="F557" i="6"/>
  <c r="E558" i="6"/>
  <c r="F558" i="6"/>
  <c r="E559" i="6"/>
  <c r="F559" i="6"/>
  <c r="E560" i="6"/>
  <c r="F560" i="6"/>
  <c r="E561" i="6"/>
  <c r="F561" i="6"/>
  <c r="E562" i="6"/>
  <c r="F562" i="6"/>
  <c r="E563" i="6"/>
  <c r="F563" i="6"/>
  <c r="E564" i="6"/>
  <c r="F564" i="6"/>
  <c r="E565" i="6"/>
  <c r="F565" i="6"/>
  <c r="E566" i="6"/>
  <c r="F566" i="6"/>
  <c r="E567" i="6"/>
  <c r="F567" i="6"/>
  <c r="E568" i="6"/>
  <c r="F568" i="6"/>
  <c r="E569" i="6"/>
  <c r="F569" i="6"/>
  <c r="E570" i="6"/>
  <c r="F570" i="6"/>
  <c r="E571" i="6"/>
  <c r="F571" i="6"/>
  <c r="E572" i="6"/>
  <c r="F572" i="6"/>
  <c r="E573" i="6"/>
  <c r="F573" i="6"/>
  <c r="E574" i="6"/>
  <c r="F574" i="6"/>
  <c r="E575" i="6"/>
  <c r="F575" i="6"/>
  <c r="E576" i="6"/>
  <c r="F576" i="6"/>
  <c r="E577" i="6"/>
  <c r="F577" i="6"/>
  <c r="E578" i="6"/>
  <c r="F578" i="6"/>
  <c r="E579" i="6"/>
  <c r="F579" i="6"/>
  <c r="E580" i="6"/>
  <c r="F580" i="6"/>
  <c r="E581" i="6"/>
  <c r="F581" i="6"/>
  <c r="E582" i="6"/>
  <c r="F582" i="6"/>
  <c r="E583" i="6"/>
  <c r="F583" i="6"/>
  <c r="E584" i="6"/>
  <c r="F584" i="6"/>
  <c r="E585" i="6"/>
  <c r="F585" i="6"/>
  <c r="E586" i="6"/>
  <c r="F586" i="6"/>
  <c r="E587" i="6"/>
  <c r="F587" i="6"/>
  <c r="E588" i="6"/>
  <c r="F588" i="6"/>
  <c r="E589" i="6"/>
  <c r="F589" i="6"/>
  <c r="E590" i="6"/>
  <c r="F590" i="6"/>
  <c r="E591" i="6"/>
  <c r="F591" i="6"/>
  <c r="E592" i="6"/>
  <c r="F592" i="6"/>
  <c r="E593" i="6"/>
  <c r="F593" i="6"/>
  <c r="E594" i="6"/>
  <c r="F594" i="6"/>
  <c r="E595" i="6"/>
  <c r="F595" i="6"/>
  <c r="E596" i="6"/>
  <c r="F596" i="6"/>
  <c r="E597" i="6"/>
  <c r="F597" i="6"/>
  <c r="E598" i="6"/>
  <c r="F598" i="6"/>
  <c r="E599" i="6"/>
  <c r="F599" i="6"/>
  <c r="E600" i="6"/>
  <c r="F600" i="6"/>
  <c r="E601" i="6"/>
  <c r="F601" i="6"/>
  <c r="E602" i="6"/>
  <c r="F602" i="6"/>
  <c r="E603" i="6"/>
  <c r="F603" i="6"/>
  <c r="E604" i="6"/>
  <c r="F604" i="6"/>
  <c r="E605" i="6"/>
  <c r="F605" i="6"/>
  <c r="E606" i="6"/>
  <c r="F606" i="6"/>
  <c r="E607" i="6"/>
  <c r="F607" i="6"/>
  <c r="E608" i="6"/>
  <c r="F608" i="6"/>
  <c r="E609" i="6"/>
  <c r="F609" i="6"/>
  <c r="E610" i="6"/>
  <c r="F610" i="6"/>
  <c r="E611" i="6"/>
  <c r="F611" i="6"/>
  <c r="E612" i="6"/>
  <c r="F612" i="6"/>
  <c r="E613" i="6"/>
  <c r="F613" i="6"/>
  <c r="E614" i="6"/>
  <c r="F614" i="6"/>
  <c r="E615" i="6"/>
  <c r="F615" i="6"/>
  <c r="E616" i="6"/>
  <c r="F616" i="6"/>
  <c r="E617" i="6"/>
  <c r="F617" i="6"/>
  <c r="E618" i="6"/>
  <c r="F618" i="6"/>
  <c r="E619" i="6"/>
  <c r="F619" i="6"/>
  <c r="E620" i="6"/>
  <c r="F620" i="6"/>
  <c r="E621" i="6"/>
  <c r="F621" i="6"/>
  <c r="E622" i="6"/>
  <c r="F622" i="6"/>
  <c r="E623" i="6"/>
  <c r="F623" i="6"/>
  <c r="E624" i="6"/>
  <c r="F624" i="6"/>
  <c r="E625" i="6"/>
  <c r="F625" i="6"/>
  <c r="E626" i="6"/>
  <c r="F626" i="6"/>
  <c r="E627" i="6"/>
  <c r="F627" i="6"/>
  <c r="E628" i="6"/>
  <c r="F628" i="6"/>
  <c r="E629" i="6"/>
  <c r="F629" i="6"/>
  <c r="E630" i="6"/>
  <c r="F630" i="6"/>
  <c r="E631" i="6"/>
  <c r="F631" i="6"/>
  <c r="E632" i="6"/>
  <c r="F632" i="6"/>
  <c r="E633" i="6"/>
  <c r="F633" i="6"/>
  <c r="E634" i="6"/>
  <c r="F634" i="6"/>
  <c r="E635" i="6"/>
  <c r="F635" i="6"/>
  <c r="E636" i="6"/>
  <c r="F636" i="6"/>
  <c r="E637" i="6"/>
  <c r="F637" i="6"/>
  <c r="E638" i="6"/>
  <c r="F638" i="6"/>
  <c r="E639" i="6"/>
  <c r="F639" i="6"/>
  <c r="E640" i="6"/>
  <c r="F640" i="6"/>
  <c r="E641" i="6"/>
  <c r="F641" i="6"/>
  <c r="E642" i="6"/>
  <c r="F642" i="6"/>
  <c r="E643" i="6"/>
  <c r="F643" i="6"/>
  <c r="E644" i="6"/>
  <c r="F644" i="6"/>
  <c r="E645" i="6"/>
  <c r="F645" i="6"/>
  <c r="E646" i="6"/>
  <c r="F646" i="6"/>
  <c r="E647" i="6"/>
  <c r="F647" i="6"/>
  <c r="E648" i="6"/>
  <c r="F648" i="6"/>
  <c r="E649" i="6"/>
  <c r="F649" i="6"/>
  <c r="E650" i="6"/>
  <c r="F650" i="6"/>
  <c r="E651" i="6"/>
  <c r="F651" i="6"/>
  <c r="E652" i="6"/>
  <c r="F652" i="6"/>
  <c r="E653" i="6"/>
  <c r="F653" i="6"/>
  <c r="E654" i="6"/>
  <c r="F654" i="6"/>
  <c r="E655" i="6"/>
  <c r="F655" i="6"/>
  <c r="E656" i="6"/>
  <c r="F656" i="6"/>
  <c r="E657" i="6"/>
  <c r="F657" i="6"/>
  <c r="E658" i="6"/>
  <c r="F658" i="6"/>
  <c r="E659" i="6"/>
  <c r="F659" i="6"/>
  <c r="E660" i="6"/>
  <c r="F660" i="6"/>
  <c r="E661" i="6"/>
  <c r="F661" i="6"/>
  <c r="E662" i="6"/>
  <c r="F662" i="6"/>
  <c r="E663" i="6"/>
  <c r="F663" i="6"/>
  <c r="E664" i="6"/>
  <c r="F664" i="6"/>
  <c r="E665" i="6"/>
  <c r="F665" i="6"/>
  <c r="E666" i="6"/>
  <c r="F666" i="6"/>
  <c r="E667" i="6"/>
  <c r="F667" i="6"/>
  <c r="E668" i="6"/>
  <c r="F668" i="6"/>
  <c r="E669" i="6"/>
  <c r="F669" i="6"/>
  <c r="E670" i="6"/>
  <c r="F670" i="6"/>
  <c r="E671" i="6"/>
  <c r="F671" i="6"/>
  <c r="E672" i="6"/>
  <c r="F672" i="6"/>
  <c r="E673" i="6"/>
  <c r="F673" i="6"/>
  <c r="E674" i="6"/>
  <c r="F674" i="6"/>
  <c r="E675" i="6"/>
  <c r="F675" i="6"/>
  <c r="E676" i="6"/>
  <c r="F676" i="6"/>
  <c r="E677" i="6"/>
  <c r="F677" i="6"/>
  <c r="E678" i="6"/>
  <c r="F678" i="6"/>
  <c r="E679" i="6"/>
  <c r="F679" i="6"/>
  <c r="E680" i="6"/>
  <c r="F680" i="6"/>
  <c r="E681" i="6"/>
  <c r="F681" i="6"/>
  <c r="E682" i="6"/>
  <c r="F682" i="6"/>
  <c r="E683" i="6"/>
  <c r="F683" i="6"/>
  <c r="E684" i="6"/>
  <c r="F684" i="6"/>
  <c r="E685" i="6"/>
  <c r="F685" i="6"/>
  <c r="E686" i="6"/>
  <c r="F686" i="6"/>
  <c r="E687" i="6"/>
  <c r="F687" i="6"/>
  <c r="E688" i="6"/>
  <c r="F688" i="6"/>
  <c r="E689" i="6"/>
  <c r="F689" i="6"/>
  <c r="E690" i="6"/>
  <c r="F690" i="6"/>
  <c r="E691" i="6"/>
  <c r="F691" i="6"/>
  <c r="E692" i="6"/>
  <c r="F692" i="6"/>
  <c r="E693" i="6"/>
  <c r="F693" i="6"/>
  <c r="E694" i="6"/>
  <c r="F694" i="6"/>
  <c r="E695" i="6"/>
  <c r="F695" i="6"/>
  <c r="E696" i="6"/>
  <c r="F696" i="6"/>
  <c r="E697" i="6"/>
  <c r="F697" i="6"/>
  <c r="E698" i="6"/>
  <c r="F698" i="6"/>
  <c r="E699" i="6"/>
  <c r="F699" i="6"/>
  <c r="E700" i="6"/>
  <c r="F700" i="6"/>
  <c r="E701" i="6"/>
  <c r="F701" i="6"/>
  <c r="E702" i="6"/>
  <c r="F702" i="6"/>
  <c r="E703" i="6"/>
  <c r="F703" i="6"/>
  <c r="E704" i="6"/>
  <c r="F704" i="6"/>
  <c r="E705" i="6"/>
  <c r="F705" i="6"/>
  <c r="E706" i="6"/>
  <c r="F706" i="6"/>
  <c r="E707" i="6"/>
  <c r="F707" i="6"/>
  <c r="E708" i="6"/>
  <c r="F708" i="6"/>
  <c r="E709" i="6"/>
  <c r="F709" i="6"/>
  <c r="E710" i="6"/>
  <c r="F710" i="6"/>
  <c r="E711" i="6"/>
  <c r="F711" i="6"/>
  <c r="E712" i="6"/>
  <c r="F712" i="6"/>
  <c r="E713" i="6"/>
  <c r="F713" i="6"/>
  <c r="E714" i="6"/>
  <c r="F714" i="6"/>
  <c r="E715" i="6"/>
  <c r="F715" i="6"/>
  <c r="E716" i="6"/>
  <c r="F716" i="6"/>
  <c r="E717" i="6"/>
  <c r="F717" i="6"/>
  <c r="E718" i="6"/>
  <c r="F718" i="6"/>
  <c r="E719" i="6"/>
  <c r="F719" i="6"/>
  <c r="E720" i="6"/>
  <c r="F720" i="6"/>
  <c r="E721" i="6"/>
  <c r="F721" i="6"/>
  <c r="E722" i="6"/>
  <c r="F722" i="6"/>
  <c r="E723" i="6"/>
  <c r="F723" i="6"/>
  <c r="E724" i="6"/>
  <c r="F724" i="6"/>
  <c r="E725" i="6"/>
  <c r="F725" i="6"/>
  <c r="E726" i="6"/>
  <c r="F726" i="6"/>
  <c r="E727" i="6"/>
  <c r="F727" i="6"/>
  <c r="E728" i="6"/>
  <c r="F728" i="6"/>
  <c r="E729" i="6"/>
  <c r="F729" i="6"/>
  <c r="E730" i="6"/>
  <c r="F730" i="6"/>
  <c r="E731" i="6"/>
  <c r="F731" i="6"/>
  <c r="E732" i="6"/>
  <c r="F732" i="6"/>
  <c r="E733" i="6"/>
  <c r="F733" i="6"/>
  <c r="E734" i="6"/>
  <c r="F734" i="6"/>
  <c r="E735" i="6"/>
  <c r="F735" i="6"/>
  <c r="E736" i="6"/>
  <c r="F736" i="6"/>
  <c r="E737" i="6"/>
  <c r="F737" i="6"/>
  <c r="E738" i="6"/>
  <c r="F738" i="6"/>
  <c r="E739" i="6"/>
  <c r="F739" i="6"/>
  <c r="E740" i="6"/>
  <c r="F740" i="6"/>
  <c r="E741" i="6"/>
  <c r="F741" i="6"/>
  <c r="E742" i="6"/>
  <c r="F742" i="6"/>
  <c r="E743" i="6"/>
  <c r="F743" i="6"/>
  <c r="E744" i="6"/>
  <c r="F744" i="6"/>
  <c r="E745" i="6"/>
  <c r="F745" i="6"/>
  <c r="E746" i="6"/>
  <c r="F746" i="6"/>
  <c r="E747" i="6"/>
  <c r="F747" i="6"/>
  <c r="E748" i="6"/>
  <c r="F748" i="6"/>
  <c r="E749" i="6"/>
  <c r="F749" i="6"/>
  <c r="E750" i="6"/>
  <c r="F750" i="6"/>
  <c r="E751" i="6"/>
  <c r="F751" i="6"/>
  <c r="E752" i="6"/>
  <c r="F752" i="6"/>
  <c r="E753" i="6"/>
  <c r="F753" i="6"/>
  <c r="E754" i="6"/>
  <c r="F754" i="6"/>
  <c r="E755" i="6"/>
  <c r="F755" i="6"/>
  <c r="E756" i="6"/>
  <c r="F756" i="6"/>
  <c r="E757" i="6"/>
  <c r="F757" i="6"/>
  <c r="E758" i="6"/>
  <c r="F758" i="6"/>
  <c r="E759" i="6"/>
  <c r="F759" i="6"/>
  <c r="E760" i="6"/>
  <c r="F760" i="6"/>
  <c r="E761" i="6"/>
  <c r="F761" i="6"/>
  <c r="E762" i="6"/>
  <c r="F762" i="6"/>
  <c r="E763" i="6"/>
  <c r="F763" i="6"/>
  <c r="E764" i="6"/>
  <c r="F764" i="6"/>
  <c r="E765" i="6"/>
  <c r="F765" i="6"/>
  <c r="E766" i="6"/>
  <c r="F766" i="6"/>
  <c r="E767" i="6"/>
  <c r="F767" i="6"/>
  <c r="E768" i="6"/>
  <c r="F768" i="6"/>
  <c r="E769" i="6"/>
  <c r="F769" i="6"/>
  <c r="E770" i="6"/>
  <c r="F770" i="6"/>
  <c r="E771" i="6"/>
  <c r="F771" i="6"/>
  <c r="E772" i="6"/>
  <c r="F772" i="6"/>
  <c r="E773" i="6"/>
  <c r="F773" i="6"/>
  <c r="E774" i="6"/>
  <c r="F774" i="6"/>
  <c r="E775" i="6"/>
  <c r="F775" i="6"/>
  <c r="E776" i="6"/>
  <c r="F776" i="6"/>
  <c r="E777" i="6"/>
  <c r="F777" i="6"/>
  <c r="E778" i="6"/>
  <c r="F778" i="6"/>
  <c r="E779" i="6"/>
  <c r="F779" i="6"/>
  <c r="E780" i="6"/>
  <c r="F780" i="6"/>
  <c r="E781" i="6"/>
  <c r="F781" i="6"/>
  <c r="E782" i="6"/>
  <c r="F782" i="6"/>
  <c r="E783" i="6"/>
  <c r="F783" i="6"/>
  <c r="E784" i="6"/>
  <c r="F784" i="6"/>
  <c r="E785" i="6"/>
  <c r="F785" i="6"/>
  <c r="E786" i="6"/>
  <c r="F786" i="6"/>
  <c r="E787" i="6"/>
  <c r="F787" i="6"/>
  <c r="E788" i="6"/>
  <c r="F788" i="6"/>
  <c r="E789" i="6"/>
  <c r="F789" i="6"/>
  <c r="E790" i="6"/>
  <c r="F790" i="6"/>
  <c r="E791" i="6"/>
  <c r="F791" i="6"/>
  <c r="E792" i="6"/>
  <c r="F792" i="6"/>
  <c r="E793" i="6"/>
  <c r="F793" i="6"/>
  <c r="E794" i="6"/>
  <c r="F794" i="6"/>
  <c r="E795" i="6"/>
  <c r="F795" i="6"/>
  <c r="E796" i="6"/>
  <c r="F796" i="6"/>
  <c r="E797" i="6"/>
  <c r="F797" i="6"/>
  <c r="E798" i="6"/>
  <c r="F798" i="6"/>
  <c r="E799" i="6"/>
  <c r="F799" i="6"/>
  <c r="E800" i="6"/>
  <c r="F800" i="6"/>
  <c r="E801" i="6"/>
  <c r="F801" i="6"/>
  <c r="E802" i="6"/>
  <c r="F802" i="6"/>
  <c r="E803" i="6"/>
  <c r="F803" i="6"/>
  <c r="E804" i="6"/>
  <c r="F804" i="6"/>
  <c r="E805" i="6"/>
  <c r="F805" i="6"/>
  <c r="E806" i="6"/>
  <c r="F806" i="6"/>
  <c r="E807" i="6"/>
  <c r="F807" i="6"/>
  <c r="E808" i="6"/>
  <c r="F808" i="6"/>
  <c r="E809" i="6"/>
  <c r="F809" i="6"/>
  <c r="E810" i="6"/>
  <c r="F810" i="6"/>
  <c r="E811" i="6"/>
  <c r="F811" i="6"/>
  <c r="E812" i="6"/>
  <c r="F812" i="6"/>
  <c r="E813" i="6"/>
  <c r="F813" i="6"/>
  <c r="E814" i="6"/>
  <c r="F814" i="6"/>
  <c r="E815" i="6"/>
  <c r="F815" i="6"/>
  <c r="E816" i="6"/>
  <c r="F816" i="6"/>
  <c r="E817" i="6"/>
  <c r="F817" i="6"/>
  <c r="E818" i="6"/>
  <c r="F818" i="6"/>
  <c r="E819" i="6"/>
  <c r="F819" i="6"/>
  <c r="E820" i="6"/>
  <c r="F820" i="6"/>
  <c r="E821" i="6"/>
  <c r="F821" i="6"/>
  <c r="E822" i="6"/>
  <c r="F822" i="6"/>
  <c r="E823" i="6"/>
  <c r="F823" i="6"/>
  <c r="E824" i="6"/>
  <c r="F824" i="6"/>
  <c r="E825" i="6"/>
  <c r="F825" i="6"/>
  <c r="E826" i="6"/>
  <c r="F826" i="6"/>
  <c r="E827" i="6"/>
  <c r="F827" i="6"/>
  <c r="E828" i="6"/>
  <c r="F828" i="6"/>
  <c r="E829" i="6"/>
  <c r="F829" i="6"/>
  <c r="E830" i="6"/>
  <c r="F830" i="6"/>
  <c r="E831" i="6"/>
  <c r="F831" i="6"/>
  <c r="E832" i="6"/>
  <c r="F832" i="6"/>
  <c r="E833" i="6"/>
  <c r="F833" i="6"/>
  <c r="E834" i="6"/>
  <c r="F834" i="6"/>
  <c r="E835" i="6"/>
  <c r="F835" i="6"/>
  <c r="E836" i="6"/>
  <c r="F836" i="6"/>
  <c r="E837" i="6"/>
  <c r="F837" i="6"/>
  <c r="E838" i="6"/>
  <c r="F838" i="6"/>
  <c r="E839" i="6"/>
  <c r="F839" i="6"/>
  <c r="E840" i="6"/>
  <c r="F840" i="6"/>
  <c r="E841" i="6"/>
  <c r="F841" i="6"/>
  <c r="E842" i="6"/>
  <c r="F842" i="6"/>
  <c r="E843" i="6"/>
  <c r="F843" i="6"/>
  <c r="E844" i="6"/>
  <c r="F844" i="6"/>
  <c r="E845" i="6"/>
  <c r="F845" i="6"/>
  <c r="E846" i="6"/>
  <c r="F846" i="6"/>
  <c r="E847" i="6"/>
  <c r="F847" i="6"/>
  <c r="E848" i="6"/>
  <c r="F848" i="6"/>
  <c r="E849" i="6"/>
  <c r="F849" i="6"/>
  <c r="E850" i="6"/>
  <c r="F850" i="6"/>
  <c r="E851" i="6"/>
  <c r="F851" i="6"/>
  <c r="E852" i="6"/>
  <c r="F852" i="6"/>
  <c r="E853" i="6"/>
  <c r="F853" i="6"/>
  <c r="E854" i="6"/>
  <c r="F854" i="6"/>
  <c r="E855" i="6"/>
  <c r="F855" i="6"/>
  <c r="E856" i="6"/>
  <c r="F856" i="6"/>
  <c r="E857" i="6"/>
  <c r="F857" i="6"/>
  <c r="E858" i="6"/>
  <c r="F858" i="6"/>
  <c r="E859" i="6"/>
  <c r="F859" i="6"/>
  <c r="E860" i="6"/>
  <c r="F860" i="6"/>
  <c r="E861" i="6"/>
  <c r="F861" i="6"/>
  <c r="E862" i="6"/>
  <c r="F862" i="6"/>
  <c r="E863" i="6"/>
  <c r="F863" i="6"/>
  <c r="E864" i="6"/>
  <c r="F864" i="6"/>
  <c r="E865" i="6"/>
  <c r="F865" i="6"/>
  <c r="E866" i="6"/>
  <c r="F866" i="6"/>
  <c r="E867" i="6"/>
  <c r="F867" i="6"/>
  <c r="E868" i="6"/>
  <c r="F868" i="6"/>
  <c r="E869" i="6"/>
  <c r="F869" i="6"/>
  <c r="E870" i="6"/>
  <c r="F870" i="6"/>
  <c r="E871" i="6"/>
  <c r="F871" i="6"/>
  <c r="E872" i="6"/>
  <c r="F872" i="6"/>
  <c r="E873" i="6"/>
  <c r="F873" i="6"/>
  <c r="E874" i="6"/>
  <c r="F874" i="6"/>
  <c r="E875" i="6"/>
  <c r="F875" i="6"/>
  <c r="E876" i="6"/>
  <c r="F876" i="6"/>
  <c r="E877" i="6"/>
  <c r="F877" i="6"/>
  <c r="E878" i="6"/>
  <c r="F878" i="6"/>
  <c r="E879" i="6"/>
  <c r="F879" i="6"/>
  <c r="E880" i="6"/>
  <c r="F880" i="6"/>
  <c r="E881" i="6"/>
  <c r="F881" i="6"/>
  <c r="E882" i="6"/>
  <c r="F882" i="6"/>
  <c r="E883" i="6"/>
  <c r="F883" i="6"/>
  <c r="E884" i="6"/>
  <c r="F884" i="6"/>
  <c r="E885" i="6"/>
  <c r="F885" i="6"/>
  <c r="E886" i="6"/>
  <c r="F886" i="6"/>
  <c r="E887" i="6"/>
  <c r="F887" i="6"/>
  <c r="E888" i="6"/>
  <c r="F888" i="6"/>
  <c r="E889" i="6"/>
  <c r="F889" i="6"/>
  <c r="E890" i="6"/>
  <c r="F890" i="6"/>
  <c r="E891" i="6"/>
  <c r="F891" i="6"/>
  <c r="E892" i="6"/>
  <c r="F892" i="6"/>
  <c r="E893" i="6"/>
  <c r="F893" i="6"/>
  <c r="E894" i="6"/>
  <c r="F894" i="6"/>
  <c r="E895" i="6"/>
  <c r="F895" i="6"/>
  <c r="E896" i="6"/>
  <c r="F896" i="6"/>
  <c r="E897" i="6"/>
  <c r="F897" i="6"/>
  <c r="E898" i="6"/>
  <c r="F898" i="6"/>
  <c r="E899" i="6"/>
  <c r="F899" i="6"/>
  <c r="E900" i="6"/>
  <c r="F900" i="6"/>
  <c r="E901" i="6"/>
  <c r="F901" i="6"/>
  <c r="E902" i="6"/>
  <c r="F902" i="6"/>
  <c r="E903" i="6"/>
  <c r="F903" i="6"/>
  <c r="E904" i="6"/>
  <c r="F904" i="6"/>
  <c r="E905" i="6"/>
  <c r="F905" i="6"/>
  <c r="E906" i="6"/>
  <c r="F906" i="6"/>
  <c r="E907" i="6"/>
  <c r="F907" i="6"/>
  <c r="E908" i="6"/>
  <c r="F908" i="6"/>
  <c r="E909" i="6"/>
  <c r="F909" i="6"/>
  <c r="E910" i="6"/>
  <c r="F910" i="6"/>
  <c r="E911" i="6"/>
  <c r="F911" i="6"/>
  <c r="E912" i="6"/>
  <c r="F912" i="6"/>
  <c r="E913" i="6"/>
  <c r="F913" i="6"/>
  <c r="E914" i="6"/>
  <c r="F914" i="6"/>
  <c r="E915" i="6"/>
  <c r="F915" i="6"/>
  <c r="E916" i="6"/>
  <c r="F916" i="6"/>
  <c r="E917" i="6"/>
  <c r="F917" i="6"/>
  <c r="E918" i="6"/>
  <c r="F918" i="6"/>
  <c r="E919" i="6"/>
  <c r="F919" i="6"/>
  <c r="E920" i="6"/>
  <c r="F920" i="6"/>
  <c r="E921" i="6"/>
  <c r="F921" i="6"/>
  <c r="E922" i="6"/>
  <c r="F922" i="6"/>
  <c r="E923" i="6"/>
  <c r="F923" i="6"/>
  <c r="E924" i="6"/>
  <c r="F924" i="6"/>
  <c r="E925" i="6"/>
  <c r="F925" i="6"/>
  <c r="E926" i="6"/>
  <c r="F926" i="6"/>
  <c r="E927" i="6"/>
  <c r="F927" i="6"/>
  <c r="E928" i="6"/>
  <c r="F928" i="6"/>
  <c r="E929" i="6"/>
  <c r="F929" i="6"/>
  <c r="E930" i="6"/>
  <c r="F930" i="6"/>
  <c r="E931" i="6"/>
  <c r="F931" i="6"/>
  <c r="E932" i="6"/>
  <c r="F932" i="6"/>
  <c r="E933" i="6"/>
  <c r="F933" i="6"/>
  <c r="E934" i="6"/>
  <c r="F934" i="6"/>
  <c r="E935" i="6"/>
  <c r="F935" i="6"/>
  <c r="E936" i="6"/>
  <c r="F936" i="6"/>
  <c r="E937" i="6"/>
  <c r="F937" i="6"/>
  <c r="E938" i="6"/>
  <c r="F938" i="6"/>
  <c r="E939" i="6"/>
  <c r="F939" i="6"/>
  <c r="E940" i="6"/>
  <c r="F940" i="6"/>
  <c r="E941" i="6"/>
  <c r="F941" i="6"/>
  <c r="E942" i="6"/>
  <c r="F942" i="6"/>
  <c r="E943" i="6"/>
  <c r="F943" i="6"/>
  <c r="E944" i="6"/>
  <c r="F944" i="6"/>
  <c r="E945" i="6"/>
  <c r="F945" i="6"/>
  <c r="E946" i="6"/>
  <c r="F946" i="6"/>
  <c r="E947" i="6"/>
  <c r="F947" i="6"/>
  <c r="E948" i="6"/>
  <c r="F948" i="6"/>
  <c r="E949" i="6"/>
  <c r="F949" i="6"/>
  <c r="E950" i="6"/>
  <c r="F950" i="6"/>
  <c r="E951" i="6"/>
  <c r="F951" i="6"/>
  <c r="E952" i="6"/>
  <c r="F952" i="6"/>
  <c r="E953" i="6"/>
  <c r="F953" i="6"/>
  <c r="E954" i="6"/>
  <c r="F954" i="6"/>
  <c r="E955" i="6"/>
  <c r="F955" i="6"/>
  <c r="E956" i="6"/>
  <c r="F956" i="6"/>
  <c r="E957" i="6"/>
  <c r="F957" i="6"/>
  <c r="E958" i="6"/>
  <c r="F958" i="6"/>
  <c r="E959" i="6"/>
  <c r="F959" i="6"/>
  <c r="E960" i="6"/>
  <c r="F960" i="6"/>
  <c r="E961" i="6"/>
  <c r="F961" i="6"/>
  <c r="E962" i="6"/>
  <c r="F962" i="6"/>
  <c r="E963" i="6"/>
  <c r="F963" i="6"/>
  <c r="E964" i="6"/>
  <c r="F964" i="6"/>
  <c r="E965" i="6"/>
  <c r="F965" i="6"/>
  <c r="E966" i="6"/>
  <c r="F966" i="6"/>
  <c r="E967" i="6"/>
  <c r="F967" i="6"/>
  <c r="E968" i="6"/>
  <c r="F968" i="6"/>
  <c r="E969" i="6"/>
  <c r="F969" i="6"/>
  <c r="E970" i="6"/>
  <c r="F970" i="6"/>
  <c r="E971" i="6"/>
  <c r="F971" i="6"/>
  <c r="E972" i="6"/>
  <c r="F972" i="6"/>
  <c r="E973" i="6"/>
  <c r="F973" i="6"/>
  <c r="E974" i="6"/>
  <c r="F974" i="6"/>
  <c r="E975" i="6"/>
  <c r="F975" i="6"/>
  <c r="E976" i="6"/>
  <c r="F976" i="6"/>
  <c r="E977" i="6"/>
  <c r="F977" i="6"/>
  <c r="E978" i="6"/>
  <c r="F978" i="6"/>
  <c r="E979" i="6"/>
  <c r="F979" i="6"/>
  <c r="E980" i="6"/>
  <c r="F980" i="6"/>
  <c r="E981" i="6"/>
  <c r="F981" i="6"/>
  <c r="E982" i="6"/>
  <c r="F982" i="6"/>
  <c r="E983" i="6"/>
  <c r="F983" i="6"/>
  <c r="E984" i="6"/>
  <c r="F984" i="6"/>
  <c r="E985" i="6"/>
  <c r="F985" i="6"/>
  <c r="E986" i="6"/>
  <c r="F986" i="6"/>
  <c r="E987" i="6"/>
  <c r="F987" i="6"/>
  <c r="E988" i="6"/>
  <c r="F988" i="6"/>
  <c r="E989" i="6"/>
  <c r="F989" i="6"/>
  <c r="E990" i="6"/>
  <c r="F990" i="6"/>
  <c r="E991" i="6"/>
  <c r="F991" i="6"/>
  <c r="E992" i="6"/>
  <c r="F992" i="6"/>
  <c r="E993" i="6"/>
  <c r="F993" i="6"/>
  <c r="E994" i="6"/>
  <c r="F994" i="6"/>
  <c r="E995" i="6"/>
  <c r="F995" i="6"/>
  <c r="E996" i="6"/>
  <c r="F996" i="6"/>
  <c r="E997" i="6"/>
  <c r="F997" i="6"/>
  <c r="E998" i="6"/>
  <c r="F998" i="6"/>
  <c r="E999" i="6"/>
  <c r="F999" i="6"/>
  <c r="E1000" i="6"/>
  <c r="F1000" i="6"/>
  <c r="E1001" i="6"/>
  <c r="F1001" i="6"/>
  <c r="E3" i="6"/>
  <c r="F3" i="6"/>
  <c r="AA19" i="1" l="1"/>
  <c r="AA13" i="1"/>
  <c r="AA15" i="1" s="1"/>
  <c r="AA14" i="1"/>
  <c r="AA17" i="1" s="1"/>
  <c r="AA10" i="1"/>
  <c r="AA11" i="1"/>
  <c r="AA9" i="1"/>
  <c r="AA7" i="1"/>
  <c r="AA6" i="1"/>
  <c r="AA5" i="1"/>
  <c r="AA4" i="1"/>
  <c r="F453" i="1"/>
  <c r="F314" i="1"/>
  <c r="F857" i="1"/>
  <c r="F741" i="1"/>
  <c r="F32" i="1"/>
  <c r="F577" i="1"/>
  <c r="F357" i="1"/>
  <c r="F78" i="1"/>
  <c r="F184" i="1"/>
  <c r="F454" i="1"/>
  <c r="F259" i="1"/>
  <c r="F455" i="1"/>
  <c r="F654" i="1"/>
  <c r="F386" i="1"/>
  <c r="F242" i="1"/>
  <c r="F807" i="1"/>
  <c r="F456" i="1"/>
  <c r="F457" i="1"/>
  <c r="F826" i="1"/>
  <c r="F685" i="1"/>
  <c r="F686" i="1"/>
  <c r="F578" i="1"/>
  <c r="F53" i="1"/>
  <c r="F783" i="1"/>
  <c r="F387" i="1"/>
  <c r="F808" i="1"/>
  <c r="F858" i="1"/>
  <c r="F687" i="1"/>
  <c r="F784" i="1"/>
  <c r="F821" i="1"/>
  <c r="F850" i="1"/>
  <c r="F152" i="1"/>
  <c r="F760" i="1"/>
  <c r="F579" i="1"/>
  <c r="F851" i="1"/>
  <c r="F458" i="1"/>
  <c r="F459" i="1"/>
  <c r="F617" i="1"/>
  <c r="F334" i="1"/>
  <c r="F256" i="1"/>
  <c r="F859" i="1"/>
  <c r="F421" i="1"/>
  <c r="F860" i="1"/>
  <c r="F409" i="1"/>
  <c r="F460" i="1"/>
  <c r="F13" i="1"/>
  <c r="F99" i="1"/>
  <c r="F422" i="1"/>
  <c r="F671" i="1"/>
  <c r="F761" i="1"/>
  <c r="F672" i="1"/>
  <c r="F302" i="1"/>
  <c r="F315" i="1"/>
  <c r="F861" i="1"/>
  <c r="F597" i="1"/>
  <c r="F655" i="1"/>
  <c r="F785" i="1"/>
  <c r="F185" i="1"/>
  <c r="F257" i="1"/>
  <c r="F206" i="1"/>
  <c r="F862" i="1"/>
  <c r="F863" i="1"/>
  <c r="F598" i="1"/>
  <c r="F52" i="1"/>
  <c r="F285" i="1"/>
  <c r="F580" i="1"/>
  <c r="F186" i="1"/>
  <c r="F864" i="1"/>
  <c r="F742" i="1"/>
  <c r="F656" i="1"/>
  <c r="F461" i="1"/>
  <c r="F852" i="1"/>
  <c r="F102" i="1"/>
  <c r="F673" i="1"/>
  <c r="F239" i="1"/>
  <c r="F679" i="1"/>
  <c r="F187" i="1"/>
  <c r="F688" i="1"/>
  <c r="F865" i="1"/>
  <c r="F79" i="1"/>
  <c r="F258" i="1"/>
  <c r="F119" i="1"/>
  <c r="F80" i="1"/>
  <c r="F335" i="1"/>
  <c r="F866" i="1"/>
  <c r="F439" i="1"/>
  <c r="F240" i="1"/>
  <c r="F599" i="1"/>
  <c r="F354" i="1"/>
  <c r="F581" i="1"/>
  <c r="F722" i="1"/>
  <c r="F582" i="1"/>
  <c r="F462" i="1"/>
  <c r="F222" i="1"/>
  <c r="F703" i="1"/>
  <c r="F786" i="1"/>
  <c r="F3" i="1"/>
  <c r="F316" i="1"/>
  <c r="F827" i="1"/>
  <c r="F809" i="1"/>
  <c r="F657" i="1"/>
  <c r="F104" i="1"/>
  <c r="F372" i="1"/>
  <c r="F14" i="1"/>
  <c r="F463" i="1"/>
  <c r="F464" i="1"/>
  <c r="F867" i="1"/>
  <c r="F465" i="1"/>
  <c r="F56" i="1"/>
  <c r="F286" i="1"/>
  <c r="F466" i="1"/>
  <c r="F299" i="1"/>
  <c r="F467" i="1"/>
  <c r="F828" i="1"/>
  <c r="F33" i="1"/>
  <c r="F468" i="1"/>
  <c r="F300" i="1"/>
  <c r="F336" i="1"/>
  <c r="F337" i="1"/>
  <c r="F976" i="1"/>
  <c r="F469" i="1"/>
  <c r="F241" i="1"/>
  <c r="F853" i="1"/>
  <c r="F868" i="1"/>
  <c r="F704" i="1"/>
  <c r="F2" i="1"/>
  <c r="F705" i="1"/>
  <c r="F120" i="1"/>
  <c r="F869" i="1"/>
  <c r="F301" i="1"/>
  <c r="F829" i="1"/>
  <c r="F723" i="1"/>
  <c r="F170" i="1"/>
  <c r="F470" i="1"/>
  <c r="F188" i="1"/>
  <c r="F762" i="1"/>
  <c r="F471" i="1"/>
  <c r="F810" i="1"/>
  <c r="F870" i="1"/>
  <c r="F355" i="1"/>
  <c r="F871" i="1"/>
  <c r="F622" i="1"/>
  <c r="F373" i="1"/>
  <c r="F872" i="1"/>
  <c r="F873" i="1"/>
  <c r="F763" i="1"/>
  <c r="F764" i="1"/>
  <c r="F874" i="1"/>
  <c r="F978" i="1"/>
  <c r="F392" i="1"/>
  <c r="F979" i="1"/>
  <c r="F425" i="1"/>
  <c r="F689" i="1"/>
  <c r="F830" i="1"/>
  <c r="F133" i="1"/>
  <c r="F743" i="1"/>
  <c r="F623" i="1"/>
  <c r="F340" i="1"/>
  <c r="F674" i="1"/>
  <c r="F472" i="1"/>
  <c r="F105" i="1"/>
  <c r="F168" i="1"/>
  <c r="F875" i="1"/>
  <c r="F473" i="1"/>
  <c r="F244" i="1"/>
  <c r="F787" i="1"/>
  <c r="F260" i="1"/>
  <c r="F876" i="1"/>
  <c r="F765" i="1"/>
  <c r="F388" i="1"/>
  <c r="F404" i="1"/>
  <c r="F706" i="1"/>
  <c r="F877" i="1"/>
  <c r="F843" i="1"/>
  <c r="F474" i="1"/>
  <c r="F261" i="1"/>
  <c r="F106" i="1"/>
  <c r="F878" i="1"/>
  <c r="F744" i="1"/>
  <c r="F245" i="1"/>
  <c r="F600" i="1"/>
  <c r="F405" i="1"/>
  <c r="F289" i="1"/>
  <c r="F879" i="1"/>
  <c r="F338" i="1"/>
  <c r="F317" i="1"/>
  <c r="F15" i="1"/>
  <c r="F624" i="1"/>
  <c r="F475" i="1"/>
  <c r="F690" i="1"/>
  <c r="F81" i="1"/>
  <c r="F406" i="1"/>
  <c r="F766" i="1"/>
  <c r="F153" i="1"/>
  <c r="F262" i="1"/>
  <c r="F724" i="1"/>
  <c r="F663" i="1"/>
  <c r="F134" i="1"/>
  <c r="F16" i="1"/>
  <c r="F287" i="1"/>
  <c r="F476" i="1"/>
  <c r="F707" i="1"/>
  <c r="F82" i="1"/>
  <c r="F477" i="1"/>
  <c r="F708" i="1"/>
  <c r="F691" i="1"/>
  <c r="F618" i="1"/>
  <c r="F854" i="1"/>
  <c r="F339" i="1"/>
  <c r="F647" i="1"/>
  <c r="F83" i="1"/>
  <c r="F880" i="1"/>
  <c r="F407" i="1"/>
  <c r="F881" i="1"/>
  <c r="F423" i="1"/>
  <c r="F882" i="1"/>
  <c r="F356" i="1"/>
  <c r="F883" i="1"/>
  <c r="F478" i="1"/>
  <c r="F601" i="1"/>
  <c r="F583" i="1"/>
  <c r="F440" i="1"/>
  <c r="F831" i="1"/>
  <c r="F884" i="1"/>
  <c r="F57" i="1"/>
  <c r="F811" i="1"/>
  <c r="F812" i="1"/>
  <c r="F885" i="1"/>
  <c r="F813" i="1"/>
  <c r="F389" i="1"/>
  <c r="F479" i="1"/>
  <c r="F207" i="1"/>
  <c r="F358" i="1"/>
  <c r="F886" i="1"/>
  <c r="F341" i="1"/>
  <c r="F480" i="1"/>
  <c r="F58" i="1"/>
  <c r="F4" i="1"/>
  <c r="F481" i="1"/>
  <c r="F189" i="1"/>
  <c r="F814" i="1"/>
  <c r="F59" i="1"/>
  <c r="F584" i="1"/>
  <c r="F832" i="1"/>
  <c r="F767" i="1"/>
  <c r="F304" i="1"/>
  <c r="F424" i="1"/>
  <c r="F17" i="1"/>
  <c r="F680" i="1"/>
  <c r="F482" i="1"/>
  <c r="F84" i="1"/>
  <c r="F887" i="1"/>
  <c r="F698" i="1"/>
  <c r="F658" i="1"/>
  <c r="F5" i="1"/>
  <c r="F342" i="1"/>
  <c r="F585" i="1"/>
  <c r="F390" i="1"/>
  <c r="F888" i="1"/>
  <c r="F374" i="1"/>
  <c r="F725" i="1"/>
  <c r="F263" i="1"/>
  <c r="F637" i="1"/>
  <c r="F264" i="1"/>
  <c r="F426" i="1"/>
  <c r="F638" i="1"/>
  <c r="F18" i="1"/>
  <c r="F639" i="1"/>
  <c r="F889" i="1"/>
  <c r="F408" i="1"/>
  <c r="F483" i="1"/>
  <c r="F60" i="1"/>
  <c r="F788" i="1"/>
  <c r="F726" i="1"/>
  <c r="F890" i="1"/>
  <c r="F265" i="1"/>
  <c r="F61" i="1"/>
  <c r="F484" i="1"/>
  <c r="F343" i="1"/>
  <c r="F485" i="1"/>
  <c r="F62" i="1"/>
  <c r="F486" i="1"/>
  <c r="F586" i="1"/>
  <c r="F487" i="1"/>
  <c r="F391" i="1"/>
  <c r="F891" i="1"/>
  <c r="F892" i="1"/>
  <c r="F745" i="1"/>
  <c r="F675" i="1"/>
  <c r="F360" i="1"/>
  <c r="F692" i="1"/>
  <c r="F587" i="1"/>
  <c r="F154" i="1"/>
  <c r="F768" i="1"/>
  <c r="F815" i="1"/>
  <c r="F640" i="1"/>
  <c r="F778" i="1"/>
  <c r="F224" i="1"/>
  <c r="F893" i="1"/>
  <c r="F290" i="1"/>
  <c r="F894" i="1"/>
  <c r="F625" i="1"/>
  <c r="F488" i="1"/>
  <c r="F63" i="1"/>
  <c r="F208" i="1"/>
  <c r="F732" i="1"/>
  <c r="F489" i="1"/>
  <c r="F266" i="1"/>
  <c r="F816" i="1"/>
  <c r="F375" i="1"/>
  <c r="F210" i="1"/>
  <c r="F709" i="1"/>
  <c r="F107" i="1"/>
  <c r="F267" i="1"/>
  <c r="F268" i="1"/>
  <c r="F410" i="1"/>
  <c r="F6" i="1"/>
  <c r="F769" i="1"/>
  <c r="F496" i="1"/>
  <c r="F85" i="1"/>
  <c r="F321" i="1"/>
  <c r="F246" i="1"/>
  <c r="F895" i="1"/>
  <c r="F896" i="1"/>
  <c r="F490" i="1"/>
  <c r="F303" i="1"/>
  <c r="F727" i="1"/>
  <c r="F676" i="1"/>
  <c r="F897" i="1"/>
  <c r="F491" i="1"/>
  <c r="F492" i="1"/>
  <c r="F833" i="1"/>
  <c r="F493" i="1"/>
  <c r="F269" i="1"/>
  <c r="F494" i="1"/>
  <c r="F121" i="1"/>
  <c r="F641" i="1"/>
  <c r="F980" i="1"/>
  <c r="F855" i="1"/>
  <c r="F898" i="1"/>
  <c r="F19" i="1"/>
  <c r="F64" i="1"/>
  <c r="F642" i="1"/>
  <c r="F746" i="1"/>
  <c r="F442" i="1"/>
  <c r="F899" i="1"/>
  <c r="F497" i="1"/>
  <c r="F190" i="1"/>
  <c r="F108" i="1"/>
  <c r="F225" i="1"/>
  <c r="F191" i="1"/>
  <c r="F20" i="1"/>
  <c r="F305" i="1"/>
  <c r="F643" i="1"/>
  <c r="F900" i="1"/>
  <c r="F109" i="1"/>
  <c r="F226" i="1"/>
  <c r="F135" i="1"/>
  <c r="F985" i="1"/>
  <c r="F495" i="1"/>
  <c r="F441" i="1"/>
  <c r="F735" i="1"/>
  <c r="F602" i="1"/>
  <c r="F86" i="1"/>
  <c r="F644" i="1"/>
  <c r="F747" i="1"/>
  <c r="F710" i="1"/>
  <c r="F318" i="1"/>
  <c r="F136" i="1"/>
  <c r="F499" i="1"/>
  <c r="F443" i="1"/>
  <c r="F171" i="1"/>
  <c r="F626" i="1"/>
  <c r="F846" i="1"/>
  <c r="F645" i="1"/>
  <c r="F603" i="1"/>
  <c r="F270" i="1"/>
  <c r="F65" i="1"/>
  <c r="F34" i="1"/>
  <c r="F155" i="1"/>
  <c r="F35" i="1"/>
  <c r="F192" i="1"/>
  <c r="F498" i="1"/>
  <c r="F36" i="1"/>
  <c r="F66" i="1"/>
  <c r="F193" i="1"/>
  <c r="F172" i="1"/>
  <c r="F344" i="1"/>
  <c r="F137" i="1"/>
  <c r="F122" i="1"/>
  <c r="F604" i="1"/>
  <c r="F588" i="1"/>
  <c r="F87" i="1"/>
  <c r="F901" i="1"/>
  <c r="F902" i="1"/>
  <c r="F156" i="1"/>
  <c r="F605" i="1"/>
  <c r="F54" i="1"/>
  <c r="F376" i="1"/>
  <c r="F589" i="1"/>
  <c r="F715" i="1"/>
  <c r="F903" i="1"/>
  <c r="F508" i="1"/>
  <c r="F904" i="1"/>
  <c r="F693" i="1"/>
  <c r="F905" i="1"/>
  <c r="F227" i="1"/>
  <c r="F906" i="1"/>
  <c r="F271" i="1"/>
  <c r="F907" i="1"/>
  <c r="F173" i="1"/>
  <c r="F445" i="1"/>
  <c r="F908" i="1"/>
  <c r="F789" i="1"/>
  <c r="F174" i="1"/>
  <c r="F590" i="1"/>
  <c r="F986" i="1"/>
  <c r="F123" i="1"/>
  <c r="F619" i="1"/>
  <c r="F909" i="1"/>
  <c r="F834" i="1"/>
  <c r="F770" i="1"/>
  <c r="F910" i="1"/>
  <c r="F748" i="1"/>
  <c r="F911" i="1"/>
  <c r="F912" i="1"/>
  <c r="F291" i="1"/>
  <c r="F37" i="1"/>
  <c r="F510" i="1"/>
  <c r="F38" i="1"/>
  <c r="F771" i="1"/>
  <c r="F835" i="1"/>
  <c r="F322" i="1"/>
  <c r="F88" i="1"/>
  <c r="F411" i="1"/>
  <c r="F7" i="1"/>
  <c r="F67" i="1"/>
  <c r="F292" i="1"/>
  <c r="F138" i="1"/>
  <c r="F323" i="1"/>
  <c r="F511" i="1"/>
  <c r="F412" i="1"/>
  <c r="F427" i="1"/>
  <c r="F913" i="1"/>
  <c r="F512" i="1"/>
  <c r="F139" i="1"/>
  <c r="F513" i="1"/>
  <c r="F514" i="1"/>
  <c r="F515" i="1"/>
  <c r="F395" i="1"/>
  <c r="F914" i="1"/>
  <c r="F790" i="1"/>
  <c r="F915" i="1"/>
  <c r="F39" i="1"/>
  <c r="F591" i="1"/>
  <c r="F68" i="1"/>
  <c r="F659" i="1"/>
  <c r="F620" i="1"/>
  <c r="F646" i="1"/>
  <c r="F717" i="1"/>
  <c r="F8" i="1"/>
  <c r="F393" i="1"/>
  <c r="F175" i="1"/>
  <c r="F21" i="1"/>
  <c r="F518" i="1"/>
  <c r="F988" i="1"/>
  <c r="F413" i="1"/>
  <c r="F228" i="1"/>
  <c r="F140" i="1"/>
  <c r="F916" i="1"/>
  <c r="F791" i="1"/>
  <c r="F69" i="1"/>
  <c r="F792" i="1"/>
  <c r="F40" i="1"/>
  <c r="F793" i="1"/>
  <c r="F141" i="1"/>
  <c r="F519" i="1"/>
  <c r="F917" i="1"/>
  <c r="F918" i="1"/>
  <c r="F428" i="1"/>
  <c r="F592" i="1"/>
  <c r="F677" i="1"/>
  <c r="F272" i="1"/>
  <c r="F396" i="1"/>
  <c r="F414" i="1"/>
  <c r="F446" i="1"/>
  <c r="F429" i="1"/>
  <c r="F836" i="1"/>
  <c r="F919" i="1"/>
  <c r="F920" i="1"/>
  <c r="F921" i="1"/>
  <c r="F89" i="1"/>
  <c r="F749" i="1"/>
  <c r="F660" i="1"/>
  <c r="F728" i="1"/>
  <c r="F750" i="1"/>
  <c r="F176" i="1"/>
  <c r="F55" i="1"/>
  <c r="F273" i="1"/>
  <c r="F694" i="1"/>
  <c r="F648" i="1"/>
  <c r="F520" i="1"/>
  <c r="F157" i="1"/>
  <c r="F922" i="1"/>
  <c r="F856" i="1"/>
  <c r="F124" i="1"/>
  <c r="F194" i="1"/>
  <c r="F361" i="1"/>
  <c r="F837" i="1"/>
  <c r="F923" i="1"/>
  <c r="F229" i="1"/>
  <c r="F711" i="1"/>
  <c r="F621" i="1"/>
  <c r="F169" i="1"/>
  <c r="F230" i="1"/>
  <c r="F924" i="1"/>
  <c r="F925" i="1"/>
  <c r="F158" i="1"/>
  <c r="F627" i="1"/>
  <c r="F751" i="1"/>
  <c r="F926" i="1"/>
  <c r="F177" i="1"/>
  <c r="F447" i="1"/>
  <c r="F593" i="1"/>
  <c r="F772" i="1"/>
  <c r="F90" i="1"/>
  <c r="F12" i="1"/>
  <c r="F927" i="1"/>
  <c r="F293" i="1"/>
  <c r="F712" i="1"/>
  <c r="F928" i="1"/>
  <c r="F929" i="1"/>
  <c r="F91" i="1"/>
  <c r="F838" i="1"/>
  <c r="F159" i="1"/>
  <c r="F930" i="1"/>
  <c r="F211" i="1"/>
  <c r="F306" i="1"/>
  <c r="F448" i="1"/>
  <c r="F607" i="1"/>
  <c r="F41" i="1"/>
  <c r="F100" i="1"/>
  <c r="F931" i="1"/>
  <c r="F932" i="1"/>
  <c r="F847" i="1"/>
  <c r="F933" i="1"/>
  <c r="F500" i="1"/>
  <c r="F521" i="1"/>
  <c r="F934" i="1"/>
  <c r="F522" i="1"/>
  <c r="F178" i="1"/>
  <c r="F935" i="1"/>
  <c r="F817" i="1"/>
  <c r="F729" i="1"/>
  <c r="F212" i="1"/>
  <c r="F936" i="1"/>
  <c r="F70" i="1"/>
  <c r="F231" i="1"/>
  <c r="F294" i="1"/>
  <c r="F195" i="1"/>
  <c r="F730" i="1"/>
  <c r="F377" i="1"/>
  <c r="F9" i="1"/>
  <c r="F42" i="1"/>
  <c r="F523" i="1"/>
  <c r="F397" i="1"/>
  <c r="F378" i="1"/>
  <c r="F295" i="1"/>
  <c r="F524" i="1"/>
  <c r="F71" i="1"/>
  <c r="F398" i="1"/>
  <c r="F125" i="1"/>
  <c r="F608" i="1"/>
  <c r="F247" i="1"/>
  <c r="F695" i="1"/>
  <c r="F937" i="1"/>
  <c r="F525" i="1"/>
  <c r="F430" i="1"/>
  <c r="F72" i="1"/>
  <c r="F362" i="1"/>
  <c r="F609" i="1"/>
  <c r="F794" i="1"/>
  <c r="F399" i="1"/>
  <c r="F319" i="1"/>
  <c r="F160" i="1"/>
  <c r="F795" i="1"/>
  <c r="F126" i="1"/>
  <c r="F307" i="1"/>
  <c r="F308" i="1"/>
  <c r="F345" i="1"/>
  <c r="F274" i="1"/>
  <c r="F938" i="1"/>
  <c r="F696" i="1"/>
  <c r="F526" i="1"/>
  <c r="F661" i="1"/>
  <c r="F939" i="1"/>
  <c r="F796" i="1"/>
  <c r="F940" i="1"/>
  <c r="F275" i="1"/>
  <c r="F797" i="1"/>
  <c r="F431" i="1"/>
  <c r="F752" i="1"/>
  <c r="F941" i="1"/>
  <c r="F942" i="1"/>
  <c r="F379" i="1"/>
  <c r="F818" i="1"/>
  <c r="F798" i="1"/>
  <c r="F527" i="1"/>
  <c r="F232" i="1"/>
  <c r="F233" i="1"/>
  <c r="F73" i="1"/>
  <c r="F839" i="1"/>
  <c r="F161" i="1"/>
  <c r="F943" i="1"/>
  <c r="F944" i="1"/>
  <c r="F594" i="1"/>
  <c r="F945" i="1"/>
  <c r="F528" i="1"/>
  <c r="F324" i="1"/>
  <c r="F773" i="1"/>
  <c r="F713" i="1"/>
  <c r="F43" i="1"/>
  <c r="F44" i="1"/>
  <c r="F662" i="1"/>
  <c r="F415" i="1"/>
  <c r="F989" i="1"/>
  <c r="F127" i="1"/>
  <c r="F22" i="1"/>
  <c r="F610" i="1"/>
  <c r="F23" i="1"/>
  <c r="F142" i="1"/>
  <c r="F774" i="1"/>
  <c r="F529" i="1"/>
  <c r="F799" i="1"/>
  <c r="F611" i="1"/>
  <c r="F276" i="1"/>
  <c r="F530" i="1"/>
  <c r="F800" i="1"/>
  <c r="F840" i="1"/>
  <c r="F946" i="1"/>
  <c r="F697" i="1"/>
  <c r="F531" i="1"/>
  <c r="F325" i="1"/>
  <c r="F162" i="1"/>
  <c r="F532" i="1"/>
  <c r="F223" i="1"/>
  <c r="F45" i="1"/>
  <c r="F143" i="1"/>
  <c r="F46" i="1"/>
  <c r="F533" i="1"/>
  <c r="F196" i="1"/>
  <c r="F534" i="1"/>
  <c r="F947" i="1"/>
  <c r="F612" i="1"/>
  <c r="F501" i="1"/>
  <c r="F234" i="1"/>
  <c r="F197" i="1"/>
  <c r="F628" i="1"/>
  <c r="F144" i="1"/>
  <c r="F948" i="1"/>
  <c r="F949" i="1"/>
  <c r="F198" i="1"/>
  <c r="F535" i="1"/>
  <c r="F664" i="1"/>
  <c r="F74" i="1"/>
  <c r="F277" i="1"/>
  <c r="F819" i="1"/>
  <c r="F128" i="1"/>
  <c r="F775" i="1"/>
  <c r="F346" i="1"/>
  <c r="F235" i="1"/>
  <c r="F753" i="1"/>
  <c r="F416" i="1"/>
  <c r="F432" i="1"/>
  <c r="F213" i="1"/>
  <c r="F92" i="1"/>
  <c r="F629" i="1"/>
  <c r="F536" i="1"/>
  <c r="F363" i="1"/>
  <c r="F537" i="1"/>
  <c r="F236" i="1"/>
  <c r="F47" i="1"/>
  <c r="F538" i="1"/>
  <c r="F950" i="1"/>
  <c r="F714" i="1"/>
  <c r="F199" i="1"/>
  <c r="F678" i="1"/>
  <c r="F129" i="1"/>
  <c r="F163" i="1"/>
  <c r="F48" i="1"/>
  <c r="F665" i="1"/>
  <c r="F502" i="1"/>
  <c r="F776" i="1"/>
  <c r="F699" i="1"/>
  <c r="F951" i="1"/>
  <c r="F952" i="1"/>
  <c r="F953" i="1"/>
  <c r="F214" i="1"/>
  <c r="F539" i="1"/>
  <c r="F130" i="1"/>
  <c r="F131" i="1"/>
  <c r="F954" i="1"/>
  <c r="F779" i="1"/>
  <c r="F347" i="1"/>
  <c r="F668" i="1"/>
  <c r="F326" i="1"/>
  <c r="F955" i="1"/>
  <c r="F613" i="1"/>
  <c r="F956" i="1"/>
  <c r="F449" i="1"/>
  <c r="F327" i="1"/>
  <c r="F278" i="1"/>
  <c r="F248" i="1"/>
  <c r="F309" i="1"/>
  <c r="F200" i="1"/>
  <c r="F110" i="1"/>
  <c r="F145" i="1"/>
  <c r="F201" i="1"/>
  <c r="F731" i="1"/>
  <c r="F996" i="1"/>
  <c r="F540" i="1"/>
  <c r="F24" i="1"/>
  <c r="F417" i="1"/>
  <c r="F279" i="1"/>
  <c r="F541" i="1"/>
  <c r="F111" i="1"/>
  <c r="F359" i="1"/>
  <c r="F25" i="1"/>
  <c r="F164" i="1"/>
  <c r="F348" i="1"/>
  <c r="F542" i="1"/>
  <c r="F957" i="1"/>
  <c r="F630" i="1"/>
  <c r="F754" i="1"/>
  <c r="F503" i="1"/>
  <c r="F364" i="1"/>
  <c r="F958" i="1"/>
  <c r="F543" i="1"/>
  <c r="F959" i="1"/>
  <c r="F544" i="1"/>
  <c r="F380" i="1"/>
  <c r="F450" i="1"/>
  <c r="F179" i="1"/>
  <c r="F755" i="1"/>
  <c r="F400" i="1"/>
  <c r="F960" i="1"/>
  <c r="F26" i="1"/>
  <c r="F381" i="1"/>
  <c r="F27" i="1"/>
  <c r="F93" i="1"/>
  <c r="F631" i="1"/>
  <c r="F545" i="1"/>
  <c r="F841" i="1"/>
  <c r="F112" i="1"/>
  <c r="F546" i="1"/>
  <c r="F394" i="1"/>
  <c r="F961" i="1"/>
  <c r="F296" i="1"/>
  <c r="F113" i="1"/>
  <c r="F716" i="1"/>
  <c r="F94" i="1"/>
  <c r="F547" i="1"/>
  <c r="F28" i="1"/>
  <c r="F632" i="1"/>
  <c r="F548" i="1"/>
  <c r="F633" i="1"/>
  <c r="F320" i="1"/>
  <c r="F29" i="1"/>
  <c r="F962" i="1"/>
  <c r="F504" i="1"/>
  <c r="F549" i="1"/>
  <c r="F202" i="1"/>
  <c r="F49" i="1"/>
  <c r="F963" i="1"/>
  <c r="F733" i="1"/>
  <c r="F801" i="1"/>
  <c r="F180" i="1"/>
  <c r="F756" i="1"/>
  <c r="F146" i="1"/>
  <c r="F734" i="1"/>
  <c r="F249" i="1"/>
  <c r="F777" i="1"/>
  <c r="F114" i="1"/>
  <c r="F243" i="1"/>
  <c r="F842" i="1"/>
  <c r="F250" i="1"/>
  <c r="F349" i="1"/>
  <c r="F10" i="1"/>
  <c r="F964" i="1"/>
  <c r="F297" i="1"/>
  <c r="F365" i="1"/>
  <c r="F215" i="1"/>
  <c r="F298" i="1"/>
  <c r="F505" i="1"/>
  <c r="F366" i="1"/>
  <c r="F75" i="1"/>
  <c r="F681" i="1"/>
  <c r="F736" i="1"/>
  <c r="F550" i="1"/>
  <c r="F288" i="1"/>
  <c r="F551" i="1"/>
  <c r="F820" i="1"/>
  <c r="F552" i="1"/>
  <c r="F553" i="1"/>
  <c r="F115" i="1"/>
  <c r="F554" i="1"/>
  <c r="F11" i="1"/>
  <c r="F216" i="1"/>
  <c r="F700" i="1"/>
  <c r="F165" i="1"/>
  <c r="F451" i="1"/>
  <c r="F666" i="1"/>
  <c r="F433" i="1"/>
  <c r="F614" i="1"/>
  <c r="F237" i="1"/>
  <c r="F555" i="1"/>
  <c r="F95" i="1"/>
  <c r="F310" i="1"/>
  <c r="F506" i="1"/>
  <c r="F965" i="1"/>
  <c r="F217" i="1"/>
  <c r="F166" i="1"/>
  <c r="F556" i="1"/>
  <c r="F280" i="1"/>
  <c r="F557" i="1"/>
  <c r="F649" i="1"/>
  <c r="F218" i="1"/>
  <c r="F966" i="1"/>
  <c r="F967" i="1"/>
  <c r="F701" i="1"/>
  <c r="F844" i="1"/>
  <c r="F737" i="1"/>
  <c r="F367" i="1"/>
  <c r="F311" i="1"/>
  <c r="F368" i="1"/>
  <c r="F615" i="1"/>
  <c r="F558" i="1"/>
  <c r="F350" i="1"/>
  <c r="F968" i="1"/>
  <c r="F328" i="1"/>
  <c r="F845" i="1"/>
  <c r="F96" i="1"/>
  <c r="F559" i="1"/>
  <c r="F560" i="1"/>
  <c r="F969" i="1"/>
  <c r="F970" i="1"/>
  <c r="F971" i="1"/>
  <c r="F312" i="1"/>
  <c r="F802" i="1"/>
  <c r="F682" i="1"/>
  <c r="F780" i="1"/>
  <c r="F147" i="1"/>
  <c r="F561" i="1"/>
  <c r="F148" i="1"/>
  <c r="F972" i="1"/>
  <c r="F803" i="1"/>
  <c r="F401" i="1"/>
  <c r="F149" i="1"/>
  <c r="F434" i="1"/>
  <c r="F167" i="1"/>
  <c r="F973" i="1"/>
  <c r="F634" i="1"/>
  <c r="F76" i="1"/>
  <c r="F974" i="1"/>
  <c r="F562" i="1"/>
  <c r="F219" i="1"/>
  <c r="F822" i="1"/>
  <c r="F101" i="1"/>
  <c r="F435" i="1"/>
  <c r="F669" i="1"/>
  <c r="F718" i="1"/>
  <c r="F382" i="1"/>
  <c r="F650" i="1"/>
  <c r="F757" i="1"/>
  <c r="F719" i="1"/>
  <c r="F823" i="1"/>
  <c r="F975" i="1"/>
  <c r="F563" i="1"/>
  <c r="F329" i="1"/>
  <c r="F651" i="1"/>
  <c r="F564" i="1"/>
  <c r="F402" i="1"/>
  <c r="F330" i="1"/>
  <c r="F50" i="1"/>
  <c r="F116" i="1"/>
  <c r="F369" i="1"/>
  <c r="F30" i="1"/>
  <c r="F998" i="1"/>
  <c r="F758" i="1"/>
  <c r="F595" i="1"/>
  <c r="F117" i="1"/>
  <c r="F565" i="1"/>
  <c r="F331" i="1"/>
  <c r="F383" i="1"/>
  <c r="F436" i="1"/>
  <c r="F824" i="1"/>
  <c r="F150" i="1"/>
  <c r="F804" i="1"/>
  <c r="F97" i="1"/>
  <c r="F652" i="1"/>
  <c r="F118" i="1"/>
  <c r="F132" i="1"/>
  <c r="F977" i="1"/>
  <c r="F805" i="1"/>
  <c r="F444" i="1"/>
  <c r="F566" i="1"/>
  <c r="F825" i="1"/>
  <c r="F370" i="1"/>
  <c r="F616" i="1"/>
  <c r="F203" i="1"/>
  <c r="F683" i="1"/>
  <c r="F596" i="1"/>
  <c r="F507" i="1"/>
  <c r="F251" i="1"/>
  <c r="F848" i="1"/>
  <c r="F606" i="1"/>
  <c r="F252" i="1"/>
  <c r="F684" i="1"/>
  <c r="F759" i="1"/>
  <c r="F981" i="1"/>
  <c r="F281" i="1"/>
  <c r="F653" i="1"/>
  <c r="F403" i="1"/>
  <c r="F282" i="1"/>
  <c r="F332" i="1"/>
  <c r="F567" i="1"/>
  <c r="F253" i="1"/>
  <c r="F98" i="1"/>
  <c r="F982" i="1"/>
  <c r="F670" i="1"/>
  <c r="F720" i="1"/>
  <c r="F384" i="1"/>
  <c r="F313" i="1"/>
  <c r="F351" i="1"/>
  <c r="F418" i="1"/>
  <c r="F181" i="1"/>
  <c r="F983" i="1"/>
  <c r="F984" i="1"/>
  <c r="F568" i="1"/>
  <c r="F569" i="1"/>
  <c r="F437" i="1"/>
  <c r="F204" i="1"/>
  <c r="F509" i="1"/>
  <c r="F1001" i="1"/>
  <c r="F570" i="1"/>
  <c r="F738" i="1"/>
  <c r="F987" i="1"/>
  <c r="F205" i="1"/>
  <c r="F571" i="1"/>
  <c r="F238" i="1"/>
  <c r="F51" i="1"/>
  <c r="F667" i="1"/>
  <c r="F333" i="1"/>
  <c r="F516" i="1"/>
  <c r="F572" i="1"/>
  <c r="F573" i="1"/>
  <c r="F990" i="1"/>
  <c r="F739" i="1"/>
  <c r="F991" i="1"/>
  <c r="F992" i="1"/>
  <c r="F77" i="1"/>
  <c r="F993" i="1"/>
  <c r="F182" i="1"/>
  <c r="F806" i="1"/>
  <c r="F452" i="1"/>
  <c r="F438" i="1"/>
  <c r="F574" i="1"/>
  <c r="F283" i="1"/>
  <c r="F385" i="1"/>
  <c r="F994" i="1"/>
  <c r="F995" i="1"/>
  <c r="F371" i="1"/>
  <c r="F220" i="1"/>
  <c r="F740" i="1"/>
  <c r="F702" i="1"/>
  <c r="F254" i="1"/>
  <c r="F575" i="1"/>
  <c r="F183" i="1"/>
  <c r="F781" i="1"/>
  <c r="F849" i="1"/>
  <c r="F209" i="1"/>
  <c r="F284" i="1"/>
  <c r="F997" i="1"/>
  <c r="F103" i="1"/>
  <c r="F576" i="1"/>
  <c r="F782" i="1"/>
  <c r="F999" i="1"/>
  <c r="F151" i="1"/>
  <c r="F635" i="1"/>
  <c r="F352" i="1"/>
  <c r="F255" i="1"/>
  <c r="F31" i="1"/>
  <c r="F353" i="1"/>
  <c r="F636" i="1"/>
  <c r="F221" i="1"/>
  <c r="F1000" i="1"/>
  <c r="F419" i="1"/>
  <c r="F517" i="1"/>
  <c r="F420" i="1"/>
  <c r="F721" i="1"/>
  <c r="J314" i="1"/>
  <c r="J857" i="1"/>
  <c r="J741" i="1"/>
  <c r="J32" i="1"/>
  <c r="J577" i="1"/>
  <c r="J357" i="1"/>
  <c r="J78" i="1"/>
  <c r="J184" i="1"/>
  <c r="J454" i="1"/>
  <c r="J259" i="1"/>
  <c r="J455" i="1"/>
  <c r="J654" i="1"/>
  <c r="J386" i="1"/>
  <c r="J242" i="1"/>
  <c r="J807" i="1"/>
  <c r="J456" i="1"/>
  <c r="J457" i="1"/>
  <c r="J826" i="1"/>
  <c r="J685" i="1"/>
  <c r="J686" i="1"/>
  <c r="J578" i="1"/>
  <c r="J53" i="1"/>
  <c r="J783" i="1"/>
  <c r="J387" i="1"/>
  <c r="J808" i="1"/>
  <c r="J858" i="1"/>
  <c r="J687" i="1"/>
  <c r="J784" i="1"/>
  <c r="J821" i="1"/>
  <c r="J850" i="1"/>
  <c r="J152" i="1"/>
  <c r="J760" i="1"/>
  <c r="J579" i="1"/>
  <c r="J851" i="1"/>
  <c r="J458" i="1"/>
  <c r="J459" i="1"/>
  <c r="J617" i="1"/>
  <c r="J334" i="1"/>
  <c r="J256" i="1"/>
  <c r="J859" i="1"/>
  <c r="J421" i="1"/>
  <c r="J860" i="1"/>
  <c r="J409" i="1"/>
  <c r="J460" i="1"/>
  <c r="J13" i="1"/>
  <c r="J99" i="1"/>
  <c r="J422" i="1"/>
  <c r="J671" i="1"/>
  <c r="J761" i="1"/>
  <c r="J672" i="1"/>
  <c r="J302" i="1"/>
  <c r="J315" i="1"/>
  <c r="J861" i="1"/>
  <c r="J597" i="1"/>
  <c r="J655" i="1"/>
  <c r="J785" i="1"/>
  <c r="J185" i="1"/>
  <c r="J257" i="1"/>
  <c r="J206" i="1"/>
  <c r="J862" i="1"/>
  <c r="J863" i="1"/>
  <c r="J598" i="1"/>
  <c r="J52" i="1"/>
  <c r="J285" i="1"/>
  <c r="J580" i="1"/>
  <c r="J186" i="1"/>
  <c r="J864" i="1"/>
  <c r="J742" i="1"/>
  <c r="J656" i="1"/>
  <c r="J461" i="1"/>
  <c r="J852" i="1"/>
  <c r="J102" i="1"/>
  <c r="J673" i="1"/>
  <c r="J239" i="1"/>
  <c r="J679" i="1"/>
  <c r="J187" i="1"/>
  <c r="J688" i="1"/>
  <c r="J865" i="1"/>
  <c r="J79" i="1"/>
  <c r="J258" i="1"/>
  <c r="J119" i="1"/>
  <c r="J80" i="1"/>
  <c r="J335" i="1"/>
  <c r="J866" i="1"/>
  <c r="J439" i="1"/>
  <c r="J240" i="1"/>
  <c r="J599" i="1"/>
  <c r="J354" i="1"/>
  <c r="J581" i="1"/>
  <c r="J722" i="1"/>
  <c r="J582" i="1"/>
  <c r="J462" i="1"/>
  <c r="J222" i="1"/>
  <c r="J703" i="1"/>
  <c r="J786" i="1"/>
  <c r="J3" i="1"/>
  <c r="J316" i="1"/>
  <c r="J827" i="1"/>
  <c r="J809" i="1"/>
  <c r="J657" i="1"/>
  <c r="J104" i="1"/>
  <c r="J372" i="1"/>
  <c r="J14" i="1"/>
  <c r="J463" i="1"/>
  <c r="J464" i="1"/>
  <c r="J867" i="1"/>
  <c r="J465" i="1"/>
  <c r="J56" i="1"/>
  <c r="J286" i="1"/>
  <c r="J466" i="1"/>
  <c r="J299" i="1"/>
  <c r="J467" i="1"/>
  <c r="J828" i="1"/>
  <c r="J33" i="1"/>
  <c r="J468" i="1"/>
  <c r="J300" i="1"/>
  <c r="J336" i="1"/>
  <c r="J337" i="1"/>
  <c r="J976" i="1"/>
  <c r="J469" i="1"/>
  <c r="J241" i="1"/>
  <c r="J853" i="1"/>
  <c r="J868" i="1"/>
  <c r="J704" i="1"/>
  <c r="J2" i="1"/>
  <c r="J705" i="1"/>
  <c r="J120" i="1"/>
  <c r="J869" i="1"/>
  <c r="J301" i="1"/>
  <c r="J829" i="1"/>
  <c r="J723" i="1"/>
  <c r="J170" i="1"/>
  <c r="J470" i="1"/>
  <c r="J188" i="1"/>
  <c r="J762" i="1"/>
  <c r="J471" i="1"/>
  <c r="J810" i="1"/>
  <c r="J870" i="1"/>
  <c r="J355" i="1"/>
  <c r="J871" i="1"/>
  <c r="J622" i="1"/>
  <c r="J373" i="1"/>
  <c r="J872" i="1"/>
  <c r="J873" i="1"/>
  <c r="J763" i="1"/>
  <c r="J764" i="1"/>
  <c r="J874" i="1"/>
  <c r="J978" i="1"/>
  <c r="J392" i="1"/>
  <c r="J979" i="1"/>
  <c r="J425" i="1"/>
  <c r="J689" i="1"/>
  <c r="J830" i="1"/>
  <c r="J133" i="1"/>
  <c r="J743" i="1"/>
  <c r="J623" i="1"/>
  <c r="J340" i="1"/>
  <c r="J674" i="1"/>
  <c r="J472" i="1"/>
  <c r="J105" i="1"/>
  <c r="J168" i="1"/>
  <c r="J875" i="1"/>
  <c r="J473" i="1"/>
  <c r="J244" i="1"/>
  <c r="J787" i="1"/>
  <c r="J260" i="1"/>
  <c r="J876" i="1"/>
  <c r="J765" i="1"/>
  <c r="J388" i="1"/>
  <c r="J404" i="1"/>
  <c r="J706" i="1"/>
  <c r="J877" i="1"/>
  <c r="J843" i="1"/>
  <c r="J474" i="1"/>
  <c r="J261" i="1"/>
  <c r="J106" i="1"/>
  <c r="J878" i="1"/>
  <c r="J744" i="1"/>
  <c r="J245" i="1"/>
  <c r="J600" i="1"/>
  <c r="J405" i="1"/>
  <c r="J289" i="1"/>
  <c r="J879" i="1"/>
  <c r="J338" i="1"/>
  <c r="J317" i="1"/>
  <c r="J15" i="1"/>
  <c r="J624" i="1"/>
  <c r="J475" i="1"/>
  <c r="J690" i="1"/>
  <c r="J81" i="1"/>
  <c r="J406" i="1"/>
  <c r="J766" i="1"/>
  <c r="J153" i="1"/>
  <c r="J262" i="1"/>
  <c r="J724" i="1"/>
  <c r="J663" i="1"/>
  <c r="J134" i="1"/>
  <c r="J16" i="1"/>
  <c r="J287" i="1"/>
  <c r="J476" i="1"/>
  <c r="J707" i="1"/>
  <c r="J82" i="1"/>
  <c r="J477" i="1"/>
  <c r="J708" i="1"/>
  <c r="J691" i="1"/>
  <c r="J618" i="1"/>
  <c r="J854" i="1"/>
  <c r="J339" i="1"/>
  <c r="J647" i="1"/>
  <c r="J83" i="1"/>
  <c r="J880" i="1"/>
  <c r="J407" i="1"/>
  <c r="J881" i="1"/>
  <c r="J423" i="1"/>
  <c r="J882" i="1"/>
  <c r="J356" i="1"/>
  <c r="J883" i="1"/>
  <c r="J478" i="1"/>
  <c r="J601" i="1"/>
  <c r="J583" i="1"/>
  <c r="J440" i="1"/>
  <c r="J831" i="1"/>
  <c r="J884" i="1"/>
  <c r="J57" i="1"/>
  <c r="J811" i="1"/>
  <c r="J812" i="1"/>
  <c r="J885" i="1"/>
  <c r="J813" i="1"/>
  <c r="J389" i="1"/>
  <c r="J479" i="1"/>
  <c r="J207" i="1"/>
  <c r="J358" i="1"/>
  <c r="J886" i="1"/>
  <c r="J341" i="1"/>
  <c r="J480" i="1"/>
  <c r="J58" i="1"/>
  <c r="J4" i="1"/>
  <c r="J481" i="1"/>
  <c r="J189" i="1"/>
  <c r="J814" i="1"/>
  <c r="J59" i="1"/>
  <c r="J584" i="1"/>
  <c r="J832" i="1"/>
  <c r="J767" i="1"/>
  <c r="J304" i="1"/>
  <c r="J424" i="1"/>
  <c r="J17" i="1"/>
  <c r="J680" i="1"/>
  <c r="J482" i="1"/>
  <c r="J84" i="1"/>
  <c r="J887" i="1"/>
  <c r="J698" i="1"/>
  <c r="J658" i="1"/>
  <c r="J5" i="1"/>
  <c r="J342" i="1"/>
  <c r="J585" i="1"/>
  <c r="J390" i="1"/>
  <c r="J888" i="1"/>
  <c r="J374" i="1"/>
  <c r="J725" i="1"/>
  <c r="J263" i="1"/>
  <c r="J637" i="1"/>
  <c r="J264" i="1"/>
  <c r="J426" i="1"/>
  <c r="J638" i="1"/>
  <c r="J18" i="1"/>
  <c r="J639" i="1"/>
  <c r="J889" i="1"/>
  <c r="J408" i="1"/>
  <c r="J483" i="1"/>
  <c r="J60" i="1"/>
  <c r="J788" i="1"/>
  <c r="J726" i="1"/>
  <c r="J890" i="1"/>
  <c r="J265" i="1"/>
  <c r="J61" i="1"/>
  <c r="J484" i="1"/>
  <c r="J343" i="1"/>
  <c r="J485" i="1"/>
  <c r="J62" i="1"/>
  <c r="J486" i="1"/>
  <c r="J586" i="1"/>
  <c r="J487" i="1"/>
  <c r="J391" i="1"/>
  <c r="J891" i="1"/>
  <c r="J892" i="1"/>
  <c r="J745" i="1"/>
  <c r="J675" i="1"/>
  <c r="J360" i="1"/>
  <c r="J692" i="1"/>
  <c r="J587" i="1"/>
  <c r="J154" i="1"/>
  <c r="J768" i="1"/>
  <c r="J815" i="1"/>
  <c r="J640" i="1"/>
  <c r="J778" i="1"/>
  <c r="J224" i="1"/>
  <c r="J893" i="1"/>
  <c r="J290" i="1"/>
  <c r="J894" i="1"/>
  <c r="J625" i="1"/>
  <c r="J488" i="1"/>
  <c r="J63" i="1"/>
  <c r="J208" i="1"/>
  <c r="J732" i="1"/>
  <c r="J489" i="1"/>
  <c r="J266" i="1"/>
  <c r="J816" i="1"/>
  <c r="J375" i="1"/>
  <c r="J210" i="1"/>
  <c r="J709" i="1"/>
  <c r="J107" i="1"/>
  <c r="J267" i="1"/>
  <c r="J268" i="1"/>
  <c r="J410" i="1"/>
  <c r="J6" i="1"/>
  <c r="J769" i="1"/>
  <c r="J496" i="1"/>
  <c r="J85" i="1"/>
  <c r="J321" i="1"/>
  <c r="J246" i="1"/>
  <c r="J895" i="1"/>
  <c r="J896" i="1"/>
  <c r="J490" i="1"/>
  <c r="J303" i="1"/>
  <c r="J727" i="1"/>
  <c r="J676" i="1"/>
  <c r="J897" i="1"/>
  <c r="J491" i="1"/>
  <c r="J492" i="1"/>
  <c r="J833" i="1"/>
  <c r="J493" i="1"/>
  <c r="J269" i="1"/>
  <c r="J494" i="1"/>
  <c r="J121" i="1"/>
  <c r="J641" i="1"/>
  <c r="J980" i="1"/>
  <c r="J855" i="1"/>
  <c r="J898" i="1"/>
  <c r="J19" i="1"/>
  <c r="J64" i="1"/>
  <c r="J642" i="1"/>
  <c r="J746" i="1"/>
  <c r="J442" i="1"/>
  <c r="J899" i="1"/>
  <c r="J497" i="1"/>
  <c r="J190" i="1"/>
  <c r="J108" i="1"/>
  <c r="J225" i="1"/>
  <c r="J191" i="1"/>
  <c r="J20" i="1"/>
  <c r="J305" i="1"/>
  <c r="J643" i="1"/>
  <c r="J900" i="1"/>
  <c r="J109" i="1"/>
  <c r="J226" i="1"/>
  <c r="J135" i="1"/>
  <c r="J985" i="1"/>
  <c r="J495" i="1"/>
  <c r="J441" i="1"/>
  <c r="J735" i="1"/>
  <c r="J602" i="1"/>
  <c r="J86" i="1"/>
  <c r="J644" i="1"/>
  <c r="J747" i="1"/>
  <c r="J710" i="1"/>
  <c r="J318" i="1"/>
  <c r="J136" i="1"/>
  <c r="J499" i="1"/>
  <c r="J443" i="1"/>
  <c r="J171" i="1"/>
  <c r="J626" i="1"/>
  <c r="J846" i="1"/>
  <c r="J645" i="1"/>
  <c r="J603" i="1"/>
  <c r="J270" i="1"/>
  <c r="J65" i="1"/>
  <c r="J34" i="1"/>
  <c r="J155" i="1"/>
  <c r="J35" i="1"/>
  <c r="J192" i="1"/>
  <c r="J498" i="1"/>
  <c r="J36" i="1"/>
  <c r="J66" i="1"/>
  <c r="J193" i="1"/>
  <c r="J172" i="1"/>
  <c r="J344" i="1"/>
  <c r="J137" i="1"/>
  <c r="J122" i="1"/>
  <c r="J604" i="1"/>
  <c r="J588" i="1"/>
  <c r="J87" i="1"/>
  <c r="J901" i="1"/>
  <c r="J902" i="1"/>
  <c r="J156" i="1"/>
  <c r="J605" i="1"/>
  <c r="J54" i="1"/>
  <c r="J376" i="1"/>
  <c r="J589" i="1"/>
  <c r="J715" i="1"/>
  <c r="J903" i="1"/>
  <c r="J508" i="1"/>
  <c r="J904" i="1"/>
  <c r="J693" i="1"/>
  <c r="J905" i="1"/>
  <c r="J227" i="1"/>
  <c r="J906" i="1"/>
  <c r="J271" i="1"/>
  <c r="J907" i="1"/>
  <c r="J173" i="1"/>
  <c r="J445" i="1"/>
  <c r="J908" i="1"/>
  <c r="J789" i="1"/>
  <c r="J174" i="1"/>
  <c r="J590" i="1"/>
  <c r="J986" i="1"/>
  <c r="J123" i="1"/>
  <c r="J619" i="1"/>
  <c r="J909" i="1"/>
  <c r="J834" i="1"/>
  <c r="J770" i="1"/>
  <c r="J910" i="1"/>
  <c r="J748" i="1"/>
  <c r="J911" i="1"/>
  <c r="J912" i="1"/>
  <c r="J291" i="1"/>
  <c r="J37" i="1"/>
  <c r="J510" i="1"/>
  <c r="J38" i="1"/>
  <c r="J771" i="1"/>
  <c r="J835" i="1"/>
  <c r="J322" i="1"/>
  <c r="J88" i="1"/>
  <c r="J411" i="1"/>
  <c r="J7" i="1"/>
  <c r="J67" i="1"/>
  <c r="J292" i="1"/>
  <c r="J138" i="1"/>
  <c r="J323" i="1"/>
  <c r="J511" i="1"/>
  <c r="J412" i="1"/>
  <c r="J427" i="1"/>
  <c r="J913" i="1"/>
  <c r="J512" i="1"/>
  <c r="J139" i="1"/>
  <c r="J513" i="1"/>
  <c r="J514" i="1"/>
  <c r="J515" i="1"/>
  <c r="J395" i="1"/>
  <c r="J914" i="1"/>
  <c r="J790" i="1"/>
  <c r="J915" i="1"/>
  <c r="J39" i="1"/>
  <c r="J591" i="1"/>
  <c r="J68" i="1"/>
  <c r="J659" i="1"/>
  <c r="J620" i="1"/>
  <c r="J646" i="1"/>
  <c r="J717" i="1"/>
  <c r="J8" i="1"/>
  <c r="J393" i="1"/>
  <c r="J175" i="1"/>
  <c r="J21" i="1"/>
  <c r="J518" i="1"/>
  <c r="J988" i="1"/>
  <c r="J413" i="1"/>
  <c r="J228" i="1"/>
  <c r="J140" i="1"/>
  <c r="J916" i="1"/>
  <c r="J791" i="1"/>
  <c r="J69" i="1"/>
  <c r="J792" i="1"/>
  <c r="J40" i="1"/>
  <c r="J793" i="1"/>
  <c r="J141" i="1"/>
  <c r="J519" i="1"/>
  <c r="J917" i="1"/>
  <c r="J918" i="1"/>
  <c r="J428" i="1"/>
  <c r="J592" i="1"/>
  <c r="J677" i="1"/>
  <c r="J272" i="1"/>
  <c r="J396" i="1"/>
  <c r="J414" i="1"/>
  <c r="J446" i="1"/>
  <c r="J429" i="1"/>
  <c r="J836" i="1"/>
  <c r="J919" i="1"/>
  <c r="J920" i="1"/>
  <c r="J921" i="1"/>
  <c r="J89" i="1"/>
  <c r="J749" i="1"/>
  <c r="J660" i="1"/>
  <c r="J728" i="1"/>
  <c r="J750" i="1"/>
  <c r="J176" i="1"/>
  <c r="J55" i="1"/>
  <c r="J273" i="1"/>
  <c r="J694" i="1"/>
  <c r="J648" i="1"/>
  <c r="J520" i="1"/>
  <c r="J157" i="1"/>
  <c r="J922" i="1"/>
  <c r="J856" i="1"/>
  <c r="J124" i="1"/>
  <c r="J194" i="1"/>
  <c r="J361" i="1"/>
  <c r="J837" i="1"/>
  <c r="J923" i="1"/>
  <c r="J229" i="1"/>
  <c r="J711" i="1"/>
  <c r="J621" i="1"/>
  <c r="J169" i="1"/>
  <c r="J230" i="1"/>
  <c r="J924" i="1"/>
  <c r="J925" i="1"/>
  <c r="J158" i="1"/>
  <c r="J627" i="1"/>
  <c r="J751" i="1"/>
  <c r="J926" i="1"/>
  <c r="J177" i="1"/>
  <c r="J447" i="1"/>
  <c r="J593" i="1"/>
  <c r="J772" i="1"/>
  <c r="J90" i="1"/>
  <c r="J12" i="1"/>
  <c r="J927" i="1"/>
  <c r="J293" i="1"/>
  <c r="J712" i="1"/>
  <c r="J928" i="1"/>
  <c r="J929" i="1"/>
  <c r="J91" i="1"/>
  <c r="J838" i="1"/>
  <c r="J159" i="1"/>
  <c r="J930" i="1"/>
  <c r="J211" i="1"/>
  <c r="J306" i="1"/>
  <c r="J448" i="1"/>
  <c r="J607" i="1"/>
  <c r="J41" i="1"/>
  <c r="J100" i="1"/>
  <c r="J931" i="1"/>
  <c r="J932" i="1"/>
  <c r="J847" i="1"/>
  <c r="J933" i="1"/>
  <c r="J500" i="1"/>
  <c r="J521" i="1"/>
  <c r="J934" i="1"/>
  <c r="J522" i="1"/>
  <c r="J178" i="1"/>
  <c r="J935" i="1"/>
  <c r="J817" i="1"/>
  <c r="J729" i="1"/>
  <c r="J212" i="1"/>
  <c r="J936" i="1"/>
  <c r="J70" i="1"/>
  <c r="J231" i="1"/>
  <c r="J294" i="1"/>
  <c r="J195" i="1"/>
  <c r="J730" i="1"/>
  <c r="J377" i="1"/>
  <c r="J9" i="1"/>
  <c r="J42" i="1"/>
  <c r="J523" i="1"/>
  <c r="J397" i="1"/>
  <c r="J378" i="1"/>
  <c r="J295" i="1"/>
  <c r="J524" i="1"/>
  <c r="J71" i="1"/>
  <c r="J398" i="1"/>
  <c r="J125" i="1"/>
  <c r="J608" i="1"/>
  <c r="J247" i="1"/>
  <c r="J695" i="1"/>
  <c r="J937" i="1"/>
  <c r="J525" i="1"/>
  <c r="J430" i="1"/>
  <c r="J72" i="1"/>
  <c r="J362" i="1"/>
  <c r="J609" i="1"/>
  <c r="J794" i="1"/>
  <c r="J399" i="1"/>
  <c r="J319" i="1"/>
  <c r="J160" i="1"/>
  <c r="J795" i="1"/>
  <c r="J126" i="1"/>
  <c r="J307" i="1"/>
  <c r="J308" i="1"/>
  <c r="J345" i="1"/>
  <c r="J274" i="1"/>
  <c r="J938" i="1"/>
  <c r="J696" i="1"/>
  <c r="J526" i="1"/>
  <c r="J661" i="1"/>
  <c r="J939" i="1"/>
  <c r="J796" i="1"/>
  <c r="J940" i="1"/>
  <c r="J275" i="1"/>
  <c r="J797" i="1"/>
  <c r="J431" i="1"/>
  <c r="J752" i="1"/>
  <c r="J941" i="1"/>
  <c r="J942" i="1"/>
  <c r="J379" i="1"/>
  <c r="J818" i="1"/>
  <c r="J798" i="1"/>
  <c r="J527" i="1"/>
  <c r="J232" i="1"/>
  <c r="J233" i="1"/>
  <c r="J73" i="1"/>
  <c r="J839" i="1"/>
  <c r="J161" i="1"/>
  <c r="J943" i="1"/>
  <c r="J944" i="1"/>
  <c r="J594" i="1"/>
  <c r="J945" i="1"/>
  <c r="J528" i="1"/>
  <c r="J324" i="1"/>
  <c r="J773" i="1"/>
  <c r="J713" i="1"/>
  <c r="J43" i="1"/>
  <c r="J44" i="1"/>
  <c r="J662" i="1"/>
  <c r="J415" i="1"/>
  <c r="J989" i="1"/>
  <c r="J127" i="1"/>
  <c r="J22" i="1"/>
  <c r="J610" i="1"/>
  <c r="J23" i="1"/>
  <c r="J142" i="1"/>
  <c r="J774" i="1"/>
  <c r="J529" i="1"/>
  <c r="J799" i="1"/>
  <c r="J611" i="1"/>
  <c r="J276" i="1"/>
  <c r="J530" i="1"/>
  <c r="J800" i="1"/>
  <c r="J840" i="1"/>
  <c r="J946" i="1"/>
  <c r="J697" i="1"/>
  <c r="J531" i="1"/>
  <c r="J325" i="1"/>
  <c r="J162" i="1"/>
  <c r="J532" i="1"/>
  <c r="J223" i="1"/>
  <c r="J45" i="1"/>
  <c r="J143" i="1"/>
  <c r="J46" i="1"/>
  <c r="J533" i="1"/>
  <c r="J196" i="1"/>
  <c r="J534" i="1"/>
  <c r="J947" i="1"/>
  <c r="J612" i="1"/>
  <c r="J501" i="1"/>
  <c r="J234" i="1"/>
  <c r="J197" i="1"/>
  <c r="J628" i="1"/>
  <c r="J144" i="1"/>
  <c r="J948" i="1"/>
  <c r="J949" i="1"/>
  <c r="J198" i="1"/>
  <c r="J535" i="1"/>
  <c r="J664" i="1"/>
  <c r="J74" i="1"/>
  <c r="J277" i="1"/>
  <c r="J819" i="1"/>
  <c r="J128" i="1"/>
  <c r="J775" i="1"/>
  <c r="J346" i="1"/>
  <c r="J235" i="1"/>
  <c r="J753" i="1"/>
  <c r="J416" i="1"/>
  <c r="J432" i="1"/>
  <c r="J213" i="1"/>
  <c r="J92" i="1"/>
  <c r="J629" i="1"/>
  <c r="J536" i="1"/>
  <c r="J363" i="1"/>
  <c r="J537" i="1"/>
  <c r="J236" i="1"/>
  <c r="J47" i="1"/>
  <c r="J538" i="1"/>
  <c r="J950" i="1"/>
  <c r="J714" i="1"/>
  <c r="J199" i="1"/>
  <c r="J678" i="1"/>
  <c r="J129" i="1"/>
  <c r="J163" i="1"/>
  <c r="J48" i="1"/>
  <c r="J665" i="1"/>
  <c r="J502" i="1"/>
  <c r="J776" i="1"/>
  <c r="J699" i="1"/>
  <c r="J951" i="1"/>
  <c r="J952" i="1"/>
  <c r="J953" i="1"/>
  <c r="J214" i="1"/>
  <c r="J539" i="1"/>
  <c r="J130" i="1"/>
  <c r="J131" i="1"/>
  <c r="J954" i="1"/>
  <c r="J779" i="1"/>
  <c r="J347" i="1"/>
  <c r="J668" i="1"/>
  <c r="J326" i="1"/>
  <c r="J955" i="1"/>
  <c r="J613" i="1"/>
  <c r="J956" i="1"/>
  <c r="J449" i="1"/>
  <c r="J327" i="1"/>
  <c r="J278" i="1"/>
  <c r="J248" i="1"/>
  <c r="J309" i="1"/>
  <c r="J200" i="1"/>
  <c r="J110" i="1"/>
  <c r="J145" i="1"/>
  <c r="J201" i="1"/>
  <c r="J731" i="1"/>
  <c r="J996" i="1"/>
  <c r="J540" i="1"/>
  <c r="J24" i="1"/>
  <c r="J417" i="1"/>
  <c r="J279" i="1"/>
  <c r="J541" i="1"/>
  <c r="J111" i="1"/>
  <c r="J359" i="1"/>
  <c r="J25" i="1"/>
  <c r="J164" i="1"/>
  <c r="J348" i="1"/>
  <c r="J542" i="1"/>
  <c r="J957" i="1"/>
  <c r="J630" i="1"/>
  <c r="J754" i="1"/>
  <c r="J503" i="1"/>
  <c r="J364" i="1"/>
  <c r="J958" i="1"/>
  <c r="J543" i="1"/>
  <c r="J959" i="1"/>
  <c r="J544" i="1"/>
  <c r="J380" i="1"/>
  <c r="J450" i="1"/>
  <c r="J179" i="1"/>
  <c r="J755" i="1"/>
  <c r="J400" i="1"/>
  <c r="J960" i="1"/>
  <c r="J26" i="1"/>
  <c r="J381" i="1"/>
  <c r="J27" i="1"/>
  <c r="J93" i="1"/>
  <c r="J631" i="1"/>
  <c r="J545" i="1"/>
  <c r="J841" i="1"/>
  <c r="J112" i="1"/>
  <c r="J546" i="1"/>
  <c r="J394" i="1"/>
  <c r="J961" i="1"/>
  <c r="J296" i="1"/>
  <c r="J113" i="1"/>
  <c r="J716" i="1"/>
  <c r="J94" i="1"/>
  <c r="J547" i="1"/>
  <c r="J28" i="1"/>
  <c r="J632" i="1"/>
  <c r="J548" i="1"/>
  <c r="J633" i="1"/>
  <c r="J320" i="1"/>
  <c r="J29" i="1"/>
  <c r="J962" i="1"/>
  <c r="J504" i="1"/>
  <c r="J549" i="1"/>
  <c r="J202" i="1"/>
  <c r="J49" i="1"/>
  <c r="J963" i="1"/>
  <c r="J733" i="1"/>
  <c r="J801" i="1"/>
  <c r="J180" i="1"/>
  <c r="J756" i="1"/>
  <c r="J146" i="1"/>
  <c r="J734" i="1"/>
  <c r="J249" i="1"/>
  <c r="J777" i="1"/>
  <c r="J114" i="1"/>
  <c r="J243" i="1"/>
  <c r="J842" i="1"/>
  <c r="J250" i="1"/>
  <c r="J349" i="1"/>
  <c r="J10" i="1"/>
  <c r="J964" i="1"/>
  <c r="J297" i="1"/>
  <c r="J365" i="1"/>
  <c r="J215" i="1"/>
  <c r="J298" i="1"/>
  <c r="J505" i="1"/>
  <c r="J366" i="1"/>
  <c r="J75" i="1"/>
  <c r="J681" i="1"/>
  <c r="J736" i="1"/>
  <c r="J550" i="1"/>
  <c r="J288" i="1"/>
  <c r="J551" i="1"/>
  <c r="J820" i="1"/>
  <c r="J552" i="1"/>
  <c r="J553" i="1"/>
  <c r="J115" i="1"/>
  <c r="J554" i="1"/>
  <c r="J11" i="1"/>
  <c r="J216" i="1"/>
  <c r="J700" i="1"/>
  <c r="J165" i="1"/>
  <c r="J451" i="1"/>
  <c r="J666" i="1"/>
  <c r="J433" i="1"/>
  <c r="J614" i="1"/>
  <c r="J237" i="1"/>
  <c r="J555" i="1"/>
  <c r="J95" i="1"/>
  <c r="J310" i="1"/>
  <c r="J506" i="1"/>
  <c r="J965" i="1"/>
  <c r="J217" i="1"/>
  <c r="J166" i="1"/>
  <c r="J556" i="1"/>
  <c r="J280" i="1"/>
  <c r="J557" i="1"/>
  <c r="J649" i="1"/>
  <c r="J218" i="1"/>
  <c r="J966" i="1"/>
  <c r="J967" i="1"/>
  <c r="J701" i="1"/>
  <c r="J844" i="1"/>
  <c r="J737" i="1"/>
  <c r="J367" i="1"/>
  <c r="J311" i="1"/>
  <c r="J368" i="1"/>
  <c r="J615" i="1"/>
  <c r="J558" i="1"/>
  <c r="J350" i="1"/>
  <c r="J968" i="1"/>
  <c r="J328" i="1"/>
  <c r="J845" i="1"/>
  <c r="J96" i="1"/>
  <c r="J559" i="1"/>
  <c r="J560" i="1"/>
  <c r="J969" i="1"/>
  <c r="J970" i="1"/>
  <c r="J971" i="1"/>
  <c r="J312" i="1"/>
  <c r="J802" i="1"/>
  <c r="J682" i="1"/>
  <c r="J780" i="1"/>
  <c r="J147" i="1"/>
  <c r="J561" i="1"/>
  <c r="J148" i="1"/>
  <c r="J972" i="1"/>
  <c r="J803" i="1"/>
  <c r="J401" i="1"/>
  <c r="J149" i="1"/>
  <c r="J434" i="1"/>
  <c r="J167" i="1"/>
  <c r="J973" i="1"/>
  <c r="J634" i="1"/>
  <c r="J76" i="1"/>
  <c r="J974" i="1"/>
  <c r="J562" i="1"/>
  <c r="J219" i="1"/>
  <c r="J822" i="1"/>
  <c r="J101" i="1"/>
  <c r="J435" i="1"/>
  <c r="J669" i="1"/>
  <c r="J718" i="1"/>
  <c r="J382" i="1"/>
  <c r="J650" i="1"/>
  <c r="J757" i="1"/>
  <c r="J719" i="1"/>
  <c r="J823" i="1"/>
  <c r="J975" i="1"/>
  <c r="J563" i="1"/>
  <c r="J329" i="1"/>
  <c r="J651" i="1"/>
  <c r="J564" i="1"/>
  <c r="J402" i="1"/>
  <c r="J330" i="1"/>
  <c r="J50" i="1"/>
  <c r="J116" i="1"/>
  <c r="J369" i="1"/>
  <c r="J30" i="1"/>
  <c r="J998" i="1"/>
  <c r="J758" i="1"/>
  <c r="J595" i="1"/>
  <c r="J117" i="1"/>
  <c r="J565" i="1"/>
  <c r="J331" i="1"/>
  <c r="J383" i="1"/>
  <c r="J436" i="1"/>
  <c r="J824" i="1"/>
  <c r="J150" i="1"/>
  <c r="J804" i="1"/>
  <c r="J97" i="1"/>
  <c r="J652" i="1"/>
  <c r="J118" i="1"/>
  <c r="J132" i="1"/>
  <c r="J977" i="1"/>
  <c r="J805" i="1"/>
  <c r="J444" i="1"/>
  <c r="J566" i="1"/>
  <c r="J825" i="1"/>
  <c r="J370" i="1"/>
  <c r="J616" i="1"/>
  <c r="J203" i="1"/>
  <c r="J683" i="1"/>
  <c r="J596" i="1"/>
  <c r="J507" i="1"/>
  <c r="J251" i="1"/>
  <c r="J848" i="1"/>
  <c r="J606" i="1"/>
  <c r="J252" i="1"/>
  <c r="J684" i="1"/>
  <c r="J759" i="1"/>
  <c r="J981" i="1"/>
  <c r="J281" i="1"/>
  <c r="J653" i="1"/>
  <c r="J403" i="1"/>
  <c r="J282" i="1"/>
  <c r="J332" i="1"/>
  <c r="J567" i="1"/>
  <c r="J253" i="1"/>
  <c r="J98" i="1"/>
  <c r="J982" i="1"/>
  <c r="J670" i="1"/>
  <c r="J720" i="1"/>
  <c r="J384" i="1"/>
  <c r="J313" i="1"/>
  <c r="J351" i="1"/>
  <c r="J418" i="1"/>
  <c r="J181" i="1"/>
  <c r="J983" i="1"/>
  <c r="J984" i="1"/>
  <c r="J568" i="1"/>
  <c r="J569" i="1"/>
  <c r="J437" i="1"/>
  <c r="J204" i="1"/>
  <c r="J509" i="1"/>
  <c r="J1001" i="1"/>
  <c r="J570" i="1"/>
  <c r="J738" i="1"/>
  <c r="J987" i="1"/>
  <c r="J205" i="1"/>
  <c r="J571" i="1"/>
  <c r="J238" i="1"/>
  <c r="J51" i="1"/>
  <c r="J667" i="1"/>
  <c r="J333" i="1"/>
  <c r="J516" i="1"/>
  <c r="J572" i="1"/>
  <c r="J573" i="1"/>
  <c r="J990" i="1"/>
  <c r="J739" i="1"/>
  <c r="J991" i="1"/>
  <c r="J992" i="1"/>
  <c r="J77" i="1"/>
  <c r="J993" i="1"/>
  <c r="J182" i="1"/>
  <c r="J806" i="1"/>
  <c r="J452" i="1"/>
  <c r="J438" i="1"/>
  <c r="J574" i="1"/>
  <c r="J283" i="1"/>
  <c r="J385" i="1"/>
  <c r="J994" i="1"/>
  <c r="J995" i="1"/>
  <c r="J371" i="1"/>
  <c r="J220" i="1"/>
  <c r="J740" i="1"/>
  <c r="J702" i="1"/>
  <c r="J254" i="1"/>
  <c r="J575" i="1"/>
  <c r="J183" i="1"/>
  <c r="J781" i="1"/>
  <c r="J849" i="1"/>
  <c r="J209" i="1"/>
  <c r="J284" i="1"/>
  <c r="J997" i="1"/>
  <c r="J103" i="1"/>
  <c r="J576" i="1"/>
  <c r="J782" i="1"/>
  <c r="J999" i="1"/>
  <c r="J151" i="1"/>
  <c r="J635" i="1"/>
  <c r="J352" i="1"/>
  <c r="J255" i="1"/>
  <c r="J31" i="1"/>
  <c r="J353" i="1"/>
  <c r="J636" i="1"/>
  <c r="J221" i="1"/>
  <c r="J1000" i="1"/>
  <c r="J419" i="1"/>
  <c r="J517" i="1"/>
  <c r="J420" i="1"/>
  <c r="J721" i="1"/>
  <c r="J453" i="1"/>
  <c r="I314" i="1"/>
  <c r="I857" i="1"/>
  <c r="I741" i="1"/>
  <c r="I32" i="1"/>
  <c r="I577" i="1"/>
  <c r="I357" i="1"/>
  <c r="I78" i="1"/>
  <c r="I184" i="1"/>
  <c r="I454" i="1"/>
  <c r="I259" i="1"/>
  <c r="I455" i="1"/>
  <c r="I654" i="1"/>
  <c r="I386" i="1"/>
  <c r="I242" i="1"/>
  <c r="I807" i="1"/>
  <c r="I456" i="1"/>
  <c r="I457" i="1"/>
  <c r="I826" i="1"/>
  <c r="I685" i="1"/>
  <c r="I686" i="1"/>
  <c r="I578" i="1"/>
  <c r="I53" i="1"/>
  <c r="I783" i="1"/>
  <c r="I387" i="1"/>
  <c r="I808" i="1"/>
  <c r="I858" i="1"/>
  <c r="I687" i="1"/>
  <c r="I784" i="1"/>
  <c r="I821" i="1"/>
  <c r="I850" i="1"/>
  <c r="I152" i="1"/>
  <c r="I760" i="1"/>
  <c r="I579" i="1"/>
  <c r="I851" i="1"/>
  <c r="I458" i="1"/>
  <c r="I459" i="1"/>
  <c r="I617" i="1"/>
  <c r="I334" i="1"/>
  <c r="I256" i="1"/>
  <c r="I859" i="1"/>
  <c r="I421" i="1"/>
  <c r="I860" i="1"/>
  <c r="I409" i="1"/>
  <c r="I460" i="1"/>
  <c r="I13" i="1"/>
  <c r="I99" i="1"/>
  <c r="I422" i="1"/>
  <c r="I671" i="1"/>
  <c r="I761" i="1"/>
  <c r="I672" i="1"/>
  <c r="I302" i="1"/>
  <c r="I315" i="1"/>
  <c r="I861" i="1"/>
  <c r="I597" i="1"/>
  <c r="I655" i="1"/>
  <c r="I785" i="1"/>
  <c r="I185" i="1"/>
  <c r="I257" i="1"/>
  <c r="I206" i="1"/>
  <c r="I862" i="1"/>
  <c r="I863" i="1"/>
  <c r="I598" i="1"/>
  <c r="I52" i="1"/>
  <c r="I285" i="1"/>
  <c r="I580" i="1"/>
  <c r="I186" i="1"/>
  <c r="I864" i="1"/>
  <c r="I742" i="1"/>
  <c r="I656" i="1"/>
  <c r="I461" i="1"/>
  <c r="I852" i="1"/>
  <c r="I102" i="1"/>
  <c r="I673" i="1"/>
  <c r="I239" i="1"/>
  <c r="I679" i="1"/>
  <c r="I187" i="1"/>
  <c r="I688" i="1"/>
  <c r="I865" i="1"/>
  <c r="I79" i="1"/>
  <c r="I258" i="1"/>
  <c r="I119" i="1"/>
  <c r="I80" i="1"/>
  <c r="I335" i="1"/>
  <c r="I866" i="1"/>
  <c r="I439" i="1"/>
  <c r="I240" i="1"/>
  <c r="I599" i="1"/>
  <c r="I354" i="1"/>
  <c r="I581" i="1"/>
  <c r="I722" i="1"/>
  <c r="I582" i="1"/>
  <c r="I462" i="1"/>
  <c r="I222" i="1"/>
  <c r="I703" i="1"/>
  <c r="I786" i="1"/>
  <c r="I3" i="1"/>
  <c r="I316" i="1"/>
  <c r="I827" i="1"/>
  <c r="I809" i="1"/>
  <c r="I657" i="1"/>
  <c r="I104" i="1"/>
  <c r="I372" i="1"/>
  <c r="I14" i="1"/>
  <c r="I463" i="1"/>
  <c r="I464" i="1"/>
  <c r="I867" i="1"/>
  <c r="I465" i="1"/>
  <c r="I56" i="1"/>
  <c r="I286" i="1"/>
  <c r="I466" i="1"/>
  <c r="I299" i="1"/>
  <c r="I467" i="1"/>
  <c r="I828" i="1"/>
  <c r="I33" i="1"/>
  <c r="I468" i="1"/>
  <c r="I300" i="1"/>
  <c r="I336" i="1"/>
  <c r="I337" i="1"/>
  <c r="I976" i="1"/>
  <c r="I469" i="1"/>
  <c r="I241" i="1"/>
  <c r="I853" i="1"/>
  <c r="I868" i="1"/>
  <c r="I704" i="1"/>
  <c r="I2" i="1"/>
  <c r="I705" i="1"/>
  <c r="I120" i="1"/>
  <c r="I869" i="1"/>
  <c r="I301" i="1"/>
  <c r="I829" i="1"/>
  <c r="I723" i="1"/>
  <c r="I170" i="1"/>
  <c r="I470" i="1"/>
  <c r="I188" i="1"/>
  <c r="I762" i="1"/>
  <c r="I471" i="1"/>
  <c r="I810" i="1"/>
  <c r="I870" i="1"/>
  <c r="I355" i="1"/>
  <c r="I871" i="1"/>
  <c r="I622" i="1"/>
  <c r="I373" i="1"/>
  <c r="I872" i="1"/>
  <c r="I873" i="1"/>
  <c r="I763" i="1"/>
  <c r="I764" i="1"/>
  <c r="I874" i="1"/>
  <c r="I978" i="1"/>
  <c r="I392" i="1"/>
  <c r="I979" i="1"/>
  <c r="I425" i="1"/>
  <c r="I689" i="1"/>
  <c r="I830" i="1"/>
  <c r="I133" i="1"/>
  <c r="I743" i="1"/>
  <c r="I623" i="1"/>
  <c r="I340" i="1"/>
  <c r="I674" i="1"/>
  <c r="I472" i="1"/>
  <c r="I105" i="1"/>
  <c r="I168" i="1"/>
  <c r="I875" i="1"/>
  <c r="I473" i="1"/>
  <c r="I244" i="1"/>
  <c r="I787" i="1"/>
  <c r="I260" i="1"/>
  <c r="I876" i="1"/>
  <c r="I765" i="1"/>
  <c r="I388" i="1"/>
  <c r="I404" i="1"/>
  <c r="I706" i="1"/>
  <c r="I877" i="1"/>
  <c r="I843" i="1"/>
  <c r="I474" i="1"/>
  <c r="I261" i="1"/>
  <c r="I106" i="1"/>
  <c r="I878" i="1"/>
  <c r="I744" i="1"/>
  <c r="I245" i="1"/>
  <c r="I600" i="1"/>
  <c r="I405" i="1"/>
  <c r="I289" i="1"/>
  <c r="I879" i="1"/>
  <c r="I338" i="1"/>
  <c r="I317" i="1"/>
  <c r="I15" i="1"/>
  <c r="I624" i="1"/>
  <c r="I475" i="1"/>
  <c r="I690" i="1"/>
  <c r="I81" i="1"/>
  <c r="I406" i="1"/>
  <c r="I766" i="1"/>
  <c r="I153" i="1"/>
  <c r="I262" i="1"/>
  <c r="I724" i="1"/>
  <c r="I663" i="1"/>
  <c r="I134" i="1"/>
  <c r="I16" i="1"/>
  <c r="I287" i="1"/>
  <c r="I476" i="1"/>
  <c r="I707" i="1"/>
  <c r="I82" i="1"/>
  <c r="I477" i="1"/>
  <c r="I708" i="1"/>
  <c r="I691" i="1"/>
  <c r="I618" i="1"/>
  <c r="I854" i="1"/>
  <c r="I339" i="1"/>
  <c r="I647" i="1"/>
  <c r="I83" i="1"/>
  <c r="I880" i="1"/>
  <c r="I407" i="1"/>
  <c r="I881" i="1"/>
  <c r="I423" i="1"/>
  <c r="I882" i="1"/>
  <c r="I356" i="1"/>
  <c r="I883" i="1"/>
  <c r="I478" i="1"/>
  <c r="I601" i="1"/>
  <c r="I583" i="1"/>
  <c r="I440" i="1"/>
  <c r="I831" i="1"/>
  <c r="I884" i="1"/>
  <c r="I57" i="1"/>
  <c r="I811" i="1"/>
  <c r="I812" i="1"/>
  <c r="I885" i="1"/>
  <c r="I813" i="1"/>
  <c r="I389" i="1"/>
  <c r="I479" i="1"/>
  <c r="I207" i="1"/>
  <c r="I358" i="1"/>
  <c r="I886" i="1"/>
  <c r="I341" i="1"/>
  <c r="I480" i="1"/>
  <c r="I58" i="1"/>
  <c r="I4" i="1"/>
  <c r="I481" i="1"/>
  <c r="I189" i="1"/>
  <c r="I814" i="1"/>
  <c r="I59" i="1"/>
  <c r="I584" i="1"/>
  <c r="I832" i="1"/>
  <c r="I767" i="1"/>
  <c r="I304" i="1"/>
  <c r="I424" i="1"/>
  <c r="I17" i="1"/>
  <c r="I680" i="1"/>
  <c r="I482" i="1"/>
  <c r="I84" i="1"/>
  <c r="I887" i="1"/>
  <c r="I698" i="1"/>
  <c r="I658" i="1"/>
  <c r="I5" i="1"/>
  <c r="I342" i="1"/>
  <c r="I585" i="1"/>
  <c r="I390" i="1"/>
  <c r="I888" i="1"/>
  <c r="I374" i="1"/>
  <c r="I725" i="1"/>
  <c r="I263" i="1"/>
  <c r="I637" i="1"/>
  <c r="I264" i="1"/>
  <c r="I426" i="1"/>
  <c r="I638" i="1"/>
  <c r="I18" i="1"/>
  <c r="I639" i="1"/>
  <c r="I889" i="1"/>
  <c r="I408" i="1"/>
  <c r="I483" i="1"/>
  <c r="I60" i="1"/>
  <c r="I788" i="1"/>
  <c r="I726" i="1"/>
  <c r="I890" i="1"/>
  <c r="I265" i="1"/>
  <c r="I61" i="1"/>
  <c r="I484" i="1"/>
  <c r="I343" i="1"/>
  <c r="I485" i="1"/>
  <c r="I62" i="1"/>
  <c r="I486" i="1"/>
  <c r="I586" i="1"/>
  <c r="I487" i="1"/>
  <c r="I391" i="1"/>
  <c r="I891" i="1"/>
  <c r="I892" i="1"/>
  <c r="I745" i="1"/>
  <c r="I675" i="1"/>
  <c r="I360" i="1"/>
  <c r="I692" i="1"/>
  <c r="I587" i="1"/>
  <c r="I154" i="1"/>
  <c r="I768" i="1"/>
  <c r="I815" i="1"/>
  <c r="I640" i="1"/>
  <c r="I778" i="1"/>
  <c r="I224" i="1"/>
  <c r="I893" i="1"/>
  <c r="I290" i="1"/>
  <c r="I894" i="1"/>
  <c r="I625" i="1"/>
  <c r="I488" i="1"/>
  <c r="I63" i="1"/>
  <c r="I208" i="1"/>
  <c r="I732" i="1"/>
  <c r="I489" i="1"/>
  <c r="I266" i="1"/>
  <c r="I816" i="1"/>
  <c r="I375" i="1"/>
  <c r="I210" i="1"/>
  <c r="I709" i="1"/>
  <c r="I107" i="1"/>
  <c r="I267" i="1"/>
  <c r="I268" i="1"/>
  <c r="I410" i="1"/>
  <c r="I6" i="1"/>
  <c r="I769" i="1"/>
  <c r="I496" i="1"/>
  <c r="I85" i="1"/>
  <c r="I321" i="1"/>
  <c r="I246" i="1"/>
  <c r="I895" i="1"/>
  <c r="I896" i="1"/>
  <c r="I490" i="1"/>
  <c r="I303" i="1"/>
  <c r="I727" i="1"/>
  <c r="I676" i="1"/>
  <c r="I897" i="1"/>
  <c r="I491" i="1"/>
  <c r="I492" i="1"/>
  <c r="I833" i="1"/>
  <c r="I493" i="1"/>
  <c r="I269" i="1"/>
  <c r="I494" i="1"/>
  <c r="I121" i="1"/>
  <c r="I641" i="1"/>
  <c r="I980" i="1"/>
  <c r="I855" i="1"/>
  <c r="I898" i="1"/>
  <c r="I19" i="1"/>
  <c r="I64" i="1"/>
  <c r="I642" i="1"/>
  <c r="I746" i="1"/>
  <c r="I442" i="1"/>
  <c r="I899" i="1"/>
  <c r="I497" i="1"/>
  <c r="I190" i="1"/>
  <c r="I108" i="1"/>
  <c r="I225" i="1"/>
  <c r="I191" i="1"/>
  <c r="I20" i="1"/>
  <c r="I305" i="1"/>
  <c r="I643" i="1"/>
  <c r="I900" i="1"/>
  <c r="I109" i="1"/>
  <c r="I226" i="1"/>
  <c r="I135" i="1"/>
  <c r="I985" i="1"/>
  <c r="I495" i="1"/>
  <c r="I441" i="1"/>
  <c r="I735" i="1"/>
  <c r="I602" i="1"/>
  <c r="I86" i="1"/>
  <c r="I644" i="1"/>
  <c r="I747" i="1"/>
  <c r="I710" i="1"/>
  <c r="I318" i="1"/>
  <c r="I136" i="1"/>
  <c r="I499" i="1"/>
  <c r="I443" i="1"/>
  <c r="I171" i="1"/>
  <c r="I626" i="1"/>
  <c r="I846" i="1"/>
  <c r="I645" i="1"/>
  <c r="I603" i="1"/>
  <c r="I270" i="1"/>
  <c r="I65" i="1"/>
  <c r="I34" i="1"/>
  <c r="I155" i="1"/>
  <c r="I35" i="1"/>
  <c r="I192" i="1"/>
  <c r="I498" i="1"/>
  <c r="I36" i="1"/>
  <c r="I66" i="1"/>
  <c r="I193" i="1"/>
  <c r="I172" i="1"/>
  <c r="I344" i="1"/>
  <c r="I137" i="1"/>
  <c r="I122" i="1"/>
  <c r="I604" i="1"/>
  <c r="I588" i="1"/>
  <c r="I87" i="1"/>
  <c r="I901" i="1"/>
  <c r="I902" i="1"/>
  <c r="I156" i="1"/>
  <c r="I605" i="1"/>
  <c r="I54" i="1"/>
  <c r="I376" i="1"/>
  <c r="I589" i="1"/>
  <c r="I715" i="1"/>
  <c r="I903" i="1"/>
  <c r="I508" i="1"/>
  <c r="I904" i="1"/>
  <c r="I693" i="1"/>
  <c r="I905" i="1"/>
  <c r="I227" i="1"/>
  <c r="I906" i="1"/>
  <c r="I271" i="1"/>
  <c r="I907" i="1"/>
  <c r="I173" i="1"/>
  <c r="I445" i="1"/>
  <c r="I908" i="1"/>
  <c r="I789" i="1"/>
  <c r="I174" i="1"/>
  <c r="I590" i="1"/>
  <c r="I986" i="1"/>
  <c r="I123" i="1"/>
  <c r="I619" i="1"/>
  <c r="I909" i="1"/>
  <c r="I834" i="1"/>
  <c r="I770" i="1"/>
  <c r="I910" i="1"/>
  <c r="I748" i="1"/>
  <c r="I911" i="1"/>
  <c r="I912" i="1"/>
  <c r="I291" i="1"/>
  <c r="I37" i="1"/>
  <c r="I510" i="1"/>
  <c r="I38" i="1"/>
  <c r="I771" i="1"/>
  <c r="I835" i="1"/>
  <c r="I322" i="1"/>
  <c r="I88" i="1"/>
  <c r="I411" i="1"/>
  <c r="I7" i="1"/>
  <c r="I67" i="1"/>
  <c r="I292" i="1"/>
  <c r="I138" i="1"/>
  <c r="I323" i="1"/>
  <c r="I511" i="1"/>
  <c r="I412" i="1"/>
  <c r="I427" i="1"/>
  <c r="I913" i="1"/>
  <c r="I512" i="1"/>
  <c r="I139" i="1"/>
  <c r="I513" i="1"/>
  <c r="I514" i="1"/>
  <c r="I515" i="1"/>
  <c r="I395" i="1"/>
  <c r="I914" i="1"/>
  <c r="I790" i="1"/>
  <c r="I915" i="1"/>
  <c r="I39" i="1"/>
  <c r="I591" i="1"/>
  <c r="I68" i="1"/>
  <c r="I659" i="1"/>
  <c r="I620" i="1"/>
  <c r="I646" i="1"/>
  <c r="I717" i="1"/>
  <c r="I8" i="1"/>
  <c r="I393" i="1"/>
  <c r="I175" i="1"/>
  <c r="I21" i="1"/>
  <c r="I518" i="1"/>
  <c r="I988" i="1"/>
  <c r="I413" i="1"/>
  <c r="I228" i="1"/>
  <c r="I140" i="1"/>
  <c r="I916" i="1"/>
  <c r="I791" i="1"/>
  <c r="I69" i="1"/>
  <c r="I792" i="1"/>
  <c r="I40" i="1"/>
  <c r="I793" i="1"/>
  <c r="I141" i="1"/>
  <c r="I519" i="1"/>
  <c r="I917" i="1"/>
  <c r="I918" i="1"/>
  <c r="I428" i="1"/>
  <c r="I592" i="1"/>
  <c r="I677" i="1"/>
  <c r="I272" i="1"/>
  <c r="I396" i="1"/>
  <c r="I414" i="1"/>
  <c r="I446" i="1"/>
  <c r="I429" i="1"/>
  <c r="I836" i="1"/>
  <c r="I919" i="1"/>
  <c r="I920" i="1"/>
  <c r="I921" i="1"/>
  <c r="I89" i="1"/>
  <c r="I749" i="1"/>
  <c r="I660" i="1"/>
  <c r="I728" i="1"/>
  <c r="I750" i="1"/>
  <c r="I176" i="1"/>
  <c r="I55" i="1"/>
  <c r="I273" i="1"/>
  <c r="I694" i="1"/>
  <c r="I648" i="1"/>
  <c r="I520" i="1"/>
  <c r="I157" i="1"/>
  <c r="I922" i="1"/>
  <c r="I856" i="1"/>
  <c r="I124" i="1"/>
  <c r="I194" i="1"/>
  <c r="I361" i="1"/>
  <c r="I837" i="1"/>
  <c r="I923" i="1"/>
  <c r="I229" i="1"/>
  <c r="I711" i="1"/>
  <c r="I621" i="1"/>
  <c r="I169" i="1"/>
  <c r="I230" i="1"/>
  <c r="I924" i="1"/>
  <c r="I925" i="1"/>
  <c r="I158" i="1"/>
  <c r="I627" i="1"/>
  <c r="I751" i="1"/>
  <c r="I926" i="1"/>
  <c r="I177" i="1"/>
  <c r="I447" i="1"/>
  <c r="I593" i="1"/>
  <c r="I772" i="1"/>
  <c r="I90" i="1"/>
  <c r="I12" i="1"/>
  <c r="I927" i="1"/>
  <c r="I293" i="1"/>
  <c r="I712" i="1"/>
  <c r="I928" i="1"/>
  <c r="I929" i="1"/>
  <c r="I91" i="1"/>
  <c r="I838" i="1"/>
  <c r="I159" i="1"/>
  <c r="I930" i="1"/>
  <c r="I211" i="1"/>
  <c r="I306" i="1"/>
  <c r="I448" i="1"/>
  <c r="I607" i="1"/>
  <c r="I41" i="1"/>
  <c r="I100" i="1"/>
  <c r="I931" i="1"/>
  <c r="I932" i="1"/>
  <c r="I847" i="1"/>
  <c r="I933" i="1"/>
  <c r="I500" i="1"/>
  <c r="I521" i="1"/>
  <c r="I934" i="1"/>
  <c r="I522" i="1"/>
  <c r="I178" i="1"/>
  <c r="I935" i="1"/>
  <c r="I817" i="1"/>
  <c r="I729" i="1"/>
  <c r="I212" i="1"/>
  <c r="I936" i="1"/>
  <c r="I70" i="1"/>
  <c r="I231" i="1"/>
  <c r="I294" i="1"/>
  <c r="I195" i="1"/>
  <c r="I730" i="1"/>
  <c r="I377" i="1"/>
  <c r="I9" i="1"/>
  <c r="I42" i="1"/>
  <c r="I523" i="1"/>
  <c r="I397" i="1"/>
  <c r="I378" i="1"/>
  <c r="I295" i="1"/>
  <c r="I524" i="1"/>
  <c r="I71" i="1"/>
  <c r="I398" i="1"/>
  <c r="I125" i="1"/>
  <c r="I608" i="1"/>
  <c r="I247" i="1"/>
  <c r="I695" i="1"/>
  <c r="I937" i="1"/>
  <c r="I525" i="1"/>
  <c r="I430" i="1"/>
  <c r="I72" i="1"/>
  <c r="I362" i="1"/>
  <c r="I609" i="1"/>
  <c r="I794" i="1"/>
  <c r="I399" i="1"/>
  <c r="I319" i="1"/>
  <c r="I160" i="1"/>
  <c r="I795" i="1"/>
  <c r="I126" i="1"/>
  <c r="I307" i="1"/>
  <c r="I308" i="1"/>
  <c r="I345" i="1"/>
  <c r="I274" i="1"/>
  <c r="I938" i="1"/>
  <c r="I696" i="1"/>
  <c r="I526" i="1"/>
  <c r="I661" i="1"/>
  <c r="I939" i="1"/>
  <c r="I796" i="1"/>
  <c r="I940" i="1"/>
  <c r="I275" i="1"/>
  <c r="I797" i="1"/>
  <c r="I431" i="1"/>
  <c r="I752" i="1"/>
  <c r="I941" i="1"/>
  <c r="I942" i="1"/>
  <c r="I379" i="1"/>
  <c r="I818" i="1"/>
  <c r="I798" i="1"/>
  <c r="I527" i="1"/>
  <c r="I232" i="1"/>
  <c r="I233" i="1"/>
  <c r="I73" i="1"/>
  <c r="I839" i="1"/>
  <c r="I161" i="1"/>
  <c r="I943" i="1"/>
  <c r="I944" i="1"/>
  <c r="I594" i="1"/>
  <c r="I945" i="1"/>
  <c r="I528" i="1"/>
  <c r="I324" i="1"/>
  <c r="I773" i="1"/>
  <c r="I713" i="1"/>
  <c r="I43" i="1"/>
  <c r="I44" i="1"/>
  <c r="I662" i="1"/>
  <c r="I415" i="1"/>
  <c r="I989" i="1"/>
  <c r="I127" i="1"/>
  <c r="I22" i="1"/>
  <c r="I610" i="1"/>
  <c r="I23" i="1"/>
  <c r="I142" i="1"/>
  <c r="I774" i="1"/>
  <c r="I529" i="1"/>
  <c r="I799" i="1"/>
  <c r="I611" i="1"/>
  <c r="I276" i="1"/>
  <c r="I530" i="1"/>
  <c r="I800" i="1"/>
  <c r="I840" i="1"/>
  <c r="I946" i="1"/>
  <c r="I697" i="1"/>
  <c r="I531" i="1"/>
  <c r="I325" i="1"/>
  <c r="I162" i="1"/>
  <c r="I532" i="1"/>
  <c r="I223" i="1"/>
  <c r="I45" i="1"/>
  <c r="I143" i="1"/>
  <c r="I46" i="1"/>
  <c r="I533" i="1"/>
  <c r="I196" i="1"/>
  <c r="I534" i="1"/>
  <c r="I947" i="1"/>
  <c r="I612" i="1"/>
  <c r="I501" i="1"/>
  <c r="I234" i="1"/>
  <c r="I197" i="1"/>
  <c r="I628" i="1"/>
  <c r="I144" i="1"/>
  <c r="I948" i="1"/>
  <c r="I949" i="1"/>
  <c r="I198" i="1"/>
  <c r="I535" i="1"/>
  <c r="I664" i="1"/>
  <c r="I74" i="1"/>
  <c r="I277" i="1"/>
  <c r="I819" i="1"/>
  <c r="I128" i="1"/>
  <c r="I775" i="1"/>
  <c r="I346" i="1"/>
  <c r="I235" i="1"/>
  <c r="I753" i="1"/>
  <c r="I416" i="1"/>
  <c r="I432" i="1"/>
  <c r="I213" i="1"/>
  <c r="I92" i="1"/>
  <c r="I629" i="1"/>
  <c r="I536" i="1"/>
  <c r="I363" i="1"/>
  <c r="I537" i="1"/>
  <c r="I236" i="1"/>
  <c r="I47" i="1"/>
  <c r="I538" i="1"/>
  <c r="I950" i="1"/>
  <c r="I714" i="1"/>
  <c r="I199" i="1"/>
  <c r="I678" i="1"/>
  <c r="I129" i="1"/>
  <c r="I163" i="1"/>
  <c r="I48" i="1"/>
  <c r="I665" i="1"/>
  <c r="I502" i="1"/>
  <c r="I776" i="1"/>
  <c r="I699" i="1"/>
  <c r="I951" i="1"/>
  <c r="I952" i="1"/>
  <c r="I953" i="1"/>
  <c r="I214" i="1"/>
  <c r="I539" i="1"/>
  <c r="I130" i="1"/>
  <c r="I131" i="1"/>
  <c r="I954" i="1"/>
  <c r="I779" i="1"/>
  <c r="I347" i="1"/>
  <c r="I668" i="1"/>
  <c r="I326" i="1"/>
  <c r="I955" i="1"/>
  <c r="I613" i="1"/>
  <c r="I956" i="1"/>
  <c r="I449" i="1"/>
  <c r="I327" i="1"/>
  <c r="I278" i="1"/>
  <c r="I248" i="1"/>
  <c r="I309" i="1"/>
  <c r="I200" i="1"/>
  <c r="I110" i="1"/>
  <c r="I145" i="1"/>
  <c r="I201" i="1"/>
  <c r="I731" i="1"/>
  <c r="I996" i="1"/>
  <c r="I540" i="1"/>
  <c r="I24" i="1"/>
  <c r="I417" i="1"/>
  <c r="I279" i="1"/>
  <c r="I541" i="1"/>
  <c r="I111" i="1"/>
  <c r="I359" i="1"/>
  <c r="I25" i="1"/>
  <c r="I164" i="1"/>
  <c r="I348" i="1"/>
  <c r="I542" i="1"/>
  <c r="I957" i="1"/>
  <c r="I630" i="1"/>
  <c r="I754" i="1"/>
  <c r="I503" i="1"/>
  <c r="I364" i="1"/>
  <c r="I958" i="1"/>
  <c r="I543" i="1"/>
  <c r="I959" i="1"/>
  <c r="I544" i="1"/>
  <c r="I380" i="1"/>
  <c r="I450" i="1"/>
  <c r="I179" i="1"/>
  <c r="I755" i="1"/>
  <c r="I400" i="1"/>
  <c r="I960" i="1"/>
  <c r="I26" i="1"/>
  <c r="I381" i="1"/>
  <c r="I27" i="1"/>
  <c r="I93" i="1"/>
  <c r="I631" i="1"/>
  <c r="I545" i="1"/>
  <c r="I841" i="1"/>
  <c r="I112" i="1"/>
  <c r="I546" i="1"/>
  <c r="I394" i="1"/>
  <c r="I961" i="1"/>
  <c r="I296" i="1"/>
  <c r="I113" i="1"/>
  <c r="I716" i="1"/>
  <c r="I94" i="1"/>
  <c r="I547" i="1"/>
  <c r="I28" i="1"/>
  <c r="I632" i="1"/>
  <c r="I548" i="1"/>
  <c r="I633" i="1"/>
  <c r="I320" i="1"/>
  <c r="I29" i="1"/>
  <c r="I962" i="1"/>
  <c r="I504" i="1"/>
  <c r="I549" i="1"/>
  <c r="I202" i="1"/>
  <c r="I49" i="1"/>
  <c r="I963" i="1"/>
  <c r="I733" i="1"/>
  <c r="I801" i="1"/>
  <c r="I180" i="1"/>
  <c r="I756" i="1"/>
  <c r="I146" i="1"/>
  <c r="I734" i="1"/>
  <c r="I249" i="1"/>
  <c r="I777" i="1"/>
  <c r="I114" i="1"/>
  <c r="I243" i="1"/>
  <c r="I842" i="1"/>
  <c r="I250" i="1"/>
  <c r="I349" i="1"/>
  <c r="I10" i="1"/>
  <c r="I964" i="1"/>
  <c r="I297" i="1"/>
  <c r="I365" i="1"/>
  <c r="I215" i="1"/>
  <c r="I298" i="1"/>
  <c r="I505" i="1"/>
  <c r="I366" i="1"/>
  <c r="I75" i="1"/>
  <c r="I681" i="1"/>
  <c r="I736" i="1"/>
  <c r="I550" i="1"/>
  <c r="I288" i="1"/>
  <c r="I551" i="1"/>
  <c r="I820" i="1"/>
  <c r="I552" i="1"/>
  <c r="I553" i="1"/>
  <c r="I115" i="1"/>
  <c r="I554" i="1"/>
  <c r="I11" i="1"/>
  <c r="I216" i="1"/>
  <c r="I700" i="1"/>
  <c r="I165" i="1"/>
  <c r="I451" i="1"/>
  <c r="I666" i="1"/>
  <c r="I433" i="1"/>
  <c r="I614" i="1"/>
  <c r="I237" i="1"/>
  <c r="I555" i="1"/>
  <c r="I95" i="1"/>
  <c r="I310" i="1"/>
  <c r="I506" i="1"/>
  <c r="I965" i="1"/>
  <c r="I217" i="1"/>
  <c r="I166" i="1"/>
  <c r="I556" i="1"/>
  <c r="I280" i="1"/>
  <c r="I557" i="1"/>
  <c r="I649" i="1"/>
  <c r="I218" i="1"/>
  <c r="I966" i="1"/>
  <c r="I967" i="1"/>
  <c r="I701" i="1"/>
  <c r="I844" i="1"/>
  <c r="I737" i="1"/>
  <c r="I367" i="1"/>
  <c r="I311" i="1"/>
  <c r="I368" i="1"/>
  <c r="I615" i="1"/>
  <c r="I558" i="1"/>
  <c r="I350" i="1"/>
  <c r="I968" i="1"/>
  <c r="I328" i="1"/>
  <c r="I845" i="1"/>
  <c r="I96" i="1"/>
  <c r="I559" i="1"/>
  <c r="I560" i="1"/>
  <c r="I969" i="1"/>
  <c r="I970" i="1"/>
  <c r="I971" i="1"/>
  <c r="I312" i="1"/>
  <c r="I802" i="1"/>
  <c r="I682" i="1"/>
  <c r="I780" i="1"/>
  <c r="I147" i="1"/>
  <c r="I561" i="1"/>
  <c r="I148" i="1"/>
  <c r="I972" i="1"/>
  <c r="I803" i="1"/>
  <c r="I401" i="1"/>
  <c r="I149" i="1"/>
  <c r="I434" i="1"/>
  <c r="I167" i="1"/>
  <c r="I973" i="1"/>
  <c r="I634" i="1"/>
  <c r="I76" i="1"/>
  <c r="I974" i="1"/>
  <c r="I562" i="1"/>
  <c r="I219" i="1"/>
  <c r="I822" i="1"/>
  <c r="I101" i="1"/>
  <c r="I435" i="1"/>
  <c r="I669" i="1"/>
  <c r="I718" i="1"/>
  <c r="I382" i="1"/>
  <c r="I650" i="1"/>
  <c r="I757" i="1"/>
  <c r="I719" i="1"/>
  <c r="I823" i="1"/>
  <c r="I975" i="1"/>
  <c r="I563" i="1"/>
  <c r="I329" i="1"/>
  <c r="I651" i="1"/>
  <c r="I564" i="1"/>
  <c r="I402" i="1"/>
  <c r="I330" i="1"/>
  <c r="I50" i="1"/>
  <c r="I116" i="1"/>
  <c r="I369" i="1"/>
  <c r="I30" i="1"/>
  <c r="I998" i="1"/>
  <c r="I758" i="1"/>
  <c r="I595" i="1"/>
  <c r="I117" i="1"/>
  <c r="I565" i="1"/>
  <c r="I331" i="1"/>
  <c r="I383" i="1"/>
  <c r="I436" i="1"/>
  <c r="I824" i="1"/>
  <c r="I150" i="1"/>
  <c r="I804" i="1"/>
  <c r="I97" i="1"/>
  <c r="I652" i="1"/>
  <c r="I118" i="1"/>
  <c r="I132" i="1"/>
  <c r="I977" i="1"/>
  <c r="I805" i="1"/>
  <c r="I444" i="1"/>
  <c r="I566" i="1"/>
  <c r="I825" i="1"/>
  <c r="I370" i="1"/>
  <c r="I616" i="1"/>
  <c r="I203" i="1"/>
  <c r="I683" i="1"/>
  <c r="I596" i="1"/>
  <c r="I507" i="1"/>
  <c r="I251" i="1"/>
  <c r="I848" i="1"/>
  <c r="I606" i="1"/>
  <c r="I252" i="1"/>
  <c r="I684" i="1"/>
  <c r="I759" i="1"/>
  <c r="I981" i="1"/>
  <c r="I281" i="1"/>
  <c r="I653" i="1"/>
  <c r="I403" i="1"/>
  <c r="I282" i="1"/>
  <c r="I332" i="1"/>
  <c r="I567" i="1"/>
  <c r="I253" i="1"/>
  <c r="I98" i="1"/>
  <c r="I982" i="1"/>
  <c r="I670" i="1"/>
  <c r="I720" i="1"/>
  <c r="I384" i="1"/>
  <c r="I313" i="1"/>
  <c r="I351" i="1"/>
  <c r="I418" i="1"/>
  <c r="I181" i="1"/>
  <c r="I983" i="1"/>
  <c r="I984" i="1"/>
  <c r="I568" i="1"/>
  <c r="I569" i="1"/>
  <c r="I437" i="1"/>
  <c r="I204" i="1"/>
  <c r="I509" i="1"/>
  <c r="I1001" i="1"/>
  <c r="I570" i="1"/>
  <c r="I738" i="1"/>
  <c r="I987" i="1"/>
  <c r="I205" i="1"/>
  <c r="I571" i="1"/>
  <c r="I238" i="1"/>
  <c r="I51" i="1"/>
  <c r="I667" i="1"/>
  <c r="I333" i="1"/>
  <c r="I516" i="1"/>
  <c r="I572" i="1"/>
  <c r="I573" i="1"/>
  <c r="I990" i="1"/>
  <c r="I739" i="1"/>
  <c r="I991" i="1"/>
  <c r="I992" i="1"/>
  <c r="I77" i="1"/>
  <c r="I993" i="1"/>
  <c r="I182" i="1"/>
  <c r="I806" i="1"/>
  <c r="I452" i="1"/>
  <c r="I438" i="1"/>
  <c r="I574" i="1"/>
  <c r="I283" i="1"/>
  <c r="I385" i="1"/>
  <c r="I994" i="1"/>
  <c r="I995" i="1"/>
  <c r="I371" i="1"/>
  <c r="I220" i="1"/>
  <c r="I740" i="1"/>
  <c r="I702" i="1"/>
  <c r="I254" i="1"/>
  <c r="I575" i="1"/>
  <c r="I183" i="1"/>
  <c r="I781" i="1"/>
  <c r="I849" i="1"/>
  <c r="I209" i="1"/>
  <c r="I284" i="1"/>
  <c r="I997" i="1"/>
  <c r="I103" i="1"/>
  <c r="I576" i="1"/>
  <c r="I782" i="1"/>
  <c r="I999" i="1"/>
  <c r="I151" i="1"/>
  <c r="I635" i="1"/>
  <c r="I352" i="1"/>
  <c r="I255" i="1"/>
  <c r="I31" i="1"/>
  <c r="I353" i="1"/>
  <c r="I636" i="1"/>
  <c r="I221" i="1"/>
  <c r="I1000" i="1"/>
  <c r="I419" i="1"/>
  <c r="I517" i="1"/>
  <c r="I420" i="1"/>
  <c r="I721" i="1"/>
  <c r="H314" i="1"/>
  <c r="H857" i="1"/>
  <c r="H741" i="1"/>
  <c r="H32" i="1"/>
  <c r="H577" i="1"/>
  <c r="H357" i="1"/>
  <c r="H78" i="1"/>
  <c r="H184" i="1"/>
  <c r="H454" i="1"/>
  <c r="H259" i="1"/>
  <c r="H455" i="1"/>
  <c r="H654" i="1"/>
  <c r="H386" i="1"/>
  <c r="H242" i="1"/>
  <c r="H807" i="1"/>
  <c r="H456" i="1"/>
  <c r="H457" i="1"/>
  <c r="H826" i="1"/>
  <c r="H685" i="1"/>
  <c r="H686" i="1"/>
  <c r="H578" i="1"/>
  <c r="H53" i="1"/>
  <c r="H783" i="1"/>
  <c r="H387" i="1"/>
  <c r="H808" i="1"/>
  <c r="H858" i="1"/>
  <c r="H687" i="1"/>
  <c r="H784" i="1"/>
  <c r="H821" i="1"/>
  <c r="H850" i="1"/>
  <c r="H152" i="1"/>
  <c r="H760" i="1"/>
  <c r="H579" i="1"/>
  <c r="H851" i="1"/>
  <c r="H458" i="1"/>
  <c r="H459" i="1"/>
  <c r="H617" i="1"/>
  <c r="H334" i="1"/>
  <c r="H256" i="1"/>
  <c r="H859" i="1"/>
  <c r="H421" i="1"/>
  <c r="H860" i="1"/>
  <c r="H409" i="1"/>
  <c r="H460" i="1"/>
  <c r="H13" i="1"/>
  <c r="H99" i="1"/>
  <c r="H422" i="1"/>
  <c r="H671" i="1"/>
  <c r="H761" i="1"/>
  <c r="H672" i="1"/>
  <c r="H302" i="1"/>
  <c r="H315" i="1"/>
  <c r="H861" i="1"/>
  <c r="H597" i="1"/>
  <c r="H655" i="1"/>
  <c r="H785" i="1"/>
  <c r="H185" i="1"/>
  <c r="H257" i="1"/>
  <c r="H206" i="1"/>
  <c r="H862" i="1"/>
  <c r="H863" i="1"/>
  <c r="H598" i="1"/>
  <c r="H52" i="1"/>
  <c r="H285" i="1"/>
  <c r="H580" i="1"/>
  <c r="H186" i="1"/>
  <c r="H864" i="1"/>
  <c r="H742" i="1"/>
  <c r="H656" i="1"/>
  <c r="H461" i="1"/>
  <c r="H852" i="1"/>
  <c r="H102" i="1"/>
  <c r="H673" i="1"/>
  <c r="H239" i="1"/>
  <c r="H679" i="1"/>
  <c r="H187" i="1"/>
  <c r="H688" i="1"/>
  <c r="H865" i="1"/>
  <c r="H79" i="1"/>
  <c r="H258" i="1"/>
  <c r="H119" i="1"/>
  <c r="H80" i="1"/>
  <c r="H335" i="1"/>
  <c r="H866" i="1"/>
  <c r="H439" i="1"/>
  <c r="H240" i="1"/>
  <c r="H599" i="1"/>
  <c r="H354" i="1"/>
  <c r="H581" i="1"/>
  <c r="H722" i="1"/>
  <c r="H582" i="1"/>
  <c r="H462" i="1"/>
  <c r="H222" i="1"/>
  <c r="H703" i="1"/>
  <c r="H786" i="1"/>
  <c r="H3" i="1"/>
  <c r="H316" i="1"/>
  <c r="H827" i="1"/>
  <c r="H809" i="1"/>
  <c r="H657" i="1"/>
  <c r="H104" i="1"/>
  <c r="H372" i="1"/>
  <c r="H14" i="1"/>
  <c r="H463" i="1"/>
  <c r="H464" i="1"/>
  <c r="H867" i="1"/>
  <c r="H465" i="1"/>
  <c r="H56" i="1"/>
  <c r="H286" i="1"/>
  <c r="H466" i="1"/>
  <c r="H299" i="1"/>
  <c r="H467" i="1"/>
  <c r="H828" i="1"/>
  <c r="H33" i="1"/>
  <c r="H468" i="1"/>
  <c r="H300" i="1"/>
  <c r="H336" i="1"/>
  <c r="H337" i="1"/>
  <c r="H976" i="1"/>
  <c r="H469" i="1"/>
  <c r="H241" i="1"/>
  <c r="H853" i="1"/>
  <c r="H868" i="1"/>
  <c r="H704" i="1"/>
  <c r="H2" i="1"/>
  <c r="H705" i="1"/>
  <c r="H120" i="1"/>
  <c r="H869" i="1"/>
  <c r="H301" i="1"/>
  <c r="H829" i="1"/>
  <c r="H723" i="1"/>
  <c r="H170" i="1"/>
  <c r="H470" i="1"/>
  <c r="H188" i="1"/>
  <c r="H762" i="1"/>
  <c r="H471" i="1"/>
  <c r="H810" i="1"/>
  <c r="H870" i="1"/>
  <c r="H355" i="1"/>
  <c r="H871" i="1"/>
  <c r="H622" i="1"/>
  <c r="H373" i="1"/>
  <c r="H872" i="1"/>
  <c r="H873" i="1"/>
  <c r="H763" i="1"/>
  <c r="H764" i="1"/>
  <c r="H874" i="1"/>
  <c r="H978" i="1"/>
  <c r="H392" i="1"/>
  <c r="H979" i="1"/>
  <c r="H425" i="1"/>
  <c r="H689" i="1"/>
  <c r="H830" i="1"/>
  <c r="H133" i="1"/>
  <c r="H743" i="1"/>
  <c r="H623" i="1"/>
  <c r="H340" i="1"/>
  <c r="H674" i="1"/>
  <c r="H472" i="1"/>
  <c r="H105" i="1"/>
  <c r="H168" i="1"/>
  <c r="H875" i="1"/>
  <c r="H473" i="1"/>
  <c r="H244" i="1"/>
  <c r="H787" i="1"/>
  <c r="H260" i="1"/>
  <c r="H876" i="1"/>
  <c r="H765" i="1"/>
  <c r="H388" i="1"/>
  <c r="H404" i="1"/>
  <c r="H706" i="1"/>
  <c r="H877" i="1"/>
  <c r="H843" i="1"/>
  <c r="H474" i="1"/>
  <c r="H261" i="1"/>
  <c r="H106" i="1"/>
  <c r="H878" i="1"/>
  <c r="H744" i="1"/>
  <c r="H245" i="1"/>
  <c r="H600" i="1"/>
  <c r="H405" i="1"/>
  <c r="H289" i="1"/>
  <c r="H879" i="1"/>
  <c r="H338" i="1"/>
  <c r="H317" i="1"/>
  <c r="H15" i="1"/>
  <c r="H624" i="1"/>
  <c r="H475" i="1"/>
  <c r="H690" i="1"/>
  <c r="H81" i="1"/>
  <c r="H406" i="1"/>
  <c r="H766" i="1"/>
  <c r="H153" i="1"/>
  <c r="H262" i="1"/>
  <c r="H724" i="1"/>
  <c r="H663" i="1"/>
  <c r="H134" i="1"/>
  <c r="H16" i="1"/>
  <c r="H287" i="1"/>
  <c r="H476" i="1"/>
  <c r="H707" i="1"/>
  <c r="H82" i="1"/>
  <c r="H477" i="1"/>
  <c r="H708" i="1"/>
  <c r="H691" i="1"/>
  <c r="H618" i="1"/>
  <c r="H854" i="1"/>
  <c r="H339" i="1"/>
  <c r="H647" i="1"/>
  <c r="H83" i="1"/>
  <c r="H880" i="1"/>
  <c r="H407" i="1"/>
  <c r="H881" i="1"/>
  <c r="H423" i="1"/>
  <c r="H882" i="1"/>
  <c r="H356" i="1"/>
  <c r="H883" i="1"/>
  <c r="H478" i="1"/>
  <c r="H601" i="1"/>
  <c r="H583" i="1"/>
  <c r="H440" i="1"/>
  <c r="H831" i="1"/>
  <c r="H884" i="1"/>
  <c r="H57" i="1"/>
  <c r="H811" i="1"/>
  <c r="H812" i="1"/>
  <c r="H885" i="1"/>
  <c r="H813" i="1"/>
  <c r="H389" i="1"/>
  <c r="H479" i="1"/>
  <c r="H207" i="1"/>
  <c r="H358" i="1"/>
  <c r="H886" i="1"/>
  <c r="H341" i="1"/>
  <c r="H480" i="1"/>
  <c r="H58" i="1"/>
  <c r="H4" i="1"/>
  <c r="H481" i="1"/>
  <c r="H189" i="1"/>
  <c r="H814" i="1"/>
  <c r="H59" i="1"/>
  <c r="H584" i="1"/>
  <c r="H832" i="1"/>
  <c r="H767" i="1"/>
  <c r="H304" i="1"/>
  <c r="H424" i="1"/>
  <c r="H17" i="1"/>
  <c r="H680" i="1"/>
  <c r="H482" i="1"/>
  <c r="H84" i="1"/>
  <c r="H887" i="1"/>
  <c r="H698" i="1"/>
  <c r="H658" i="1"/>
  <c r="H5" i="1"/>
  <c r="H342" i="1"/>
  <c r="H585" i="1"/>
  <c r="H390" i="1"/>
  <c r="H888" i="1"/>
  <c r="H374" i="1"/>
  <c r="H725" i="1"/>
  <c r="H263" i="1"/>
  <c r="H637" i="1"/>
  <c r="H264" i="1"/>
  <c r="H426" i="1"/>
  <c r="H638" i="1"/>
  <c r="H18" i="1"/>
  <c r="H639" i="1"/>
  <c r="H889" i="1"/>
  <c r="H408" i="1"/>
  <c r="H483" i="1"/>
  <c r="H60" i="1"/>
  <c r="H788" i="1"/>
  <c r="H726" i="1"/>
  <c r="H890" i="1"/>
  <c r="H265" i="1"/>
  <c r="H61" i="1"/>
  <c r="H484" i="1"/>
  <c r="H343" i="1"/>
  <c r="H485" i="1"/>
  <c r="H62" i="1"/>
  <c r="H486" i="1"/>
  <c r="H586" i="1"/>
  <c r="H487" i="1"/>
  <c r="H391" i="1"/>
  <c r="H891" i="1"/>
  <c r="H892" i="1"/>
  <c r="H745" i="1"/>
  <c r="H675" i="1"/>
  <c r="H360" i="1"/>
  <c r="H692" i="1"/>
  <c r="H587" i="1"/>
  <c r="H154" i="1"/>
  <c r="H768" i="1"/>
  <c r="H815" i="1"/>
  <c r="H640" i="1"/>
  <c r="H778" i="1"/>
  <c r="H224" i="1"/>
  <c r="H893" i="1"/>
  <c r="H290" i="1"/>
  <c r="H894" i="1"/>
  <c r="H625" i="1"/>
  <c r="H488" i="1"/>
  <c r="H63" i="1"/>
  <c r="H208" i="1"/>
  <c r="H732" i="1"/>
  <c r="H489" i="1"/>
  <c r="H266" i="1"/>
  <c r="H816" i="1"/>
  <c r="H375" i="1"/>
  <c r="H210" i="1"/>
  <c r="H709" i="1"/>
  <c r="H107" i="1"/>
  <c r="H267" i="1"/>
  <c r="H268" i="1"/>
  <c r="H410" i="1"/>
  <c r="H6" i="1"/>
  <c r="H769" i="1"/>
  <c r="H496" i="1"/>
  <c r="H85" i="1"/>
  <c r="H321" i="1"/>
  <c r="H246" i="1"/>
  <c r="H895" i="1"/>
  <c r="H896" i="1"/>
  <c r="H490" i="1"/>
  <c r="H303" i="1"/>
  <c r="H727" i="1"/>
  <c r="H676" i="1"/>
  <c r="H897" i="1"/>
  <c r="H491" i="1"/>
  <c r="H492" i="1"/>
  <c r="H833" i="1"/>
  <c r="H493" i="1"/>
  <c r="H269" i="1"/>
  <c r="H494" i="1"/>
  <c r="H121" i="1"/>
  <c r="H641" i="1"/>
  <c r="H980" i="1"/>
  <c r="H855" i="1"/>
  <c r="H898" i="1"/>
  <c r="H19" i="1"/>
  <c r="H64" i="1"/>
  <c r="H642" i="1"/>
  <c r="H746" i="1"/>
  <c r="H442" i="1"/>
  <c r="H899" i="1"/>
  <c r="H497" i="1"/>
  <c r="H190" i="1"/>
  <c r="H108" i="1"/>
  <c r="H225" i="1"/>
  <c r="H191" i="1"/>
  <c r="H20" i="1"/>
  <c r="H305" i="1"/>
  <c r="H643" i="1"/>
  <c r="H900" i="1"/>
  <c r="H109" i="1"/>
  <c r="H226" i="1"/>
  <c r="H135" i="1"/>
  <c r="H985" i="1"/>
  <c r="H495" i="1"/>
  <c r="H441" i="1"/>
  <c r="H735" i="1"/>
  <c r="H602" i="1"/>
  <c r="H86" i="1"/>
  <c r="H644" i="1"/>
  <c r="H747" i="1"/>
  <c r="H710" i="1"/>
  <c r="H318" i="1"/>
  <c r="H136" i="1"/>
  <c r="H499" i="1"/>
  <c r="H443" i="1"/>
  <c r="H171" i="1"/>
  <c r="H626" i="1"/>
  <c r="H846" i="1"/>
  <c r="H645" i="1"/>
  <c r="H603" i="1"/>
  <c r="H270" i="1"/>
  <c r="H65" i="1"/>
  <c r="H34" i="1"/>
  <c r="H155" i="1"/>
  <c r="H35" i="1"/>
  <c r="H192" i="1"/>
  <c r="H498" i="1"/>
  <c r="H36" i="1"/>
  <c r="H66" i="1"/>
  <c r="H193" i="1"/>
  <c r="H172" i="1"/>
  <c r="H344" i="1"/>
  <c r="H137" i="1"/>
  <c r="H122" i="1"/>
  <c r="H604" i="1"/>
  <c r="H588" i="1"/>
  <c r="H87" i="1"/>
  <c r="H901" i="1"/>
  <c r="H902" i="1"/>
  <c r="H156" i="1"/>
  <c r="H605" i="1"/>
  <c r="H54" i="1"/>
  <c r="H376" i="1"/>
  <c r="H589" i="1"/>
  <c r="H715" i="1"/>
  <c r="H903" i="1"/>
  <c r="H508" i="1"/>
  <c r="H904" i="1"/>
  <c r="H693" i="1"/>
  <c r="H905" i="1"/>
  <c r="H227" i="1"/>
  <c r="H906" i="1"/>
  <c r="H271" i="1"/>
  <c r="H907" i="1"/>
  <c r="H173" i="1"/>
  <c r="H445" i="1"/>
  <c r="H908" i="1"/>
  <c r="H789" i="1"/>
  <c r="H174" i="1"/>
  <c r="H590" i="1"/>
  <c r="H986" i="1"/>
  <c r="H123" i="1"/>
  <c r="H619" i="1"/>
  <c r="H909" i="1"/>
  <c r="H834" i="1"/>
  <c r="H770" i="1"/>
  <c r="H910" i="1"/>
  <c r="H748" i="1"/>
  <c r="H911" i="1"/>
  <c r="H912" i="1"/>
  <c r="H291" i="1"/>
  <c r="H37" i="1"/>
  <c r="H510" i="1"/>
  <c r="H38" i="1"/>
  <c r="H771" i="1"/>
  <c r="H835" i="1"/>
  <c r="H322" i="1"/>
  <c r="H88" i="1"/>
  <c r="H411" i="1"/>
  <c r="H7" i="1"/>
  <c r="H67" i="1"/>
  <c r="H292" i="1"/>
  <c r="H138" i="1"/>
  <c r="H323" i="1"/>
  <c r="H511" i="1"/>
  <c r="H412" i="1"/>
  <c r="H427" i="1"/>
  <c r="H913" i="1"/>
  <c r="H512" i="1"/>
  <c r="H139" i="1"/>
  <c r="H513" i="1"/>
  <c r="H514" i="1"/>
  <c r="H515" i="1"/>
  <c r="H395" i="1"/>
  <c r="H914" i="1"/>
  <c r="H790" i="1"/>
  <c r="H915" i="1"/>
  <c r="H39" i="1"/>
  <c r="H591" i="1"/>
  <c r="H68" i="1"/>
  <c r="H659" i="1"/>
  <c r="H620" i="1"/>
  <c r="H646" i="1"/>
  <c r="H717" i="1"/>
  <c r="H8" i="1"/>
  <c r="H393" i="1"/>
  <c r="H175" i="1"/>
  <c r="H21" i="1"/>
  <c r="H518" i="1"/>
  <c r="H988" i="1"/>
  <c r="H413" i="1"/>
  <c r="H228" i="1"/>
  <c r="H140" i="1"/>
  <c r="H916" i="1"/>
  <c r="H791" i="1"/>
  <c r="H69" i="1"/>
  <c r="H792" i="1"/>
  <c r="H40" i="1"/>
  <c r="H793" i="1"/>
  <c r="H141" i="1"/>
  <c r="H519" i="1"/>
  <c r="H917" i="1"/>
  <c r="H918" i="1"/>
  <c r="H428" i="1"/>
  <c r="H592" i="1"/>
  <c r="H677" i="1"/>
  <c r="H272" i="1"/>
  <c r="H396" i="1"/>
  <c r="H414" i="1"/>
  <c r="H446" i="1"/>
  <c r="H429" i="1"/>
  <c r="H836" i="1"/>
  <c r="H919" i="1"/>
  <c r="H920" i="1"/>
  <c r="H921" i="1"/>
  <c r="H89" i="1"/>
  <c r="H749" i="1"/>
  <c r="H660" i="1"/>
  <c r="H728" i="1"/>
  <c r="H750" i="1"/>
  <c r="H176" i="1"/>
  <c r="H55" i="1"/>
  <c r="H273" i="1"/>
  <c r="H694" i="1"/>
  <c r="H648" i="1"/>
  <c r="H520" i="1"/>
  <c r="H157" i="1"/>
  <c r="H922" i="1"/>
  <c r="H856" i="1"/>
  <c r="H124" i="1"/>
  <c r="H194" i="1"/>
  <c r="H361" i="1"/>
  <c r="H837" i="1"/>
  <c r="H923" i="1"/>
  <c r="H229" i="1"/>
  <c r="H711" i="1"/>
  <c r="H621" i="1"/>
  <c r="H169" i="1"/>
  <c r="H230" i="1"/>
  <c r="H924" i="1"/>
  <c r="H925" i="1"/>
  <c r="H158" i="1"/>
  <c r="H627" i="1"/>
  <c r="H751" i="1"/>
  <c r="H926" i="1"/>
  <c r="H177" i="1"/>
  <c r="H447" i="1"/>
  <c r="H593" i="1"/>
  <c r="H772" i="1"/>
  <c r="H90" i="1"/>
  <c r="H12" i="1"/>
  <c r="H927" i="1"/>
  <c r="H293" i="1"/>
  <c r="H712" i="1"/>
  <c r="H928" i="1"/>
  <c r="H929" i="1"/>
  <c r="H91" i="1"/>
  <c r="H838" i="1"/>
  <c r="H159" i="1"/>
  <c r="H930" i="1"/>
  <c r="H211" i="1"/>
  <c r="H306" i="1"/>
  <c r="H448" i="1"/>
  <c r="H607" i="1"/>
  <c r="H41" i="1"/>
  <c r="H100" i="1"/>
  <c r="H931" i="1"/>
  <c r="H932" i="1"/>
  <c r="H847" i="1"/>
  <c r="H933" i="1"/>
  <c r="H500" i="1"/>
  <c r="H521" i="1"/>
  <c r="H934" i="1"/>
  <c r="H522" i="1"/>
  <c r="H178" i="1"/>
  <c r="H935" i="1"/>
  <c r="H817" i="1"/>
  <c r="H729" i="1"/>
  <c r="H212" i="1"/>
  <c r="H936" i="1"/>
  <c r="H70" i="1"/>
  <c r="H231" i="1"/>
  <c r="H294" i="1"/>
  <c r="H195" i="1"/>
  <c r="H730" i="1"/>
  <c r="H377" i="1"/>
  <c r="H9" i="1"/>
  <c r="H42" i="1"/>
  <c r="H523" i="1"/>
  <c r="H397" i="1"/>
  <c r="H378" i="1"/>
  <c r="H295" i="1"/>
  <c r="H524" i="1"/>
  <c r="H71" i="1"/>
  <c r="H398" i="1"/>
  <c r="H125" i="1"/>
  <c r="H608" i="1"/>
  <c r="H247" i="1"/>
  <c r="H695" i="1"/>
  <c r="H937" i="1"/>
  <c r="H525" i="1"/>
  <c r="H430" i="1"/>
  <c r="H72" i="1"/>
  <c r="H362" i="1"/>
  <c r="H609" i="1"/>
  <c r="H794" i="1"/>
  <c r="H399" i="1"/>
  <c r="H319" i="1"/>
  <c r="H160" i="1"/>
  <c r="H795" i="1"/>
  <c r="H126" i="1"/>
  <c r="H307" i="1"/>
  <c r="H308" i="1"/>
  <c r="H345" i="1"/>
  <c r="H274" i="1"/>
  <c r="H938" i="1"/>
  <c r="H696" i="1"/>
  <c r="H526" i="1"/>
  <c r="H661" i="1"/>
  <c r="H939" i="1"/>
  <c r="H796" i="1"/>
  <c r="H940" i="1"/>
  <c r="H275" i="1"/>
  <c r="H797" i="1"/>
  <c r="H431" i="1"/>
  <c r="H752" i="1"/>
  <c r="H941" i="1"/>
  <c r="H942" i="1"/>
  <c r="H379" i="1"/>
  <c r="H818" i="1"/>
  <c r="H798" i="1"/>
  <c r="H527" i="1"/>
  <c r="H232" i="1"/>
  <c r="H233" i="1"/>
  <c r="H73" i="1"/>
  <c r="H839" i="1"/>
  <c r="H161" i="1"/>
  <c r="H943" i="1"/>
  <c r="H944" i="1"/>
  <c r="H594" i="1"/>
  <c r="H945" i="1"/>
  <c r="H528" i="1"/>
  <c r="H324" i="1"/>
  <c r="H773" i="1"/>
  <c r="H713" i="1"/>
  <c r="H43" i="1"/>
  <c r="H44" i="1"/>
  <c r="H662" i="1"/>
  <c r="H415" i="1"/>
  <c r="H989" i="1"/>
  <c r="H127" i="1"/>
  <c r="H22" i="1"/>
  <c r="H610" i="1"/>
  <c r="H23" i="1"/>
  <c r="H142" i="1"/>
  <c r="H774" i="1"/>
  <c r="H529" i="1"/>
  <c r="H799" i="1"/>
  <c r="H611" i="1"/>
  <c r="H276" i="1"/>
  <c r="H530" i="1"/>
  <c r="H800" i="1"/>
  <c r="H840" i="1"/>
  <c r="H946" i="1"/>
  <c r="H697" i="1"/>
  <c r="H531" i="1"/>
  <c r="H325" i="1"/>
  <c r="H162" i="1"/>
  <c r="H532" i="1"/>
  <c r="H223" i="1"/>
  <c r="H45" i="1"/>
  <c r="H143" i="1"/>
  <c r="H46" i="1"/>
  <c r="H533" i="1"/>
  <c r="H196" i="1"/>
  <c r="H534" i="1"/>
  <c r="H947" i="1"/>
  <c r="H612" i="1"/>
  <c r="H501" i="1"/>
  <c r="H234" i="1"/>
  <c r="H197" i="1"/>
  <c r="H628" i="1"/>
  <c r="H144" i="1"/>
  <c r="H948" i="1"/>
  <c r="H949" i="1"/>
  <c r="H198" i="1"/>
  <c r="H535" i="1"/>
  <c r="H664" i="1"/>
  <c r="H74" i="1"/>
  <c r="H277" i="1"/>
  <c r="H819" i="1"/>
  <c r="H128" i="1"/>
  <c r="H775" i="1"/>
  <c r="H346" i="1"/>
  <c r="H235" i="1"/>
  <c r="H753" i="1"/>
  <c r="H416" i="1"/>
  <c r="H432" i="1"/>
  <c r="H213" i="1"/>
  <c r="H92" i="1"/>
  <c r="H629" i="1"/>
  <c r="H536" i="1"/>
  <c r="H363" i="1"/>
  <c r="H537" i="1"/>
  <c r="H236" i="1"/>
  <c r="H47" i="1"/>
  <c r="H538" i="1"/>
  <c r="H950" i="1"/>
  <c r="H714" i="1"/>
  <c r="H199" i="1"/>
  <c r="H678" i="1"/>
  <c r="H129" i="1"/>
  <c r="H163" i="1"/>
  <c r="H48" i="1"/>
  <c r="H665" i="1"/>
  <c r="H502" i="1"/>
  <c r="H776" i="1"/>
  <c r="H699" i="1"/>
  <c r="H951" i="1"/>
  <c r="H952" i="1"/>
  <c r="H953" i="1"/>
  <c r="H214" i="1"/>
  <c r="H539" i="1"/>
  <c r="H130" i="1"/>
  <c r="H131" i="1"/>
  <c r="H954" i="1"/>
  <c r="H779" i="1"/>
  <c r="H347" i="1"/>
  <c r="H668" i="1"/>
  <c r="H326" i="1"/>
  <c r="H955" i="1"/>
  <c r="H613" i="1"/>
  <c r="H956" i="1"/>
  <c r="H449" i="1"/>
  <c r="H327" i="1"/>
  <c r="H278" i="1"/>
  <c r="H248" i="1"/>
  <c r="H309" i="1"/>
  <c r="H200" i="1"/>
  <c r="H110" i="1"/>
  <c r="H145" i="1"/>
  <c r="H201" i="1"/>
  <c r="H731" i="1"/>
  <c r="H996" i="1"/>
  <c r="H540" i="1"/>
  <c r="H24" i="1"/>
  <c r="H417" i="1"/>
  <c r="H279" i="1"/>
  <c r="H541" i="1"/>
  <c r="H111" i="1"/>
  <c r="H359" i="1"/>
  <c r="H25" i="1"/>
  <c r="H164" i="1"/>
  <c r="H348" i="1"/>
  <c r="H542" i="1"/>
  <c r="H957" i="1"/>
  <c r="H630" i="1"/>
  <c r="H754" i="1"/>
  <c r="H503" i="1"/>
  <c r="H364" i="1"/>
  <c r="H958" i="1"/>
  <c r="H543" i="1"/>
  <c r="H959" i="1"/>
  <c r="H544" i="1"/>
  <c r="H380" i="1"/>
  <c r="H450" i="1"/>
  <c r="H179" i="1"/>
  <c r="H755" i="1"/>
  <c r="H400" i="1"/>
  <c r="H960" i="1"/>
  <c r="H26" i="1"/>
  <c r="H381" i="1"/>
  <c r="H27" i="1"/>
  <c r="H93" i="1"/>
  <c r="H631" i="1"/>
  <c r="H545" i="1"/>
  <c r="H841" i="1"/>
  <c r="H112" i="1"/>
  <c r="H546" i="1"/>
  <c r="H394" i="1"/>
  <c r="H961" i="1"/>
  <c r="H296" i="1"/>
  <c r="H113" i="1"/>
  <c r="H716" i="1"/>
  <c r="H94" i="1"/>
  <c r="H547" i="1"/>
  <c r="H28" i="1"/>
  <c r="H632" i="1"/>
  <c r="H548" i="1"/>
  <c r="H633" i="1"/>
  <c r="H320" i="1"/>
  <c r="H29" i="1"/>
  <c r="H962" i="1"/>
  <c r="H504" i="1"/>
  <c r="H549" i="1"/>
  <c r="H202" i="1"/>
  <c r="H49" i="1"/>
  <c r="H963" i="1"/>
  <c r="H733" i="1"/>
  <c r="H801" i="1"/>
  <c r="H180" i="1"/>
  <c r="H756" i="1"/>
  <c r="H146" i="1"/>
  <c r="H734" i="1"/>
  <c r="H249" i="1"/>
  <c r="H777" i="1"/>
  <c r="H114" i="1"/>
  <c r="H243" i="1"/>
  <c r="H842" i="1"/>
  <c r="H250" i="1"/>
  <c r="H349" i="1"/>
  <c r="H10" i="1"/>
  <c r="H964" i="1"/>
  <c r="H297" i="1"/>
  <c r="H365" i="1"/>
  <c r="H215" i="1"/>
  <c r="H298" i="1"/>
  <c r="H505" i="1"/>
  <c r="H366" i="1"/>
  <c r="H75" i="1"/>
  <c r="H681" i="1"/>
  <c r="H736" i="1"/>
  <c r="H550" i="1"/>
  <c r="H288" i="1"/>
  <c r="H551" i="1"/>
  <c r="H820" i="1"/>
  <c r="H552" i="1"/>
  <c r="H553" i="1"/>
  <c r="H115" i="1"/>
  <c r="H554" i="1"/>
  <c r="H11" i="1"/>
  <c r="H216" i="1"/>
  <c r="H700" i="1"/>
  <c r="H165" i="1"/>
  <c r="H451" i="1"/>
  <c r="H666" i="1"/>
  <c r="H433" i="1"/>
  <c r="H614" i="1"/>
  <c r="H237" i="1"/>
  <c r="H555" i="1"/>
  <c r="H95" i="1"/>
  <c r="H310" i="1"/>
  <c r="H506" i="1"/>
  <c r="H965" i="1"/>
  <c r="H217" i="1"/>
  <c r="H166" i="1"/>
  <c r="H556" i="1"/>
  <c r="H280" i="1"/>
  <c r="H557" i="1"/>
  <c r="H649" i="1"/>
  <c r="H218" i="1"/>
  <c r="H966" i="1"/>
  <c r="H967" i="1"/>
  <c r="H701" i="1"/>
  <c r="H844" i="1"/>
  <c r="H737" i="1"/>
  <c r="H367" i="1"/>
  <c r="H311" i="1"/>
  <c r="H368" i="1"/>
  <c r="H615" i="1"/>
  <c r="H558" i="1"/>
  <c r="H350" i="1"/>
  <c r="H968" i="1"/>
  <c r="H328" i="1"/>
  <c r="H845" i="1"/>
  <c r="H96" i="1"/>
  <c r="H559" i="1"/>
  <c r="H560" i="1"/>
  <c r="H969" i="1"/>
  <c r="H970" i="1"/>
  <c r="H971" i="1"/>
  <c r="H312" i="1"/>
  <c r="H802" i="1"/>
  <c r="H682" i="1"/>
  <c r="H780" i="1"/>
  <c r="H147" i="1"/>
  <c r="H561" i="1"/>
  <c r="H148" i="1"/>
  <c r="H972" i="1"/>
  <c r="H803" i="1"/>
  <c r="H401" i="1"/>
  <c r="H149" i="1"/>
  <c r="H434" i="1"/>
  <c r="H167" i="1"/>
  <c r="H973" i="1"/>
  <c r="H634" i="1"/>
  <c r="H76" i="1"/>
  <c r="H974" i="1"/>
  <c r="H562" i="1"/>
  <c r="H219" i="1"/>
  <c r="H822" i="1"/>
  <c r="H101" i="1"/>
  <c r="H435" i="1"/>
  <c r="H669" i="1"/>
  <c r="H718" i="1"/>
  <c r="H382" i="1"/>
  <c r="H650" i="1"/>
  <c r="H757" i="1"/>
  <c r="H719" i="1"/>
  <c r="H823" i="1"/>
  <c r="H975" i="1"/>
  <c r="H563" i="1"/>
  <c r="H329" i="1"/>
  <c r="H651" i="1"/>
  <c r="H564" i="1"/>
  <c r="H402" i="1"/>
  <c r="H330" i="1"/>
  <c r="H50" i="1"/>
  <c r="H116" i="1"/>
  <c r="H369" i="1"/>
  <c r="H30" i="1"/>
  <c r="H998" i="1"/>
  <c r="H758" i="1"/>
  <c r="H595" i="1"/>
  <c r="H117" i="1"/>
  <c r="H565" i="1"/>
  <c r="H331" i="1"/>
  <c r="H383" i="1"/>
  <c r="H436" i="1"/>
  <c r="H824" i="1"/>
  <c r="H150" i="1"/>
  <c r="H804" i="1"/>
  <c r="H97" i="1"/>
  <c r="H652" i="1"/>
  <c r="H118" i="1"/>
  <c r="H132" i="1"/>
  <c r="H977" i="1"/>
  <c r="H805" i="1"/>
  <c r="H444" i="1"/>
  <c r="H566" i="1"/>
  <c r="H825" i="1"/>
  <c r="H370" i="1"/>
  <c r="H616" i="1"/>
  <c r="H203" i="1"/>
  <c r="H683" i="1"/>
  <c r="H596" i="1"/>
  <c r="H507" i="1"/>
  <c r="H251" i="1"/>
  <c r="H848" i="1"/>
  <c r="H606" i="1"/>
  <c r="H252" i="1"/>
  <c r="H684" i="1"/>
  <c r="H759" i="1"/>
  <c r="H981" i="1"/>
  <c r="H281" i="1"/>
  <c r="H653" i="1"/>
  <c r="H403" i="1"/>
  <c r="H282" i="1"/>
  <c r="H332" i="1"/>
  <c r="H567" i="1"/>
  <c r="H253" i="1"/>
  <c r="H98" i="1"/>
  <c r="H982" i="1"/>
  <c r="H670" i="1"/>
  <c r="H720" i="1"/>
  <c r="H384" i="1"/>
  <c r="H313" i="1"/>
  <c r="H351" i="1"/>
  <c r="H418" i="1"/>
  <c r="H181" i="1"/>
  <c r="H983" i="1"/>
  <c r="H984" i="1"/>
  <c r="H568" i="1"/>
  <c r="H569" i="1"/>
  <c r="H437" i="1"/>
  <c r="H204" i="1"/>
  <c r="H509" i="1"/>
  <c r="H1001" i="1"/>
  <c r="H570" i="1"/>
  <c r="H738" i="1"/>
  <c r="H987" i="1"/>
  <c r="H205" i="1"/>
  <c r="H571" i="1"/>
  <c r="H238" i="1"/>
  <c r="H51" i="1"/>
  <c r="H667" i="1"/>
  <c r="H333" i="1"/>
  <c r="H516" i="1"/>
  <c r="H572" i="1"/>
  <c r="H573" i="1"/>
  <c r="H990" i="1"/>
  <c r="H739" i="1"/>
  <c r="H991" i="1"/>
  <c r="H992" i="1"/>
  <c r="H77" i="1"/>
  <c r="H993" i="1"/>
  <c r="H182" i="1"/>
  <c r="H806" i="1"/>
  <c r="H452" i="1"/>
  <c r="H438" i="1"/>
  <c r="H574" i="1"/>
  <c r="H283" i="1"/>
  <c r="H385" i="1"/>
  <c r="H994" i="1"/>
  <c r="H995" i="1"/>
  <c r="H371" i="1"/>
  <c r="H220" i="1"/>
  <c r="H740" i="1"/>
  <c r="H702" i="1"/>
  <c r="H254" i="1"/>
  <c r="H575" i="1"/>
  <c r="H183" i="1"/>
  <c r="H781" i="1"/>
  <c r="H849" i="1"/>
  <c r="H209" i="1"/>
  <c r="H284" i="1"/>
  <c r="H997" i="1"/>
  <c r="H103" i="1"/>
  <c r="H576" i="1"/>
  <c r="H782" i="1"/>
  <c r="H999" i="1"/>
  <c r="H151" i="1"/>
  <c r="H635" i="1"/>
  <c r="H352" i="1"/>
  <c r="H255" i="1"/>
  <c r="H31" i="1"/>
  <c r="H353" i="1"/>
  <c r="H636" i="1"/>
  <c r="H221" i="1"/>
  <c r="H1000" i="1"/>
  <c r="H419" i="1"/>
  <c r="H517" i="1"/>
  <c r="H420" i="1"/>
  <c r="H721" i="1"/>
  <c r="I453" i="1"/>
  <c r="H453" i="1"/>
  <c r="E314" i="1"/>
  <c r="E857" i="1"/>
  <c r="E741" i="1"/>
  <c r="E32" i="1"/>
  <c r="E577" i="1"/>
  <c r="E357" i="1"/>
  <c r="E78" i="1"/>
  <c r="E184" i="1"/>
  <c r="E454" i="1"/>
  <c r="E259" i="1"/>
  <c r="E455" i="1"/>
  <c r="E654" i="1"/>
  <c r="E386" i="1"/>
  <c r="E242" i="1"/>
  <c r="E807" i="1"/>
  <c r="E456" i="1"/>
  <c r="E457" i="1"/>
  <c r="E826" i="1"/>
  <c r="E685" i="1"/>
  <c r="E686" i="1"/>
  <c r="E578" i="1"/>
  <c r="E53" i="1"/>
  <c r="E783" i="1"/>
  <c r="E387" i="1"/>
  <c r="E808" i="1"/>
  <c r="E858" i="1"/>
  <c r="E687" i="1"/>
  <c r="E784" i="1"/>
  <c r="E821" i="1"/>
  <c r="E850" i="1"/>
  <c r="E152" i="1"/>
  <c r="E760" i="1"/>
  <c r="E579" i="1"/>
  <c r="E851" i="1"/>
  <c r="E458" i="1"/>
  <c r="E459" i="1"/>
  <c r="E617" i="1"/>
  <c r="E334" i="1"/>
  <c r="E256" i="1"/>
  <c r="E859" i="1"/>
  <c r="E421" i="1"/>
  <c r="E860" i="1"/>
  <c r="E409" i="1"/>
  <c r="E460" i="1"/>
  <c r="E13" i="1"/>
  <c r="E99" i="1"/>
  <c r="E422" i="1"/>
  <c r="E671" i="1"/>
  <c r="E761" i="1"/>
  <c r="E672" i="1"/>
  <c r="E302" i="1"/>
  <c r="E315" i="1"/>
  <c r="E861" i="1"/>
  <c r="E597" i="1"/>
  <c r="E655" i="1"/>
  <c r="E785" i="1"/>
  <c r="E185" i="1"/>
  <c r="E257" i="1"/>
  <c r="E206" i="1"/>
  <c r="E862" i="1"/>
  <c r="E863" i="1"/>
  <c r="E598" i="1"/>
  <c r="E52" i="1"/>
  <c r="E285" i="1"/>
  <c r="E580" i="1"/>
  <c r="E186" i="1"/>
  <c r="E864" i="1"/>
  <c r="E742" i="1"/>
  <c r="E656" i="1"/>
  <c r="E461" i="1"/>
  <c r="E852" i="1"/>
  <c r="E102" i="1"/>
  <c r="E673" i="1"/>
  <c r="E239" i="1"/>
  <c r="E679" i="1"/>
  <c r="E187" i="1"/>
  <c r="E688" i="1"/>
  <c r="E865" i="1"/>
  <c r="E79" i="1"/>
  <c r="E258" i="1"/>
  <c r="E119" i="1"/>
  <c r="E80" i="1"/>
  <c r="E335" i="1"/>
  <c r="E866" i="1"/>
  <c r="E439" i="1"/>
  <c r="E240" i="1"/>
  <c r="E599" i="1"/>
  <c r="E354" i="1"/>
  <c r="E581" i="1"/>
  <c r="E722" i="1"/>
  <c r="E582" i="1"/>
  <c r="E462" i="1"/>
  <c r="E222" i="1"/>
  <c r="E703" i="1"/>
  <c r="E786" i="1"/>
  <c r="E3" i="1"/>
  <c r="E316" i="1"/>
  <c r="E827" i="1"/>
  <c r="E809" i="1"/>
  <c r="E657" i="1"/>
  <c r="E104" i="1"/>
  <c r="E372" i="1"/>
  <c r="E14" i="1"/>
  <c r="E463" i="1"/>
  <c r="E464" i="1"/>
  <c r="E867" i="1"/>
  <c r="E465" i="1"/>
  <c r="E56" i="1"/>
  <c r="E286" i="1"/>
  <c r="E466" i="1"/>
  <c r="E299" i="1"/>
  <c r="E467" i="1"/>
  <c r="E828" i="1"/>
  <c r="E33" i="1"/>
  <c r="E468" i="1"/>
  <c r="E300" i="1"/>
  <c r="E336" i="1"/>
  <c r="E337" i="1"/>
  <c r="E976" i="1"/>
  <c r="E469" i="1"/>
  <c r="E241" i="1"/>
  <c r="E853" i="1"/>
  <c r="E868" i="1"/>
  <c r="E704" i="1"/>
  <c r="E2" i="1"/>
  <c r="E705" i="1"/>
  <c r="E120" i="1"/>
  <c r="E869" i="1"/>
  <c r="E301" i="1"/>
  <c r="E829" i="1"/>
  <c r="E723" i="1"/>
  <c r="E170" i="1"/>
  <c r="E470" i="1"/>
  <c r="E188" i="1"/>
  <c r="E762" i="1"/>
  <c r="E471" i="1"/>
  <c r="E810" i="1"/>
  <c r="E870" i="1"/>
  <c r="E355" i="1"/>
  <c r="E871" i="1"/>
  <c r="E622" i="1"/>
  <c r="E373" i="1"/>
  <c r="E872" i="1"/>
  <c r="E873" i="1"/>
  <c r="E763" i="1"/>
  <c r="E764" i="1"/>
  <c r="E874" i="1"/>
  <c r="E978" i="1"/>
  <c r="E392" i="1"/>
  <c r="E979" i="1"/>
  <c r="E425" i="1"/>
  <c r="E689" i="1"/>
  <c r="E830" i="1"/>
  <c r="E133" i="1"/>
  <c r="E743" i="1"/>
  <c r="E623" i="1"/>
  <c r="E340" i="1"/>
  <c r="E674" i="1"/>
  <c r="E472" i="1"/>
  <c r="E105" i="1"/>
  <c r="E168" i="1"/>
  <c r="E875" i="1"/>
  <c r="E473" i="1"/>
  <c r="E244" i="1"/>
  <c r="E787" i="1"/>
  <c r="E260" i="1"/>
  <c r="E876" i="1"/>
  <c r="E765" i="1"/>
  <c r="E388" i="1"/>
  <c r="E404" i="1"/>
  <c r="E706" i="1"/>
  <c r="E877" i="1"/>
  <c r="E843" i="1"/>
  <c r="E474" i="1"/>
  <c r="E261" i="1"/>
  <c r="E106" i="1"/>
  <c r="E878" i="1"/>
  <c r="E744" i="1"/>
  <c r="E245" i="1"/>
  <c r="E600" i="1"/>
  <c r="E405" i="1"/>
  <c r="E289" i="1"/>
  <c r="E879" i="1"/>
  <c r="E338" i="1"/>
  <c r="E317" i="1"/>
  <c r="E15" i="1"/>
  <c r="E624" i="1"/>
  <c r="E475" i="1"/>
  <c r="E690" i="1"/>
  <c r="E81" i="1"/>
  <c r="E406" i="1"/>
  <c r="E766" i="1"/>
  <c r="E153" i="1"/>
  <c r="E262" i="1"/>
  <c r="E724" i="1"/>
  <c r="E663" i="1"/>
  <c r="E134" i="1"/>
  <c r="E16" i="1"/>
  <c r="E287" i="1"/>
  <c r="E476" i="1"/>
  <c r="E707" i="1"/>
  <c r="E82" i="1"/>
  <c r="E477" i="1"/>
  <c r="E708" i="1"/>
  <c r="E691" i="1"/>
  <c r="E618" i="1"/>
  <c r="E854" i="1"/>
  <c r="E339" i="1"/>
  <c r="E647" i="1"/>
  <c r="E83" i="1"/>
  <c r="E880" i="1"/>
  <c r="E407" i="1"/>
  <c r="E881" i="1"/>
  <c r="E423" i="1"/>
  <c r="E882" i="1"/>
  <c r="E356" i="1"/>
  <c r="E883" i="1"/>
  <c r="E478" i="1"/>
  <c r="E601" i="1"/>
  <c r="E583" i="1"/>
  <c r="E440" i="1"/>
  <c r="E831" i="1"/>
  <c r="E884" i="1"/>
  <c r="E57" i="1"/>
  <c r="E811" i="1"/>
  <c r="E812" i="1"/>
  <c r="E885" i="1"/>
  <c r="E813" i="1"/>
  <c r="E389" i="1"/>
  <c r="E479" i="1"/>
  <c r="E207" i="1"/>
  <c r="E358" i="1"/>
  <c r="E886" i="1"/>
  <c r="E341" i="1"/>
  <c r="E480" i="1"/>
  <c r="E58" i="1"/>
  <c r="E4" i="1"/>
  <c r="E481" i="1"/>
  <c r="E189" i="1"/>
  <c r="E814" i="1"/>
  <c r="E59" i="1"/>
  <c r="E584" i="1"/>
  <c r="E832" i="1"/>
  <c r="E767" i="1"/>
  <c r="E304" i="1"/>
  <c r="E424" i="1"/>
  <c r="E17" i="1"/>
  <c r="E680" i="1"/>
  <c r="E482" i="1"/>
  <c r="E84" i="1"/>
  <c r="E887" i="1"/>
  <c r="E698" i="1"/>
  <c r="E658" i="1"/>
  <c r="E5" i="1"/>
  <c r="E342" i="1"/>
  <c r="E585" i="1"/>
  <c r="E390" i="1"/>
  <c r="E888" i="1"/>
  <c r="E374" i="1"/>
  <c r="E725" i="1"/>
  <c r="E263" i="1"/>
  <c r="E637" i="1"/>
  <c r="E264" i="1"/>
  <c r="E426" i="1"/>
  <c r="E638" i="1"/>
  <c r="E18" i="1"/>
  <c r="E639" i="1"/>
  <c r="E889" i="1"/>
  <c r="E408" i="1"/>
  <c r="E483" i="1"/>
  <c r="E60" i="1"/>
  <c r="E788" i="1"/>
  <c r="E726" i="1"/>
  <c r="E890" i="1"/>
  <c r="E265" i="1"/>
  <c r="E61" i="1"/>
  <c r="E484" i="1"/>
  <c r="E343" i="1"/>
  <c r="E485" i="1"/>
  <c r="E62" i="1"/>
  <c r="E486" i="1"/>
  <c r="E586" i="1"/>
  <c r="E487" i="1"/>
  <c r="E391" i="1"/>
  <c r="E891" i="1"/>
  <c r="E892" i="1"/>
  <c r="E745" i="1"/>
  <c r="E675" i="1"/>
  <c r="E360" i="1"/>
  <c r="E692" i="1"/>
  <c r="E587" i="1"/>
  <c r="E154" i="1"/>
  <c r="E768" i="1"/>
  <c r="E815" i="1"/>
  <c r="E640" i="1"/>
  <c r="E778" i="1"/>
  <c r="E224" i="1"/>
  <c r="E893" i="1"/>
  <c r="E290" i="1"/>
  <c r="E894" i="1"/>
  <c r="E625" i="1"/>
  <c r="E488" i="1"/>
  <c r="E63" i="1"/>
  <c r="E208" i="1"/>
  <c r="E732" i="1"/>
  <c r="E489" i="1"/>
  <c r="E266" i="1"/>
  <c r="E816" i="1"/>
  <c r="E375" i="1"/>
  <c r="E210" i="1"/>
  <c r="E709" i="1"/>
  <c r="E107" i="1"/>
  <c r="E267" i="1"/>
  <c r="E268" i="1"/>
  <c r="E410" i="1"/>
  <c r="E6" i="1"/>
  <c r="E769" i="1"/>
  <c r="E496" i="1"/>
  <c r="E85" i="1"/>
  <c r="E321" i="1"/>
  <c r="E246" i="1"/>
  <c r="E895" i="1"/>
  <c r="E896" i="1"/>
  <c r="E490" i="1"/>
  <c r="E303" i="1"/>
  <c r="E727" i="1"/>
  <c r="E676" i="1"/>
  <c r="E897" i="1"/>
  <c r="E491" i="1"/>
  <c r="E492" i="1"/>
  <c r="E833" i="1"/>
  <c r="E493" i="1"/>
  <c r="E269" i="1"/>
  <c r="E494" i="1"/>
  <c r="E121" i="1"/>
  <c r="E641" i="1"/>
  <c r="E980" i="1"/>
  <c r="E855" i="1"/>
  <c r="E898" i="1"/>
  <c r="E19" i="1"/>
  <c r="E64" i="1"/>
  <c r="E642" i="1"/>
  <c r="E746" i="1"/>
  <c r="E442" i="1"/>
  <c r="E899" i="1"/>
  <c r="E497" i="1"/>
  <c r="E190" i="1"/>
  <c r="E108" i="1"/>
  <c r="E225" i="1"/>
  <c r="E191" i="1"/>
  <c r="E20" i="1"/>
  <c r="E305" i="1"/>
  <c r="E643" i="1"/>
  <c r="E900" i="1"/>
  <c r="E109" i="1"/>
  <c r="E226" i="1"/>
  <c r="E135" i="1"/>
  <c r="E985" i="1"/>
  <c r="E495" i="1"/>
  <c r="E441" i="1"/>
  <c r="E735" i="1"/>
  <c r="E602" i="1"/>
  <c r="E86" i="1"/>
  <c r="E644" i="1"/>
  <c r="E747" i="1"/>
  <c r="E710" i="1"/>
  <c r="E318" i="1"/>
  <c r="E136" i="1"/>
  <c r="E499" i="1"/>
  <c r="E443" i="1"/>
  <c r="E171" i="1"/>
  <c r="E626" i="1"/>
  <c r="E846" i="1"/>
  <c r="E645" i="1"/>
  <c r="E603" i="1"/>
  <c r="E270" i="1"/>
  <c r="E65" i="1"/>
  <c r="E34" i="1"/>
  <c r="E155" i="1"/>
  <c r="E35" i="1"/>
  <c r="E192" i="1"/>
  <c r="E498" i="1"/>
  <c r="E36" i="1"/>
  <c r="E66" i="1"/>
  <c r="E193" i="1"/>
  <c r="E172" i="1"/>
  <c r="E344" i="1"/>
  <c r="E137" i="1"/>
  <c r="E122" i="1"/>
  <c r="E604" i="1"/>
  <c r="E588" i="1"/>
  <c r="E87" i="1"/>
  <c r="E901" i="1"/>
  <c r="E902" i="1"/>
  <c r="E156" i="1"/>
  <c r="E605" i="1"/>
  <c r="E54" i="1"/>
  <c r="E376" i="1"/>
  <c r="E589" i="1"/>
  <c r="E715" i="1"/>
  <c r="E903" i="1"/>
  <c r="E508" i="1"/>
  <c r="E904" i="1"/>
  <c r="E693" i="1"/>
  <c r="E905" i="1"/>
  <c r="E227" i="1"/>
  <c r="E906" i="1"/>
  <c r="E271" i="1"/>
  <c r="E907" i="1"/>
  <c r="E173" i="1"/>
  <c r="E445" i="1"/>
  <c r="E908" i="1"/>
  <c r="E789" i="1"/>
  <c r="E174" i="1"/>
  <c r="E590" i="1"/>
  <c r="E986" i="1"/>
  <c r="E123" i="1"/>
  <c r="E619" i="1"/>
  <c r="E909" i="1"/>
  <c r="E834" i="1"/>
  <c r="E770" i="1"/>
  <c r="E910" i="1"/>
  <c r="E748" i="1"/>
  <c r="E911" i="1"/>
  <c r="E912" i="1"/>
  <c r="E291" i="1"/>
  <c r="E37" i="1"/>
  <c r="E510" i="1"/>
  <c r="E38" i="1"/>
  <c r="E771" i="1"/>
  <c r="E835" i="1"/>
  <c r="E322" i="1"/>
  <c r="E88" i="1"/>
  <c r="E411" i="1"/>
  <c r="E7" i="1"/>
  <c r="E67" i="1"/>
  <c r="E292" i="1"/>
  <c r="E138" i="1"/>
  <c r="E323" i="1"/>
  <c r="E511" i="1"/>
  <c r="E412" i="1"/>
  <c r="E427" i="1"/>
  <c r="E913" i="1"/>
  <c r="E512" i="1"/>
  <c r="E139" i="1"/>
  <c r="E513" i="1"/>
  <c r="E514" i="1"/>
  <c r="E515" i="1"/>
  <c r="E395" i="1"/>
  <c r="E914" i="1"/>
  <c r="E790" i="1"/>
  <c r="E915" i="1"/>
  <c r="E39" i="1"/>
  <c r="E591" i="1"/>
  <c r="E68" i="1"/>
  <c r="E659" i="1"/>
  <c r="E620" i="1"/>
  <c r="E646" i="1"/>
  <c r="E717" i="1"/>
  <c r="E8" i="1"/>
  <c r="E393" i="1"/>
  <c r="E175" i="1"/>
  <c r="E21" i="1"/>
  <c r="E518" i="1"/>
  <c r="E988" i="1"/>
  <c r="E413" i="1"/>
  <c r="E228" i="1"/>
  <c r="E140" i="1"/>
  <c r="E916" i="1"/>
  <c r="E791" i="1"/>
  <c r="E69" i="1"/>
  <c r="E792" i="1"/>
  <c r="E40" i="1"/>
  <c r="E793" i="1"/>
  <c r="E141" i="1"/>
  <c r="E519" i="1"/>
  <c r="E917" i="1"/>
  <c r="E918" i="1"/>
  <c r="E428" i="1"/>
  <c r="E592" i="1"/>
  <c r="E677" i="1"/>
  <c r="E272" i="1"/>
  <c r="E396" i="1"/>
  <c r="E414" i="1"/>
  <c r="E446" i="1"/>
  <c r="E429" i="1"/>
  <c r="E836" i="1"/>
  <c r="E919" i="1"/>
  <c r="E920" i="1"/>
  <c r="E921" i="1"/>
  <c r="E89" i="1"/>
  <c r="E749" i="1"/>
  <c r="E660" i="1"/>
  <c r="E728" i="1"/>
  <c r="E750" i="1"/>
  <c r="E176" i="1"/>
  <c r="E55" i="1"/>
  <c r="E273" i="1"/>
  <c r="E694" i="1"/>
  <c r="E648" i="1"/>
  <c r="E520" i="1"/>
  <c r="E157" i="1"/>
  <c r="E922" i="1"/>
  <c r="E856" i="1"/>
  <c r="E124" i="1"/>
  <c r="E194" i="1"/>
  <c r="E361" i="1"/>
  <c r="E837" i="1"/>
  <c r="E923" i="1"/>
  <c r="E229" i="1"/>
  <c r="E711" i="1"/>
  <c r="E621" i="1"/>
  <c r="E169" i="1"/>
  <c r="E230" i="1"/>
  <c r="E924" i="1"/>
  <c r="E925" i="1"/>
  <c r="E158" i="1"/>
  <c r="E627" i="1"/>
  <c r="E751" i="1"/>
  <c r="E926" i="1"/>
  <c r="E177" i="1"/>
  <c r="E447" i="1"/>
  <c r="E593" i="1"/>
  <c r="E772" i="1"/>
  <c r="E90" i="1"/>
  <c r="E12" i="1"/>
  <c r="E927" i="1"/>
  <c r="E293" i="1"/>
  <c r="E712" i="1"/>
  <c r="E928" i="1"/>
  <c r="E929" i="1"/>
  <c r="E91" i="1"/>
  <c r="E838" i="1"/>
  <c r="E159" i="1"/>
  <c r="E930" i="1"/>
  <c r="E211" i="1"/>
  <c r="E306" i="1"/>
  <c r="E448" i="1"/>
  <c r="E607" i="1"/>
  <c r="E41" i="1"/>
  <c r="E100" i="1"/>
  <c r="E931" i="1"/>
  <c r="E932" i="1"/>
  <c r="E847" i="1"/>
  <c r="E933" i="1"/>
  <c r="E500" i="1"/>
  <c r="E521" i="1"/>
  <c r="E934" i="1"/>
  <c r="E522" i="1"/>
  <c r="E178" i="1"/>
  <c r="E935" i="1"/>
  <c r="E817" i="1"/>
  <c r="E729" i="1"/>
  <c r="E212" i="1"/>
  <c r="E936" i="1"/>
  <c r="E70" i="1"/>
  <c r="E231" i="1"/>
  <c r="E294" i="1"/>
  <c r="E195" i="1"/>
  <c r="E730" i="1"/>
  <c r="E377" i="1"/>
  <c r="E9" i="1"/>
  <c r="E42" i="1"/>
  <c r="E523" i="1"/>
  <c r="E397" i="1"/>
  <c r="E378" i="1"/>
  <c r="E295" i="1"/>
  <c r="E524" i="1"/>
  <c r="E71" i="1"/>
  <c r="E398" i="1"/>
  <c r="E125" i="1"/>
  <c r="E608" i="1"/>
  <c r="E247" i="1"/>
  <c r="E695" i="1"/>
  <c r="E937" i="1"/>
  <c r="E525" i="1"/>
  <c r="E430" i="1"/>
  <c r="E72" i="1"/>
  <c r="E362" i="1"/>
  <c r="E609" i="1"/>
  <c r="E794" i="1"/>
  <c r="E399" i="1"/>
  <c r="E319" i="1"/>
  <c r="E160" i="1"/>
  <c r="E795" i="1"/>
  <c r="E126" i="1"/>
  <c r="E307" i="1"/>
  <c r="E308" i="1"/>
  <c r="E345" i="1"/>
  <c r="E274" i="1"/>
  <c r="E938" i="1"/>
  <c r="E696" i="1"/>
  <c r="E526" i="1"/>
  <c r="E661" i="1"/>
  <c r="E939" i="1"/>
  <c r="E796" i="1"/>
  <c r="E940" i="1"/>
  <c r="E275" i="1"/>
  <c r="E797" i="1"/>
  <c r="E431" i="1"/>
  <c r="E752" i="1"/>
  <c r="E941" i="1"/>
  <c r="E942" i="1"/>
  <c r="E379" i="1"/>
  <c r="E818" i="1"/>
  <c r="E798" i="1"/>
  <c r="E527" i="1"/>
  <c r="E232" i="1"/>
  <c r="E233" i="1"/>
  <c r="E73" i="1"/>
  <c r="E839" i="1"/>
  <c r="E161" i="1"/>
  <c r="E943" i="1"/>
  <c r="E944" i="1"/>
  <c r="E594" i="1"/>
  <c r="E945" i="1"/>
  <c r="E528" i="1"/>
  <c r="E324" i="1"/>
  <c r="E773" i="1"/>
  <c r="E713" i="1"/>
  <c r="E43" i="1"/>
  <c r="E44" i="1"/>
  <c r="E662" i="1"/>
  <c r="E415" i="1"/>
  <c r="E989" i="1"/>
  <c r="E127" i="1"/>
  <c r="E22" i="1"/>
  <c r="E610" i="1"/>
  <c r="E23" i="1"/>
  <c r="E142" i="1"/>
  <c r="E774" i="1"/>
  <c r="E529" i="1"/>
  <c r="E799" i="1"/>
  <c r="E611" i="1"/>
  <c r="E276" i="1"/>
  <c r="E530" i="1"/>
  <c r="E800" i="1"/>
  <c r="E840" i="1"/>
  <c r="E946" i="1"/>
  <c r="E697" i="1"/>
  <c r="E531" i="1"/>
  <c r="E325" i="1"/>
  <c r="E162" i="1"/>
  <c r="E532" i="1"/>
  <c r="E223" i="1"/>
  <c r="E45" i="1"/>
  <c r="E143" i="1"/>
  <c r="E46" i="1"/>
  <c r="E533" i="1"/>
  <c r="E196" i="1"/>
  <c r="E534" i="1"/>
  <c r="E947" i="1"/>
  <c r="E612" i="1"/>
  <c r="E501" i="1"/>
  <c r="E234" i="1"/>
  <c r="E197" i="1"/>
  <c r="E628" i="1"/>
  <c r="E144" i="1"/>
  <c r="E948" i="1"/>
  <c r="E949" i="1"/>
  <c r="E198" i="1"/>
  <c r="E535" i="1"/>
  <c r="E664" i="1"/>
  <c r="E74" i="1"/>
  <c r="E277" i="1"/>
  <c r="E819" i="1"/>
  <c r="E128" i="1"/>
  <c r="E775" i="1"/>
  <c r="E346" i="1"/>
  <c r="E235" i="1"/>
  <c r="E753" i="1"/>
  <c r="E416" i="1"/>
  <c r="E432" i="1"/>
  <c r="E213" i="1"/>
  <c r="E92" i="1"/>
  <c r="E629" i="1"/>
  <c r="E536" i="1"/>
  <c r="E363" i="1"/>
  <c r="E537" i="1"/>
  <c r="E236" i="1"/>
  <c r="E47" i="1"/>
  <c r="E538" i="1"/>
  <c r="E950" i="1"/>
  <c r="E714" i="1"/>
  <c r="E199" i="1"/>
  <c r="E678" i="1"/>
  <c r="E129" i="1"/>
  <c r="E163" i="1"/>
  <c r="E48" i="1"/>
  <c r="E665" i="1"/>
  <c r="E502" i="1"/>
  <c r="E776" i="1"/>
  <c r="E699" i="1"/>
  <c r="E951" i="1"/>
  <c r="E952" i="1"/>
  <c r="E953" i="1"/>
  <c r="E214" i="1"/>
  <c r="E539" i="1"/>
  <c r="E130" i="1"/>
  <c r="E131" i="1"/>
  <c r="E954" i="1"/>
  <c r="E779" i="1"/>
  <c r="E347" i="1"/>
  <c r="E668" i="1"/>
  <c r="E326" i="1"/>
  <c r="E955" i="1"/>
  <c r="E613" i="1"/>
  <c r="E956" i="1"/>
  <c r="E449" i="1"/>
  <c r="E327" i="1"/>
  <c r="E278" i="1"/>
  <c r="E248" i="1"/>
  <c r="E309" i="1"/>
  <c r="E200" i="1"/>
  <c r="E110" i="1"/>
  <c r="E145" i="1"/>
  <c r="E201" i="1"/>
  <c r="E731" i="1"/>
  <c r="E996" i="1"/>
  <c r="E540" i="1"/>
  <c r="E24" i="1"/>
  <c r="E417" i="1"/>
  <c r="E279" i="1"/>
  <c r="E541" i="1"/>
  <c r="E111" i="1"/>
  <c r="E359" i="1"/>
  <c r="E25" i="1"/>
  <c r="E164" i="1"/>
  <c r="E348" i="1"/>
  <c r="E542" i="1"/>
  <c r="E957" i="1"/>
  <c r="E630" i="1"/>
  <c r="E754" i="1"/>
  <c r="E503" i="1"/>
  <c r="E364" i="1"/>
  <c r="E958" i="1"/>
  <c r="E543" i="1"/>
  <c r="E959" i="1"/>
  <c r="E544" i="1"/>
  <c r="E380" i="1"/>
  <c r="E450" i="1"/>
  <c r="E179" i="1"/>
  <c r="E755" i="1"/>
  <c r="E400" i="1"/>
  <c r="E960" i="1"/>
  <c r="E26" i="1"/>
  <c r="E381" i="1"/>
  <c r="E27" i="1"/>
  <c r="E93" i="1"/>
  <c r="E631" i="1"/>
  <c r="E545" i="1"/>
  <c r="E841" i="1"/>
  <c r="E112" i="1"/>
  <c r="E546" i="1"/>
  <c r="E394" i="1"/>
  <c r="E961" i="1"/>
  <c r="E296" i="1"/>
  <c r="E113" i="1"/>
  <c r="E716" i="1"/>
  <c r="E94" i="1"/>
  <c r="E547" i="1"/>
  <c r="E28" i="1"/>
  <c r="E632" i="1"/>
  <c r="E548" i="1"/>
  <c r="E633" i="1"/>
  <c r="E320" i="1"/>
  <c r="E29" i="1"/>
  <c r="E962" i="1"/>
  <c r="E504" i="1"/>
  <c r="E549" i="1"/>
  <c r="E202" i="1"/>
  <c r="E49" i="1"/>
  <c r="E963" i="1"/>
  <c r="E733" i="1"/>
  <c r="E801" i="1"/>
  <c r="E180" i="1"/>
  <c r="E756" i="1"/>
  <c r="E146" i="1"/>
  <c r="E734" i="1"/>
  <c r="E249" i="1"/>
  <c r="E777" i="1"/>
  <c r="E114" i="1"/>
  <c r="E243" i="1"/>
  <c r="E842" i="1"/>
  <c r="E250" i="1"/>
  <c r="E349" i="1"/>
  <c r="E10" i="1"/>
  <c r="E964" i="1"/>
  <c r="E297" i="1"/>
  <c r="E365" i="1"/>
  <c r="E215" i="1"/>
  <c r="E298" i="1"/>
  <c r="E505" i="1"/>
  <c r="E366" i="1"/>
  <c r="E75" i="1"/>
  <c r="E681" i="1"/>
  <c r="E736" i="1"/>
  <c r="E550" i="1"/>
  <c r="E288" i="1"/>
  <c r="E551" i="1"/>
  <c r="E820" i="1"/>
  <c r="E552" i="1"/>
  <c r="E553" i="1"/>
  <c r="E115" i="1"/>
  <c r="E554" i="1"/>
  <c r="E11" i="1"/>
  <c r="E216" i="1"/>
  <c r="E700" i="1"/>
  <c r="E165" i="1"/>
  <c r="E451" i="1"/>
  <c r="E666" i="1"/>
  <c r="E433" i="1"/>
  <c r="E614" i="1"/>
  <c r="E237" i="1"/>
  <c r="E555" i="1"/>
  <c r="E95" i="1"/>
  <c r="E310" i="1"/>
  <c r="E506" i="1"/>
  <c r="E965" i="1"/>
  <c r="E217" i="1"/>
  <c r="E166" i="1"/>
  <c r="E556" i="1"/>
  <c r="E280" i="1"/>
  <c r="E557" i="1"/>
  <c r="E649" i="1"/>
  <c r="E218" i="1"/>
  <c r="E966" i="1"/>
  <c r="E967" i="1"/>
  <c r="E701" i="1"/>
  <c r="E844" i="1"/>
  <c r="E737" i="1"/>
  <c r="E367" i="1"/>
  <c r="E311" i="1"/>
  <c r="E368" i="1"/>
  <c r="E615" i="1"/>
  <c r="E558" i="1"/>
  <c r="E350" i="1"/>
  <c r="E968" i="1"/>
  <c r="E328" i="1"/>
  <c r="E845" i="1"/>
  <c r="E96" i="1"/>
  <c r="E559" i="1"/>
  <c r="E560" i="1"/>
  <c r="E969" i="1"/>
  <c r="E970" i="1"/>
  <c r="E971" i="1"/>
  <c r="E312" i="1"/>
  <c r="E802" i="1"/>
  <c r="E682" i="1"/>
  <c r="E780" i="1"/>
  <c r="E147" i="1"/>
  <c r="E561" i="1"/>
  <c r="E148" i="1"/>
  <c r="E972" i="1"/>
  <c r="E803" i="1"/>
  <c r="E401" i="1"/>
  <c r="E149" i="1"/>
  <c r="E434" i="1"/>
  <c r="E167" i="1"/>
  <c r="E973" i="1"/>
  <c r="E634" i="1"/>
  <c r="E76" i="1"/>
  <c r="E974" i="1"/>
  <c r="E562" i="1"/>
  <c r="E219" i="1"/>
  <c r="E822" i="1"/>
  <c r="E101" i="1"/>
  <c r="E435" i="1"/>
  <c r="E669" i="1"/>
  <c r="E718" i="1"/>
  <c r="E382" i="1"/>
  <c r="E650" i="1"/>
  <c r="E757" i="1"/>
  <c r="E719" i="1"/>
  <c r="E823" i="1"/>
  <c r="E975" i="1"/>
  <c r="E563" i="1"/>
  <c r="E329" i="1"/>
  <c r="E651" i="1"/>
  <c r="E564" i="1"/>
  <c r="E402" i="1"/>
  <c r="E330" i="1"/>
  <c r="E50" i="1"/>
  <c r="E116" i="1"/>
  <c r="E369" i="1"/>
  <c r="E30" i="1"/>
  <c r="E998" i="1"/>
  <c r="E758" i="1"/>
  <c r="E595" i="1"/>
  <c r="E117" i="1"/>
  <c r="E565" i="1"/>
  <c r="E331" i="1"/>
  <c r="E383" i="1"/>
  <c r="E436" i="1"/>
  <c r="E824" i="1"/>
  <c r="E150" i="1"/>
  <c r="E804" i="1"/>
  <c r="E97" i="1"/>
  <c r="E652" i="1"/>
  <c r="E118" i="1"/>
  <c r="E132" i="1"/>
  <c r="E977" i="1"/>
  <c r="E805" i="1"/>
  <c r="E444" i="1"/>
  <c r="E566" i="1"/>
  <c r="E825" i="1"/>
  <c r="E370" i="1"/>
  <c r="E616" i="1"/>
  <c r="E203" i="1"/>
  <c r="E683" i="1"/>
  <c r="E596" i="1"/>
  <c r="E507" i="1"/>
  <c r="E251" i="1"/>
  <c r="E848" i="1"/>
  <c r="E606" i="1"/>
  <c r="E252" i="1"/>
  <c r="E684" i="1"/>
  <c r="E759" i="1"/>
  <c r="E981" i="1"/>
  <c r="E281" i="1"/>
  <c r="E653" i="1"/>
  <c r="E403" i="1"/>
  <c r="E282" i="1"/>
  <c r="E332" i="1"/>
  <c r="E567" i="1"/>
  <c r="E253" i="1"/>
  <c r="E98" i="1"/>
  <c r="E982" i="1"/>
  <c r="E670" i="1"/>
  <c r="E720" i="1"/>
  <c r="E384" i="1"/>
  <c r="E313" i="1"/>
  <c r="E351" i="1"/>
  <c r="E418" i="1"/>
  <c r="E181" i="1"/>
  <c r="E983" i="1"/>
  <c r="E984" i="1"/>
  <c r="E568" i="1"/>
  <c r="E569" i="1"/>
  <c r="E437" i="1"/>
  <c r="E204" i="1"/>
  <c r="E509" i="1"/>
  <c r="E1001" i="1"/>
  <c r="E570" i="1"/>
  <c r="E738" i="1"/>
  <c r="E987" i="1"/>
  <c r="E205" i="1"/>
  <c r="E571" i="1"/>
  <c r="E238" i="1"/>
  <c r="E51" i="1"/>
  <c r="E667" i="1"/>
  <c r="E333" i="1"/>
  <c r="E516" i="1"/>
  <c r="E572" i="1"/>
  <c r="E573" i="1"/>
  <c r="E990" i="1"/>
  <c r="E739" i="1"/>
  <c r="E991" i="1"/>
  <c r="E992" i="1"/>
  <c r="E77" i="1"/>
  <c r="E993" i="1"/>
  <c r="E182" i="1"/>
  <c r="E806" i="1"/>
  <c r="E452" i="1"/>
  <c r="E438" i="1"/>
  <c r="E574" i="1"/>
  <c r="E283" i="1"/>
  <c r="E385" i="1"/>
  <c r="E994" i="1"/>
  <c r="E995" i="1"/>
  <c r="E371" i="1"/>
  <c r="E220" i="1"/>
  <c r="E740" i="1"/>
  <c r="E702" i="1"/>
  <c r="E254" i="1"/>
  <c r="E575" i="1"/>
  <c r="E183" i="1"/>
  <c r="E781" i="1"/>
  <c r="E849" i="1"/>
  <c r="E209" i="1"/>
  <c r="E284" i="1"/>
  <c r="E997" i="1"/>
  <c r="E103" i="1"/>
  <c r="E576" i="1"/>
  <c r="E782" i="1"/>
  <c r="E999" i="1"/>
  <c r="E151" i="1"/>
  <c r="E635" i="1"/>
  <c r="E352" i="1"/>
  <c r="E255" i="1"/>
  <c r="E31" i="1"/>
  <c r="E353" i="1"/>
  <c r="E636" i="1"/>
  <c r="E221" i="1"/>
  <c r="E1000" i="1"/>
  <c r="E419" i="1"/>
  <c r="E517" i="1"/>
  <c r="E420" i="1"/>
  <c r="E721" i="1"/>
  <c r="E453" i="1"/>
  <c r="D314" i="1"/>
  <c r="D857" i="1"/>
  <c r="D741" i="1"/>
  <c r="D32" i="1"/>
  <c r="D577" i="1"/>
  <c r="D357" i="1"/>
  <c r="D78" i="1"/>
  <c r="D184" i="1"/>
  <c r="D454" i="1"/>
  <c r="D259" i="1"/>
  <c r="D455" i="1"/>
  <c r="D654" i="1"/>
  <c r="D386" i="1"/>
  <c r="D242" i="1"/>
  <c r="D807" i="1"/>
  <c r="D456" i="1"/>
  <c r="D457" i="1"/>
  <c r="D826" i="1"/>
  <c r="D685" i="1"/>
  <c r="D686" i="1"/>
  <c r="D578" i="1"/>
  <c r="D53" i="1"/>
  <c r="D783" i="1"/>
  <c r="D387" i="1"/>
  <c r="D808" i="1"/>
  <c r="D858" i="1"/>
  <c r="D687" i="1"/>
  <c r="D784" i="1"/>
  <c r="D821" i="1"/>
  <c r="D850" i="1"/>
  <c r="D152" i="1"/>
  <c r="D760" i="1"/>
  <c r="D579" i="1"/>
  <c r="D851" i="1"/>
  <c r="D458" i="1"/>
  <c r="D459" i="1"/>
  <c r="D617" i="1"/>
  <c r="D334" i="1"/>
  <c r="D256" i="1"/>
  <c r="D859" i="1"/>
  <c r="D421" i="1"/>
  <c r="D860" i="1"/>
  <c r="D409" i="1"/>
  <c r="D460" i="1"/>
  <c r="D13" i="1"/>
  <c r="D99" i="1"/>
  <c r="D422" i="1"/>
  <c r="D671" i="1"/>
  <c r="D761" i="1"/>
  <c r="D672" i="1"/>
  <c r="D302" i="1"/>
  <c r="D315" i="1"/>
  <c r="D861" i="1"/>
  <c r="D597" i="1"/>
  <c r="D655" i="1"/>
  <c r="D785" i="1"/>
  <c r="D185" i="1"/>
  <c r="D257" i="1"/>
  <c r="D206" i="1"/>
  <c r="D862" i="1"/>
  <c r="D863" i="1"/>
  <c r="D598" i="1"/>
  <c r="D52" i="1"/>
  <c r="D285" i="1"/>
  <c r="D580" i="1"/>
  <c r="D186" i="1"/>
  <c r="D864" i="1"/>
  <c r="D742" i="1"/>
  <c r="D656" i="1"/>
  <c r="D461" i="1"/>
  <c r="D852" i="1"/>
  <c r="D102" i="1"/>
  <c r="D673" i="1"/>
  <c r="D239" i="1"/>
  <c r="D679" i="1"/>
  <c r="D187" i="1"/>
  <c r="D688" i="1"/>
  <c r="D865" i="1"/>
  <c r="D79" i="1"/>
  <c r="D258" i="1"/>
  <c r="D119" i="1"/>
  <c r="D80" i="1"/>
  <c r="D335" i="1"/>
  <c r="D866" i="1"/>
  <c r="D439" i="1"/>
  <c r="D240" i="1"/>
  <c r="D599" i="1"/>
  <c r="D354" i="1"/>
  <c r="D581" i="1"/>
  <c r="D722" i="1"/>
  <c r="D582" i="1"/>
  <c r="D462" i="1"/>
  <c r="D222" i="1"/>
  <c r="D703" i="1"/>
  <c r="D786" i="1"/>
  <c r="D3" i="1"/>
  <c r="D316" i="1"/>
  <c r="D827" i="1"/>
  <c r="D809" i="1"/>
  <c r="D657" i="1"/>
  <c r="D104" i="1"/>
  <c r="D372" i="1"/>
  <c r="D14" i="1"/>
  <c r="D463" i="1"/>
  <c r="D464" i="1"/>
  <c r="D867" i="1"/>
  <c r="D465" i="1"/>
  <c r="D56" i="1"/>
  <c r="D286" i="1"/>
  <c r="D466" i="1"/>
  <c r="D299" i="1"/>
  <c r="D467" i="1"/>
  <c r="D828" i="1"/>
  <c r="D33" i="1"/>
  <c r="D468" i="1"/>
  <c r="D300" i="1"/>
  <c r="D336" i="1"/>
  <c r="D337" i="1"/>
  <c r="D976" i="1"/>
  <c r="D469" i="1"/>
  <c r="D241" i="1"/>
  <c r="D853" i="1"/>
  <c r="D868" i="1"/>
  <c r="D704" i="1"/>
  <c r="D2" i="1"/>
  <c r="D705" i="1"/>
  <c r="D120" i="1"/>
  <c r="D869" i="1"/>
  <c r="D301" i="1"/>
  <c r="D829" i="1"/>
  <c r="D723" i="1"/>
  <c r="D170" i="1"/>
  <c r="D470" i="1"/>
  <c r="D188" i="1"/>
  <c r="D762" i="1"/>
  <c r="D471" i="1"/>
  <c r="D810" i="1"/>
  <c r="D870" i="1"/>
  <c r="D355" i="1"/>
  <c r="D871" i="1"/>
  <c r="D622" i="1"/>
  <c r="D373" i="1"/>
  <c r="D872" i="1"/>
  <c r="D873" i="1"/>
  <c r="D763" i="1"/>
  <c r="D764" i="1"/>
  <c r="D874" i="1"/>
  <c r="D978" i="1"/>
  <c r="D392" i="1"/>
  <c r="D979" i="1"/>
  <c r="D425" i="1"/>
  <c r="D689" i="1"/>
  <c r="D830" i="1"/>
  <c r="D133" i="1"/>
  <c r="D743" i="1"/>
  <c r="D623" i="1"/>
  <c r="D340" i="1"/>
  <c r="D674" i="1"/>
  <c r="D472" i="1"/>
  <c r="D105" i="1"/>
  <c r="D168" i="1"/>
  <c r="D875" i="1"/>
  <c r="D473" i="1"/>
  <c r="D244" i="1"/>
  <c r="D787" i="1"/>
  <c r="D260" i="1"/>
  <c r="D876" i="1"/>
  <c r="D765" i="1"/>
  <c r="D388" i="1"/>
  <c r="D404" i="1"/>
  <c r="D706" i="1"/>
  <c r="D877" i="1"/>
  <c r="D843" i="1"/>
  <c r="D474" i="1"/>
  <c r="D261" i="1"/>
  <c r="D106" i="1"/>
  <c r="D878" i="1"/>
  <c r="D744" i="1"/>
  <c r="D245" i="1"/>
  <c r="D600" i="1"/>
  <c r="D405" i="1"/>
  <c r="D289" i="1"/>
  <c r="D879" i="1"/>
  <c r="D338" i="1"/>
  <c r="D317" i="1"/>
  <c r="D15" i="1"/>
  <c r="D624" i="1"/>
  <c r="D475" i="1"/>
  <c r="D690" i="1"/>
  <c r="D81" i="1"/>
  <c r="D406" i="1"/>
  <c r="D766" i="1"/>
  <c r="D153" i="1"/>
  <c r="D262" i="1"/>
  <c r="D724" i="1"/>
  <c r="D663" i="1"/>
  <c r="D134" i="1"/>
  <c r="D16" i="1"/>
  <c r="D287" i="1"/>
  <c r="D476" i="1"/>
  <c r="D707" i="1"/>
  <c r="D82" i="1"/>
  <c r="D477" i="1"/>
  <c r="D708" i="1"/>
  <c r="D691" i="1"/>
  <c r="D618" i="1"/>
  <c r="D854" i="1"/>
  <c r="D339" i="1"/>
  <c r="D647" i="1"/>
  <c r="D83" i="1"/>
  <c r="D880" i="1"/>
  <c r="D407" i="1"/>
  <c r="D881" i="1"/>
  <c r="D423" i="1"/>
  <c r="D882" i="1"/>
  <c r="D356" i="1"/>
  <c r="D883" i="1"/>
  <c r="D478" i="1"/>
  <c r="D601" i="1"/>
  <c r="D583" i="1"/>
  <c r="D440" i="1"/>
  <c r="D831" i="1"/>
  <c r="D884" i="1"/>
  <c r="D57" i="1"/>
  <c r="D811" i="1"/>
  <c r="D812" i="1"/>
  <c r="D885" i="1"/>
  <c r="D813" i="1"/>
  <c r="D389" i="1"/>
  <c r="D479" i="1"/>
  <c r="D207" i="1"/>
  <c r="D358" i="1"/>
  <c r="D886" i="1"/>
  <c r="D341" i="1"/>
  <c r="D480" i="1"/>
  <c r="D58" i="1"/>
  <c r="D4" i="1"/>
  <c r="D481" i="1"/>
  <c r="D189" i="1"/>
  <c r="D814" i="1"/>
  <c r="D59" i="1"/>
  <c r="D584" i="1"/>
  <c r="D832" i="1"/>
  <c r="D767" i="1"/>
  <c r="D304" i="1"/>
  <c r="D424" i="1"/>
  <c r="D17" i="1"/>
  <c r="D680" i="1"/>
  <c r="D482" i="1"/>
  <c r="D84" i="1"/>
  <c r="D887" i="1"/>
  <c r="D698" i="1"/>
  <c r="D658" i="1"/>
  <c r="D5" i="1"/>
  <c r="D342" i="1"/>
  <c r="D585" i="1"/>
  <c r="D390" i="1"/>
  <c r="D888" i="1"/>
  <c r="D374" i="1"/>
  <c r="D725" i="1"/>
  <c r="D263" i="1"/>
  <c r="D637" i="1"/>
  <c r="D264" i="1"/>
  <c r="D426" i="1"/>
  <c r="D638" i="1"/>
  <c r="D18" i="1"/>
  <c r="D639" i="1"/>
  <c r="D889" i="1"/>
  <c r="D408" i="1"/>
  <c r="D483" i="1"/>
  <c r="D60" i="1"/>
  <c r="D788" i="1"/>
  <c r="D726" i="1"/>
  <c r="D890" i="1"/>
  <c r="D265" i="1"/>
  <c r="D61" i="1"/>
  <c r="D484" i="1"/>
  <c r="D343" i="1"/>
  <c r="D485" i="1"/>
  <c r="D62" i="1"/>
  <c r="D486" i="1"/>
  <c r="D586" i="1"/>
  <c r="D487" i="1"/>
  <c r="D391" i="1"/>
  <c r="D891" i="1"/>
  <c r="D892" i="1"/>
  <c r="D745" i="1"/>
  <c r="D675" i="1"/>
  <c r="D360" i="1"/>
  <c r="D692" i="1"/>
  <c r="D587" i="1"/>
  <c r="D154" i="1"/>
  <c r="D768" i="1"/>
  <c r="D815" i="1"/>
  <c r="D640" i="1"/>
  <c r="D778" i="1"/>
  <c r="D224" i="1"/>
  <c r="D893" i="1"/>
  <c r="D290" i="1"/>
  <c r="D894" i="1"/>
  <c r="D625" i="1"/>
  <c r="D488" i="1"/>
  <c r="D63" i="1"/>
  <c r="D208" i="1"/>
  <c r="D732" i="1"/>
  <c r="D489" i="1"/>
  <c r="D266" i="1"/>
  <c r="D816" i="1"/>
  <c r="D375" i="1"/>
  <c r="D210" i="1"/>
  <c r="D709" i="1"/>
  <c r="D107" i="1"/>
  <c r="D267" i="1"/>
  <c r="D268" i="1"/>
  <c r="D410" i="1"/>
  <c r="D6" i="1"/>
  <c r="D769" i="1"/>
  <c r="D496" i="1"/>
  <c r="D85" i="1"/>
  <c r="D321" i="1"/>
  <c r="D246" i="1"/>
  <c r="D895" i="1"/>
  <c r="D896" i="1"/>
  <c r="D490" i="1"/>
  <c r="D303" i="1"/>
  <c r="D727" i="1"/>
  <c r="D676" i="1"/>
  <c r="D897" i="1"/>
  <c r="D491" i="1"/>
  <c r="D492" i="1"/>
  <c r="D833" i="1"/>
  <c r="D493" i="1"/>
  <c r="D269" i="1"/>
  <c r="D494" i="1"/>
  <c r="D121" i="1"/>
  <c r="D641" i="1"/>
  <c r="D980" i="1"/>
  <c r="D855" i="1"/>
  <c r="D898" i="1"/>
  <c r="D19" i="1"/>
  <c r="D64" i="1"/>
  <c r="D642" i="1"/>
  <c r="D746" i="1"/>
  <c r="D442" i="1"/>
  <c r="D899" i="1"/>
  <c r="D497" i="1"/>
  <c r="D190" i="1"/>
  <c r="D108" i="1"/>
  <c r="D225" i="1"/>
  <c r="D191" i="1"/>
  <c r="D20" i="1"/>
  <c r="D305" i="1"/>
  <c r="D643" i="1"/>
  <c r="D900" i="1"/>
  <c r="D109" i="1"/>
  <c r="D226" i="1"/>
  <c r="D135" i="1"/>
  <c r="D985" i="1"/>
  <c r="D495" i="1"/>
  <c r="D441" i="1"/>
  <c r="D735" i="1"/>
  <c r="D602" i="1"/>
  <c r="D86" i="1"/>
  <c r="D644" i="1"/>
  <c r="D747" i="1"/>
  <c r="D710" i="1"/>
  <c r="D318" i="1"/>
  <c r="D136" i="1"/>
  <c r="D499" i="1"/>
  <c r="D443" i="1"/>
  <c r="D171" i="1"/>
  <c r="D626" i="1"/>
  <c r="D846" i="1"/>
  <c r="D645" i="1"/>
  <c r="D603" i="1"/>
  <c r="D270" i="1"/>
  <c r="D65" i="1"/>
  <c r="D34" i="1"/>
  <c r="D155" i="1"/>
  <c r="D35" i="1"/>
  <c r="D192" i="1"/>
  <c r="D498" i="1"/>
  <c r="D36" i="1"/>
  <c r="D66" i="1"/>
  <c r="D193" i="1"/>
  <c r="D172" i="1"/>
  <c r="D344" i="1"/>
  <c r="D137" i="1"/>
  <c r="D122" i="1"/>
  <c r="D604" i="1"/>
  <c r="D588" i="1"/>
  <c r="D87" i="1"/>
  <c r="D901" i="1"/>
  <c r="D902" i="1"/>
  <c r="D156" i="1"/>
  <c r="D605" i="1"/>
  <c r="D54" i="1"/>
  <c r="D376" i="1"/>
  <c r="D589" i="1"/>
  <c r="D715" i="1"/>
  <c r="D903" i="1"/>
  <c r="D508" i="1"/>
  <c r="D904" i="1"/>
  <c r="D693" i="1"/>
  <c r="D905" i="1"/>
  <c r="D227" i="1"/>
  <c r="D906" i="1"/>
  <c r="D271" i="1"/>
  <c r="D907" i="1"/>
  <c r="D173" i="1"/>
  <c r="D445" i="1"/>
  <c r="D908" i="1"/>
  <c r="D789" i="1"/>
  <c r="D174" i="1"/>
  <c r="D590" i="1"/>
  <c r="D986" i="1"/>
  <c r="D123" i="1"/>
  <c r="D619" i="1"/>
  <c r="D909" i="1"/>
  <c r="D834" i="1"/>
  <c r="D770" i="1"/>
  <c r="D910" i="1"/>
  <c r="D748" i="1"/>
  <c r="D911" i="1"/>
  <c r="D912" i="1"/>
  <c r="D291" i="1"/>
  <c r="D37" i="1"/>
  <c r="D510" i="1"/>
  <c r="D38" i="1"/>
  <c r="D771" i="1"/>
  <c r="D835" i="1"/>
  <c r="D322" i="1"/>
  <c r="D88" i="1"/>
  <c r="D411" i="1"/>
  <c r="D7" i="1"/>
  <c r="D67" i="1"/>
  <c r="D292" i="1"/>
  <c r="D138" i="1"/>
  <c r="D323" i="1"/>
  <c r="D511" i="1"/>
  <c r="D412" i="1"/>
  <c r="D427" i="1"/>
  <c r="D913" i="1"/>
  <c r="D512" i="1"/>
  <c r="D139" i="1"/>
  <c r="D513" i="1"/>
  <c r="D514" i="1"/>
  <c r="D515" i="1"/>
  <c r="D395" i="1"/>
  <c r="D914" i="1"/>
  <c r="D790" i="1"/>
  <c r="D915" i="1"/>
  <c r="D39" i="1"/>
  <c r="D591" i="1"/>
  <c r="D68" i="1"/>
  <c r="D659" i="1"/>
  <c r="D620" i="1"/>
  <c r="D646" i="1"/>
  <c r="D717" i="1"/>
  <c r="D8" i="1"/>
  <c r="D393" i="1"/>
  <c r="D175" i="1"/>
  <c r="D21" i="1"/>
  <c r="D518" i="1"/>
  <c r="D988" i="1"/>
  <c r="D413" i="1"/>
  <c r="D228" i="1"/>
  <c r="D140" i="1"/>
  <c r="D916" i="1"/>
  <c r="D791" i="1"/>
  <c r="D69" i="1"/>
  <c r="D792" i="1"/>
  <c r="D40" i="1"/>
  <c r="D793" i="1"/>
  <c r="D141" i="1"/>
  <c r="D519" i="1"/>
  <c r="D917" i="1"/>
  <c r="D918" i="1"/>
  <c r="D428" i="1"/>
  <c r="D592" i="1"/>
  <c r="D677" i="1"/>
  <c r="D272" i="1"/>
  <c r="D396" i="1"/>
  <c r="D414" i="1"/>
  <c r="D446" i="1"/>
  <c r="D429" i="1"/>
  <c r="D836" i="1"/>
  <c r="D919" i="1"/>
  <c r="D920" i="1"/>
  <c r="D921" i="1"/>
  <c r="D89" i="1"/>
  <c r="D749" i="1"/>
  <c r="D660" i="1"/>
  <c r="D728" i="1"/>
  <c r="D750" i="1"/>
  <c r="D176" i="1"/>
  <c r="D55" i="1"/>
  <c r="D273" i="1"/>
  <c r="D694" i="1"/>
  <c r="D648" i="1"/>
  <c r="D520" i="1"/>
  <c r="D157" i="1"/>
  <c r="D922" i="1"/>
  <c r="D856" i="1"/>
  <c r="D124" i="1"/>
  <c r="D194" i="1"/>
  <c r="D361" i="1"/>
  <c r="D837" i="1"/>
  <c r="D923" i="1"/>
  <c r="D229" i="1"/>
  <c r="D711" i="1"/>
  <c r="D621" i="1"/>
  <c r="D169" i="1"/>
  <c r="D230" i="1"/>
  <c r="D924" i="1"/>
  <c r="D925" i="1"/>
  <c r="D158" i="1"/>
  <c r="D627" i="1"/>
  <c r="D751" i="1"/>
  <c r="D926" i="1"/>
  <c r="D177" i="1"/>
  <c r="D447" i="1"/>
  <c r="D593" i="1"/>
  <c r="D772" i="1"/>
  <c r="D90" i="1"/>
  <c r="D12" i="1"/>
  <c r="D927" i="1"/>
  <c r="D293" i="1"/>
  <c r="D712" i="1"/>
  <c r="D928" i="1"/>
  <c r="D929" i="1"/>
  <c r="D91" i="1"/>
  <c r="D838" i="1"/>
  <c r="D159" i="1"/>
  <c r="D930" i="1"/>
  <c r="D211" i="1"/>
  <c r="D306" i="1"/>
  <c r="D448" i="1"/>
  <c r="D607" i="1"/>
  <c r="D41" i="1"/>
  <c r="D100" i="1"/>
  <c r="D931" i="1"/>
  <c r="D932" i="1"/>
  <c r="D847" i="1"/>
  <c r="D933" i="1"/>
  <c r="D500" i="1"/>
  <c r="D521" i="1"/>
  <c r="D934" i="1"/>
  <c r="D522" i="1"/>
  <c r="D178" i="1"/>
  <c r="D935" i="1"/>
  <c r="D817" i="1"/>
  <c r="D729" i="1"/>
  <c r="D212" i="1"/>
  <c r="D936" i="1"/>
  <c r="D70" i="1"/>
  <c r="D231" i="1"/>
  <c r="D294" i="1"/>
  <c r="D195" i="1"/>
  <c r="D730" i="1"/>
  <c r="D377" i="1"/>
  <c r="D9" i="1"/>
  <c r="D42" i="1"/>
  <c r="D523" i="1"/>
  <c r="D397" i="1"/>
  <c r="D378" i="1"/>
  <c r="D295" i="1"/>
  <c r="D524" i="1"/>
  <c r="D71" i="1"/>
  <c r="D398" i="1"/>
  <c r="D125" i="1"/>
  <c r="D608" i="1"/>
  <c r="D247" i="1"/>
  <c r="D695" i="1"/>
  <c r="D937" i="1"/>
  <c r="D525" i="1"/>
  <c r="D430" i="1"/>
  <c r="D72" i="1"/>
  <c r="D362" i="1"/>
  <c r="D609" i="1"/>
  <c r="D794" i="1"/>
  <c r="D399" i="1"/>
  <c r="D319" i="1"/>
  <c r="D160" i="1"/>
  <c r="D795" i="1"/>
  <c r="D126" i="1"/>
  <c r="D307" i="1"/>
  <c r="D308" i="1"/>
  <c r="D345" i="1"/>
  <c r="D274" i="1"/>
  <c r="D938" i="1"/>
  <c r="D696" i="1"/>
  <c r="D526" i="1"/>
  <c r="D661" i="1"/>
  <c r="D939" i="1"/>
  <c r="D796" i="1"/>
  <c r="D940" i="1"/>
  <c r="D275" i="1"/>
  <c r="D797" i="1"/>
  <c r="D431" i="1"/>
  <c r="D752" i="1"/>
  <c r="D941" i="1"/>
  <c r="D942" i="1"/>
  <c r="D379" i="1"/>
  <c r="D818" i="1"/>
  <c r="D798" i="1"/>
  <c r="D527" i="1"/>
  <c r="D232" i="1"/>
  <c r="D233" i="1"/>
  <c r="D73" i="1"/>
  <c r="D839" i="1"/>
  <c r="D161" i="1"/>
  <c r="D943" i="1"/>
  <c r="D944" i="1"/>
  <c r="D594" i="1"/>
  <c r="D945" i="1"/>
  <c r="D528" i="1"/>
  <c r="D324" i="1"/>
  <c r="D773" i="1"/>
  <c r="D713" i="1"/>
  <c r="D43" i="1"/>
  <c r="D44" i="1"/>
  <c r="D662" i="1"/>
  <c r="D415" i="1"/>
  <c r="D989" i="1"/>
  <c r="D127" i="1"/>
  <c r="D22" i="1"/>
  <c r="D610" i="1"/>
  <c r="D23" i="1"/>
  <c r="D142" i="1"/>
  <c r="D774" i="1"/>
  <c r="D529" i="1"/>
  <c r="D799" i="1"/>
  <c r="D611" i="1"/>
  <c r="D276" i="1"/>
  <c r="D530" i="1"/>
  <c r="D800" i="1"/>
  <c r="D840" i="1"/>
  <c r="D946" i="1"/>
  <c r="D697" i="1"/>
  <c r="D531" i="1"/>
  <c r="D325" i="1"/>
  <c r="D162" i="1"/>
  <c r="D532" i="1"/>
  <c r="D223" i="1"/>
  <c r="D45" i="1"/>
  <c r="D143" i="1"/>
  <c r="D46" i="1"/>
  <c r="D533" i="1"/>
  <c r="D196" i="1"/>
  <c r="D534" i="1"/>
  <c r="D947" i="1"/>
  <c r="D612" i="1"/>
  <c r="D501" i="1"/>
  <c r="D234" i="1"/>
  <c r="D197" i="1"/>
  <c r="D628" i="1"/>
  <c r="D144" i="1"/>
  <c r="D948" i="1"/>
  <c r="D949" i="1"/>
  <c r="D198" i="1"/>
  <c r="D535" i="1"/>
  <c r="D664" i="1"/>
  <c r="D74" i="1"/>
  <c r="D277" i="1"/>
  <c r="D819" i="1"/>
  <c r="D128" i="1"/>
  <c r="D775" i="1"/>
  <c r="D346" i="1"/>
  <c r="D235" i="1"/>
  <c r="D753" i="1"/>
  <c r="D416" i="1"/>
  <c r="D432" i="1"/>
  <c r="D213" i="1"/>
  <c r="D92" i="1"/>
  <c r="D629" i="1"/>
  <c r="D536" i="1"/>
  <c r="D363" i="1"/>
  <c r="D537" i="1"/>
  <c r="D236" i="1"/>
  <c r="D47" i="1"/>
  <c r="D538" i="1"/>
  <c r="D950" i="1"/>
  <c r="D714" i="1"/>
  <c r="D199" i="1"/>
  <c r="D678" i="1"/>
  <c r="D129" i="1"/>
  <c r="D163" i="1"/>
  <c r="D48" i="1"/>
  <c r="D665" i="1"/>
  <c r="D502" i="1"/>
  <c r="D776" i="1"/>
  <c r="D699" i="1"/>
  <c r="D951" i="1"/>
  <c r="D952" i="1"/>
  <c r="D953" i="1"/>
  <c r="D214" i="1"/>
  <c r="D539" i="1"/>
  <c r="D130" i="1"/>
  <c r="D131" i="1"/>
  <c r="D954" i="1"/>
  <c r="D779" i="1"/>
  <c r="D347" i="1"/>
  <c r="D668" i="1"/>
  <c r="D326" i="1"/>
  <c r="D955" i="1"/>
  <c r="D613" i="1"/>
  <c r="D956" i="1"/>
  <c r="D449" i="1"/>
  <c r="D327" i="1"/>
  <c r="D278" i="1"/>
  <c r="D248" i="1"/>
  <c r="D309" i="1"/>
  <c r="D200" i="1"/>
  <c r="D110" i="1"/>
  <c r="D145" i="1"/>
  <c r="D201" i="1"/>
  <c r="D731" i="1"/>
  <c r="D996" i="1"/>
  <c r="D540" i="1"/>
  <c r="D24" i="1"/>
  <c r="D417" i="1"/>
  <c r="D279" i="1"/>
  <c r="D541" i="1"/>
  <c r="D111" i="1"/>
  <c r="D359" i="1"/>
  <c r="D25" i="1"/>
  <c r="D164" i="1"/>
  <c r="D348" i="1"/>
  <c r="D542" i="1"/>
  <c r="D957" i="1"/>
  <c r="D630" i="1"/>
  <c r="D754" i="1"/>
  <c r="D503" i="1"/>
  <c r="D364" i="1"/>
  <c r="D958" i="1"/>
  <c r="D543" i="1"/>
  <c r="D959" i="1"/>
  <c r="D544" i="1"/>
  <c r="D380" i="1"/>
  <c r="D450" i="1"/>
  <c r="D179" i="1"/>
  <c r="D755" i="1"/>
  <c r="D400" i="1"/>
  <c r="D960" i="1"/>
  <c r="D26" i="1"/>
  <c r="D381" i="1"/>
  <c r="D27" i="1"/>
  <c r="D93" i="1"/>
  <c r="D631" i="1"/>
  <c r="D545" i="1"/>
  <c r="D841" i="1"/>
  <c r="D112" i="1"/>
  <c r="D546" i="1"/>
  <c r="D394" i="1"/>
  <c r="D961" i="1"/>
  <c r="D296" i="1"/>
  <c r="D113" i="1"/>
  <c r="D716" i="1"/>
  <c r="D94" i="1"/>
  <c r="D547" i="1"/>
  <c r="D28" i="1"/>
  <c r="D632" i="1"/>
  <c r="D548" i="1"/>
  <c r="D633" i="1"/>
  <c r="D320" i="1"/>
  <c r="D29" i="1"/>
  <c r="D962" i="1"/>
  <c r="D504" i="1"/>
  <c r="D549" i="1"/>
  <c r="D202" i="1"/>
  <c r="D49" i="1"/>
  <c r="D963" i="1"/>
  <c r="D733" i="1"/>
  <c r="D801" i="1"/>
  <c r="D180" i="1"/>
  <c r="D756" i="1"/>
  <c r="D146" i="1"/>
  <c r="D734" i="1"/>
  <c r="D249" i="1"/>
  <c r="D777" i="1"/>
  <c r="D114" i="1"/>
  <c r="D243" i="1"/>
  <c r="D842" i="1"/>
  <c r="D250" i="1"/>
  <c r="D349" i="1"/>
  <c r="D10" i="1"/>
  <c r="D964" i="1"/>
  <c r="D297" i="1"/>
  <c r="D365" i="1"/>
  <c r="D215" i="1"/>
  <c r="D298" i="1"/>
  <c r="D505" i="1"/>
  <c r="D366" i="1"/>
  <c r="D75" i="1"/>
  <c r="D681" i="1"/>
  <c r="D736" i="1"/>
  <c r="D550" i="1"/>
  <c r="D288" i="1"/>
  <c r="D551" i="1"/>
  <c r="D820" i="1"/>
  <c r="D552" i="1"/>
  <c r="D553" i="1"/>
  <c r="D115" i="1"/>
  <c r="D554" i="1"/>
  <c r="D11" i="1"/>
  <c r="D216" i="1"/>
  <c r="D700" i="1"/>
  <c r="D165" i="1"/>
  <c r="D451" i="1"/>
  <c r="D666" i="1"/>
  <c r="D433" i="1"/>
  <c r="D614" i="1"/>
  <c r="D237" i="1"/>
  <c r="D555" i="1"/>
  <c r="D95" i="1"/>
  <c r="D310" i="1"/>
  <c r="D506" i="1"/>
  <c r="D965" i="1"/>
  <c r="D217" i="1"/>
  <c r="D166" i="1"/>
  <c r="D556" i="1"/>
  <c r="D280" i="1"/>
  <c r="D557" i="1"/>
  <c r="D649" i="1"/>
  <c r="D218" i="1"/>
  <c r="D966" i="1"/>
  <c r="D967" i="1"/>
  <c r="D701" i="1"/>
  <c r="D844" i="1"/>
  <c r="D737" i="1"/>
  <c r="D367" i="1"/>
  <c r="D311" i="1"/>
  <c r="D368" i="1"/>
  <c r="D615" i="1"/>
  <c r="D558" i="1"/>
  <c r="D350" i="1"/>
  <c r="D968" i="1"/>
  <c r="D328" i="1"/>
  <c r="D845" i="1"/>
  <c r="D96" i="1"/>
  <c r="D559" i="1"/>
  <c r="D560" i="1"/>
  <c r="D969" i="1"/>
  <c r="D970" i="1"/>
  <c r="D971" i="1"/>
  <c r="D312" i="1"/>
  <c r="D802" i="1"/>
  <c r="D682" i="1"/>
  <c r="D780" i="1"/>
  <c r="D147" i="1"/>
  <c r="D561" i="1"/>
  <c r="D148" i="1"/>
  <c r="D972" i="1"/>
  <c r="D803" i="1"/>
  <c r="D401" i="1"/>
  <c r="D149" i="1"/>
  <c r="D434" i="1"/>
  <c r="D167" i="1"/>
  <c r="D973" i="1"/>
  <c r="D634" i="1"/>
  <c r="D76" i="1"/>
  <c r="D974" i="1"/>
  <c r="D562" i="1"/>
  <c r="D219" i="1"/>
  <c r="D822" i="1"/>
  <c r="D101" i="1"/>
  <c r="D435" i="1"/>
  <c r="D669" i="1"/>
  <c r="D718" i="1"/>
  <c r="D382" i="1"/>
  <c r="D650" i="1"/>
  <c r="D757" i="1"/>
  <c r="D719" i="1"/>
  <c r="D823" i="1"/>
  <c r="D975" i="1"/>
  <c r="D563" i="1"/>
  <c r="D329" i="1"/>
  <c r="D651" i="1"/>
  <c r="D564" i="1"/>
  <c r="D402" i="1"/>
  <c r="D330" i="1"/>
  <c r="D50" i="1"/>
  <c r="D116" i="1"/>
  <c r="D369" i="1"/>
  <c r="D30" i="1"/>
  <c r="D998" i="1"/>
  <c r="D758" i="1"/>
  <c r="D595" i="1"/>
  <c r="D117" i="1"/>
  <c r="D565" i="1"/>
  <c r="D331" i="1"/>
  <c r="D383" i="1"/>
  <c r="D436" i="1"/>
  <c r="D824" i="1"/>
  <c r="D150" i="1"/>
  <c r="D804" i="1"/>
  <c r="D97" i="1"/>
  <c r="D652" i="1"/>
  <c r="D118" i="1"/>
  <c r="D132" i="1"/>
  <c r="D977" i="1"/>
  <c r="D805" i="1"/>
  <c r="D444" i="1"/>
  <c r="D566" i="1"/>
  <c r="D825" i="1"/>
  <c r="D370" i="1"/>
  <c r="D616" i="1"/>
  <c r="D203" i="1"/>
  <c r="D683" i="1"/>
  <c r="D596" i="1"/>
  <c r="D507" i="1"/>
  <c r="D251" i="1"/>
  <c r="D848" i="1"/>
  <c r="D606" i="1"/>
  <c r="D252" i="1"/>
  <c r="D684" i="1"/>
  <c r="D759" i="1"/>
  <c r="D981" i="1"/>
  <c r="D281" i="1"/>
  <c r="D653" i="1"/>
  <c r="D403" i="1"/>
  <c r="D282" i="1"/>
  <c r="D332" i="1"/>
  <c r="D567" i="1"/>
  <c r="D253" i="1"/>
  <c r="D98" i="1"/>
  <c r="D982" i="1"/>
  <c r="D670" i="1"/>
  <c r="D720" i="1"/>
  <c r="D384" i="1"/>
  <c r="D313" i="1"/>
  <c r="D351" i="1"/>
  <c r="D418" i="1"/>
  <c r="D181" i="1"/>
  <c r="D983" i="1"/>
  <c r="D984" i="1"/>
  <c r="D568" i="1"/>
  <c r="D569" i="1"/>
  <c r="D437" i="1"/>
  <c r="D204" i="1"/>
  <c r="D509" i="1"/>
  <c r="D1001" i="1"/>
  <c r="D570" i="1"/>
  <c r="D738" i="1"/>
  <c r="D987" i="1"/>
  <c r="D205" i="1"/>
  <c r="D571" i="1"/>
  <c r="D238" i="1"/>
  <c r="D51" i="1"/>
  <c r="D667" i="1"/>
  <c r="D333" i="1"/>
  <c r="D516" i="1"/>
  <c r="D572" i="1"/>
  <c r="D573" i="1"/>
  <c r="D990" i="1"/>
  <c r="D739" i="1"/>
  <c r="D991" i="1"/>
  <c r="D992" i="1"/>
  <c r="D77" i="1"/>
  <c r="D993" i="1"/>
  <c r="D182" i="1"/>
  <c r="D806" i="1"/>
  <c r="D452" i="1"/>
  <c r="D438" i="1"/>
  <c r="D574" i="1"/>
  <c r="D283" i="1"/>
  <c r="D385" i="1"/>
  <c r="D994" i="1"/>
  <c r="D995" i="1"/>
  <c r="D371" i="1"/>
  <c r="D220" i="1"/>
  <c r="D740" i="1"/>
  <c r="D702" i="1"/>
  <c r="D254" i="1"/>
  <c r="D575" i="1"/>
  <c r="D183" i="1"/>
  <c r="D781" i="1"/>
  <c r="D849" i="1"/>
  <c r="D209" i="1"/>
  <c r="D284" i="1"/>
  <c r="D997" i="1"/>
  <c r="D103" i="1"/>
  <c r="D576" i="1"/>
  <c r="D782" i="1"/>
  <c r="D999" i="1"/>
  <c r="D151" i="1"/>
  <c r="D635" i="1"/>
  <c r="D352" i="1"/>
  <c r="D255" i="1"/>
  <c r="D31" i="1"/>
  <c r="D353" i="1"/>
  <c r="D636" i="1"/>
  <c r="D221" i="1"/>
  <c r="D1000" i="1"/>
  <c r="D419" i="1"/>
  <c r="D517" i="1"/>
  <c r="D420" i="1"/>
  <c r="D721" i="1"/>
  <c r="D453" i="1"/>
  <c r="C314" i="1"/>
  <c r="C857" i="1"/>
  <c r="C741" i="1"/>
  <c r="C32" i="1"/>
  <c r="C577" i="1"/>
  <c r="C357" i="1"/>
  <c r="C78" i="1"/>
  <c r="C184" i="1"/>
  <c r="C454" i="1"/>
  <c r="C259" i="1"/>
  <c r="C455" i="1"/>
  <c r="C654" i="1"/>
  <c r="C386" i="1"/>
  <c r="C242" i="1"/>
  <c r="C807" i="1"/>
  <c r="C456" i="1"/>
  <c r="C457" i="1"/>
  <c r="C826" i="1"/>
  <c r="C685" i="1"/>
  <c r="C686" i="1"/>
  <c r="C578" i="1"/>
  <c r="C53" i="1"/>
  <c r="C783" i="1"/>
  <c r="C387" i="1"/>
  <c r="C808" i="1"/>
  <c r="C858" i="1"/>
  <c r="C687" i="1"/>
  <c r="C784" i="1"/>
  <c r="C821" i="1"/>
  <c r="C850" i="1"/>
  <c r="C152" i="1"/>
  <c r="C760" i="1"/>
  <c r="C579" i="1"/>
  <c r="C851" i="1"/>
  <c r="C458" i="1"/>
  <c r="C459" i="1"/>
  <c r="C617" i="1"/>
  <c r="C334" i="1"/>
  <c r="C256" i="1"/>
  <c r="C859" i="1"/>
  <c r="C421" i="1"/>
  <c r="C860" i="1"/>
  <c r="C409" i="1"/>
  <c r="C460" i="1"/>
  <c r="C13" i="1"/>
  <c r="C99" i="1"/>
  <c r="C422" i="1"/>
  <c r="C671" i="1"/>
  <c r="C761" i="1"/>
  <c r="C672" i="1"/>
  <c r="C302" i="1"/>
  <c r="C315" i="1"/>
  <c r="C861" i="1"/>
  <c r="C597" i="1"/>
  <c r="C655" i="1"/>
  <c r="C785" i="1"/>
  <c r="C185" i="1"/>
  <c r="C257" i="1"/>
  <c r="C206" i="1"/>
  <c r="C862" i="1"/>
  <c r="C863" i="1"/>
  <c r="C598" i="1"/>
  <c r="C52" i="1"/>
  <c r="C285" i="1"/>
  <c r="C580" i="1"/>
  <c r="C186" i="1"/>
  <c r="C864" i="1"/>
  <c r="C742" i="1"/>
  <c r="C656" i="1"/>
  <c r="C461" i="1"/>
  <c r="C852" i="1"/>
  <c r="C102" i="1"/>
  <c r="C673" i="1"/>
  <c r="C239" i="1"/>
  <c r="C679" i="1"/>
  <c r="C187" i="1"/>
  <c r="C688" i="1"/>
  <c r="C865" i="1"/>
  <c r="C79" i="1"/>
  <c r="C258" i="1"/>
  <c r="C119" i="1"/>
  <c r="C80" i="1"/>
  <c r="C335" i="1"/>
  <c r="C866" i="1"/>
  <c r="C439" i="1"/>
  <c r="C240" i="1"/>
  <c r="C599" i="1"/>
  <c r="C354" i="1"/>
  <c r="C581" i="1"/>
  <c r="C722" i="1"/>
  <c r="C582" i="1"/>
  <c r="C462" i="1"/>
  <c r="C222" i="1"/>
  <c r="C703" i="1"/>
  <c r="C786" i="1"/>
  <c r="C3" i="1"/>
  <c r="C316" i="1"/>
  <c r="C827" i="1"/>
  <c r="C809" i="1"/>
  <c r="C657" i="1"/>
  <c r="C104" i="1"/>
  <c r="C372" i="1"/>
  <c r="C14" i="1"/>
  <c r="C463" i="1"/>
  <c r="C464" i="1"/>
  <c r="C867" i="1"/>
  <c r="C465" i="1"/>
  <c r="C56" i="1"/>
  <c r="C286" i="1"/>
  <c r="C466" i="1"/>
  <c r="C299" i="1"/>
  <c r="C467" i="1"/>
  <c r="C828" i="1"/>
  <c r="C33" i="1"/>
  <c r="C468" i="1"/>
  <c r="C300" i="1"/>
  <c r="C336" i="1"/>
  <c r="C337" i="1"/>
  <c r="C976" i="1"/>
  <c r="C469" i="1"/>
  <c r="C241" i="1"/>
  <c r="C853" i="1"/>
  <c r="C868" i="1"/>
  <c r="C704" i="1"/>
  <c r="C2" i="1"/>
  <c r="C705" i="1"/>
  <c r="C120" i="1"/>
  <c r="C869" i="1"/>
  <c r="C301" i="1"/>
  <c r="C829" i="1"/>
  <c r="C723" i="1"/>
  <c r="C170" i="1"/>
  <c r="C470" i="1"/>
  <c r="C188" i="1"/>
  <c r="C762" i="1"/>
  <c r="C471" i="1"/>
  <c r="C810" i="1"/>
  <c r="C870" i="1"/>
  <c r="C355" i="1"/>
  <c r="C871" i="1"/>
  <c r="C622" i="1"/>
  <c r="C373" i="1"/>
  <c r="C872" i="1"/>
  <c r="C873" i="1"/>
  <c r="C763" i="1"/>
  <c r="C764" i="1"/>
  <c r="C874" i="1"/>
  <c r="C978" i="1"/>
  <c r="C392" i="1"/>
  <c r="C979" i="1"/>
  <c r="C425" i="1"/>
  <c r="C689" i="1"/>
  <c r="C830" i="1"/>
  <c r="C133" i="1"/>
  <c r="C743" i="1"/>
  <c r="C623" i="1"/>
  <c r="C340" i="1"/>
  <c r="C674" i="1"/>
  <c r="C472" i="1"/>
  <c r="C105" i="1"/>
  <c r="C168" i="1"/>
  <c r="C875" i="1"/>
  <c r="C473" i="1"/>
  <c r="C244" i="1"/>
  <c r="C787" i="1"/>
  <c r="C260" i="1"/>
  <c r="C876" i="1"/>
  <c r="C765" i="1"/>
  <c r="C388" i="1"/>
  <c r="C404" i="1"/>
  <c r="C706" i="1"/>
  <c r="C877" i="1"/>
  <c r="C843" i="1"/>
  <c r="C474" i="1"/>
  <c r="C261" i="1"/>
  <c r="C106" i="1"/>
  <c r="C878" i="1"/>
  <c r="C744" i="1"/>
  <c r="C245" i="1"/>
  <c r="C600" i="1"/>
  <c r="C405" i="1"/>
  <c r="C289" i="1"/>
  <c r="C879" i="1"/>
  <c r="C338" i="1"/>
  <c r="C317" i="1"/>
  <c r="C15" i="1"/>
  <c r="C624" i="1"/>
  <c r="C475" i="1"/>
  <c r="C690" i="1"/>
  <c r="C81" i="1"/>
  <c r="C406" i="1"/>
  <c r="C766" i="1"/>
  <c r="C153" i="1"/>
  <c r="C262" i="1"/>
  <c r="C724" i="1"/>
  <c r="C663" i="1"/>
  <c r="C134" i="1"/>
  <c r="C16" i="1"/>
  <c r="C287" i="1"/>
  <c r="C476" i="1"/>
  <c r="C707" i="1"/>
  <c r="C82" i="1"/>
  <c r="C477" i="1"/>
  <c r="C708" i="1"/>
  <c r="C691" i="1"/>
  <c r="C618" i="1"/>
  <c r="C854" i="1"/>
  <c r="C339" i="1"/>
  <c r="C647" i="1"/>
  <c r="C83" i="1"/>
  <c r="C880" i="1"/>
  <c r="C407" i="1"/>
  <c r="C881" i="1"/>
  <c r="C423" i="1"/>
  <c r="C882" i="1"/>
  <c r="C356" i="1"/>
  <c r="C883" i="1"/>
  <c r="C478" i="1"/>
  <c r="C601" i="1"/>
  <c r="C583" i="1"/>
  <c r="C440" i="1"/>
  <c r="C831" i="1"/>
  <c r="C884" i="1"/>
  <c r="C57" i="1"/>
  <c r="C811" i="1"/>
  <c r="C812" i="1"/>
  <c r="C885" i="1"/>
  <c r="C813" i="1"/>
  <c r="C389" i="1"/>
  <c r="C479" i="1"/>
  <c r="C207" i="1"/>
  <c r="C358" i="1"/>
  <c r="C886" i="1"/>
  <c r="C341" i="1"/>
  <c r="C480" i="1"/>
  <c r="C58" i="1"/>
  <c r="C4" i="1"/>
  <c r="C481" i="1"/>
  <c r="C189" i="1"/>
  <c r="C814" i="1"/>
  <c r="C59" i="1"/>
  <c r="C584" i="1"/>
  <c r="C832" i="1"/>
  <c r="C767" i="1"/>
  <c r="C304" i="1"/>
  <c r="C424" i="1"/>
  <c r="C17" i="1"/>
  <c r="C680" i="1"/>
  <c r="C482" i="1"/>
  <c r="C84" i="1"/>
  <c r="C887" i="1"/>
  <c r="C698" i="1"/>
  <c r="C658" i="1"/>
  <c r="C5" i="1"/>
  <c r="C342" i="1"/>
  <c r="C585" i="1"/>
  <c r="C390" i="1"/>
  <c r="C888" i="1"/>
  <c r="C374" i="1"/>
  <c r="C725" i="1"/>
  <c r="C263" i="1"/>
  <c r="C637" i="1"/>
  <c r="C264" i="1"/>
  <c r="C426" i="1"/>
  <c r="C638" i="1"/>
  <c r="C18" i="1"/>
  <c r="C639" i="1"/>
  <c r="C889" i="1"/>
  <c r="C408" i="1"/>
  <c r="C483" i="1"/>
  <c r="C60" i="1"/>
  <c r="C788" i="1"/>
  <c r="C726" i="1"/>
  <c r="C890" i="1"/>
  <c r="C265" i="1"/>
  <c r="C61" i="1"/>
  <c r="C484" i="1"/>
  <c r="C343" i="1"/>
  <c r="C485" i="1"/>
  <c r="C62" i="1"/>
  <c r="C486" i="1"/>
  <c r="C586" i="1"/>
  <c r="C487" i="1"/>
  <c r="C391" i="1"/>
  <c r="C891" i="1"/>
  <c r="C892" i="1"/>
  <c r="C745" i="1"/>
  <c r="C675" i="1"/>
  <c r="C360" i="1"/>
  <c r="C692" i="1"/>
  <c r="C587" i="1"/>
  <c r="C154" i="1"/>
  <c r="C768" i="1"/>
  <c r="C815" i="1"/>
  <c r="C640" i="1"/>
  <c r="C778" i="1"/>
  <c r="C224" i="1"/>
  <c r="C893" i="1"/>
  <c r="C290" i="1"/>
  <c r="C894" i="1"/>
  <c r="C625" i="1"/>
  <c r="C488" i="1"/>
  <c r="C63" i="1"/>
  <c r="C208" i="1"/>
  <c r="C732" i="1"/>
  <c r="C489" i="1"/>
  <c r="C266" i="1"/>
  <c r="C816" i="1"/>
  <c r="C375" i="1"/>
  <c r="C210" i="1"/>
  <c r="C709" i="1"/>
  <c r="C107" i="1"/>
  <c r="C267" i="1"/>
  <c r="C268" i="1"/>
  <c r="C410" i="1"/>
  <c r="C6" i="1"/>
  <c r="C769" i="1"/>
  <c r="C496" i="1"/>
  <c r="C85" i="1"/>
  <c r="C321" i="1"/>
  <c r="C246" i="1"/>
  <c r="C895" i="1"/>
  <c r="C896" i="1"/>
  <c r="C490" i="1"/>
  <c r="C303" i="1"/>
  <c r="C727" i="1"/>
  <c r="C676" i="1"/>
  <c r="C897" i="1"/>
  <c r="C491" i="1"/>
  <c r="C492" i="1"/>
  <c r="C833" i="1"/>
  <c r="C493" i="1"/>
  <c r="C269" i="1"/>
  <c r="C494" i="1"/>
  <c r="C121" i="1"/>
  <c r="C641" i="1"/>
  <c r="C980" i="1"/>
  <c r="C855" i="1"/>
  <c r="C898" i="1"/>
  <c r="C19" i="1"/>
  <c r="C64" i="1"/>
  <c r="C642" i="1"/>
  <c r="C746" i="1"/>
  <c r="C442" i="1"/>
  <c r="C899" i="1"/>
  <c r="C497" i="1"/>
  <c r="C190" i="1"/>
  <c r="C108" i="1"/>
  <c r="C225" i="1"/>
  <c r="C191" i="1"/>
  <c r="C20" i="1"/>
  <c r="C305" i="1"/>
  <c r="C643" i="1"/>
  <c r="C900" i="1"/>
  <c r="C109" i="1"/>
  <c r="C226" i="1"/>
  <c r="C135" i="1"/>
  <c r="C985" i="1"/>
  <c r="C495" i="1"/>
  <c r="C441" i="1"/>
  <c r="C735" i="1"/>
  <c r="C602" i="1"/>
  <c r="C86" i="1"/>
  <c r="C644" i="1"/>
  <c r="C747" i="1"/>
  <c r="C710" i="1"/>
  <c r="C318" i="1"/>
  <c r="C136" i="1"/>
  <c r="C499" i="1"/>
  <c r="C443" i="1"/>
  <c r="C171" i="1"/>
  <c r="C626" i="1"/>
  <c r="C846" i="1"/>
  <c r="C645" i="1"/>
  <c r="C603" i="1"/>
  <c r="C270" i="1"/>
  <c r="C65" i="1"/>
  <c r="C34" i="1"/>
  <c r="C155" i="1"/>
  <c r="C35" i="1"/>
  <c r="C192" i="1"/>
  <c r="C498" i="1"/>
  <c r="C36" i="1"/>
  <c r="C66" i="1"/>
  <c r="C193" i="1"/>
  <c r="C172" i="1"/>
  <c r="C344" i="1"/>
  <c r="C137" i="1"/>
  <c r="C122" i="1"/>
  <c r="C604" i="1"/>
  <c r="C588" i="1"/>
  <c r="C87" i="1"/>
  <c r="C901" i="1"/>
  <c r="C902" i="1"/>
  <c r="C156" i="1"/>
  <c r="C605" i="1"/>
  <c r="C54" i="1"/>
  <c r="C376" i="1"/>
  <c r="C589" i="1"/>
  <c r="C715" i="1"/>
  <c r="C903" i="1"/>
  <c r="C508" i="1"/>
  <c r="C904" i="1"/>
  <c r="C693" i="1"/>
  <c r="C905" i="1"/>
  <c r="C227" i="1"/>
  <c r="C906" i="1"/>
  <c r="C271" i="1"/>
  <c r="C907" i="1"/>
  <c r="C173" i="1"/>
  <c r="C445" i="1"/>
  <c r="C908" i="1"/>
  <c r="C789" i="1"/>
  <c r="C174" i="1"/>
  <c r="C590" i="1"/>
  <c r="C986" i="1"/>
  <c r="C123" i="1"/>
  <c r="C619" i="1"/>
  <c r="C909" i="1"/>
  <c r="C834" i="1"/>
  <c r="C770" i="1"/>
  <c r="C910" i="1"/>
  <c r="C748" i="1"/>
  <c r="C911" i="1"/>
  <c r="C912" i="1"/>
  <c r="C291" i="1"/>
  <c r="C37" i="1"/>
  <c r="C510" i="1"/>
  <c r="C38" i="1"/>
  <c r="C771" i="1"/>
  <c r="C835" i="1"/>
  <c r="C322" i="1"/>
  <c r="C88" i="1"/>
  <c r="C411" i="1"/>
  <c r="C7" i="1"/>
  <c r="C67" i="1"/>
  <c r="C292" i="1"/>
  <c r="C138" i="1"/>
  <c r="C323" i="1"/>
  <c r="C511" i="1"/>
  <c r="C412" i="1"/>
  <c r="C427" i="1"/>
  <c r="C913" i="1"/>
  <c r="C512" i="1"/>
  <c r="C139" i="1"/>
  <c r="C513" i="1"/>
  <c r="C514" i="1"/>
  <c r="C515" i="1"/>
  <c r="C395" i="1"/>
  <c r="C914" i="1"/>
  <c r="C790" i="1"/>
  <c r="C915" i="1"/>
  <c r="C39" i="1"/>
  <c r="C591" i="1"/>
  <c r="C68" i="1"/>
  <c r="C659" i="1"/>
  <c r="C620" i="1"/>
  <c r="C646" i="1"/>
  <c r="C717" i="1"/>
  <c r="C8" i="1"/>
  <c r="C393" i="1"/>
  <c r="C175" i="1"/>
  <c r="C21" i="1"/>
  <c r="C518" i="1"/>
  <c r="C988" i="1"/>
  <c r="C413" i="1"/>
  <c r="C228" i="1"/>
  <c r="C140" i="1"/>
  <c r="C916" i="1"/>
  <c r="C791" i="1"/>
  <c r="C69" i="1"/>
  <c r="C792" i="1"/>
  <c r="C40" i="1"/>
  <c r="C793" i="1"/>
  <c r="C141" i="1"/>
  <c r="C519" i="1"/>
  <c r="C917" i="1"/>
  <c r="C918" i="1"/>
  <c r="C428" i="1"/>
  <c r="C592" i="1"/>
  <c r="C677" i="1"/>
  <c r="C272" i="1"/>
  <c r="C396" i="1"/>
  <c r="C414" i="1"/>
  <c r="C446" i="1"/>
  <c r="C429" i="1"/>
  <c r="C836" i="1"/>
  <c r="C919" i="1"/>
  <c r="C920" i="1"/>
  <c r="C921" i="1"/>
  <c r="C89" i="1"/>
  <c r="C749" i="1"/>
  <c r="C660" i="1"/>
  <c r="C728" i="1"/>
  <c r="C750" i="1"/>
  <c r="C176" i="1"/>
  <c r="C55" i="1"/>
  <c r="C273" i="1"/>
  <c r="C694" i="1"/>
  <c r="C648" i="1"/>
  <c r="C520" i="1"/>
  <c r="C157" i="1"/>
  <c r="C922" i="1"/>
  <c r="C856" i="1"/>
  <c r="C124" i="1"/>
  <c r="C194" i="1"/>
  <c r="C361" i="1"/>
  <c r="C837" i="1"/>
  <c r="C923" i="1"/>
  <c r="C229" i="1"/>
  <c r="C711" i="1"/>
  <c r="C621" i="1"/>
  <c r="C169" i="1"/>
  <c r="C230" i="1"/>
  <c r="C924" i="1"/>
  <c r="C925" i="1"/>
  <c r="C158" i="1"/>
  <c r="C627" i="1"/>
  <c r="C751" i="1"/>
  <c r="C926" i="1"/>
  <c r="C177" i="1"/>
  <c r="C447" i="1"/>
  <c r="C593" i="1"/>
  <c r="C772" i="1"/>
  <c r="C90" i="1"/>
  <c r="C12" i="1"/>
  <c r="C927" i="1"/>
  <c r="C293" i="1"/>
  <c r="C712" i="1"/>
  <c r="C928" i="1"/>
  <c r="C929" i="1"/>
  <c r="C91" i="1"/>
  <c r="C838" i="1"/>
  <c r="C159" i="1"/>
  <c r="C930" i="1"/>
  <c r="C211" i="1"/>
  <c r="C306" i="1"/>
  <c r="C448" i="1"/>
  <c r="C607" i="1"/>
  <c r="C41" i="1"/>
  <c r="C100" i="1"/>
  <c r="C931" i="1"/>
  <c r="C932" i="1"/>
  <c r="C847" i="1"/>
  <c r="C933" i="1"/>
  <c r="C500" i="1"/>
  <c r="C521" i="1"/>
  <c r="C934" i="1"/>
  <c r="C522" i="1"/>
  <c r="C178" i="1"/>
  <c r="C935" i="1"/>
  <c r="C817" i="1"/>
  <c r="C729" i="1"/>
  <c r="C212" i="1"/>
  <c r="C936" i="1"/>
  <c r="C70" i="1"/>
  <c r="C231" i="1"/>
  <c r="C294" i="1"/>
  <c r="C195" i="1"/>
  <c r="C730" i="1"/>
  <c r="C377" i="1"/>
  <c r="C9" i="1"/>
  <c r="C42" i="1"/>
  <c r="C523" i="1"/>
  <c r="C397" i="1"/>
  <c r="C378" i="1"/>
  <c r="C295" i="1"/>
  <c r="C524" i="1"/>
  <c r="C71" i="1"/>
  <c r="C398" i="1"/>
  <c r="C125" i="1"/>
  <c r="C608" i="1"/>
  <c r="C247" i="1"/>
  <c r="C695" i="1"/>
  <c r="C937" i="1"/>
  <c r="C525" i="1"/>
  <c r="C430" i="1"/>
  <c r="C72" i="1"/>
  <c r="C362" i="1"/>
  <c r="C609" i="1"/>
  <c r="C794" i="1"/>
  <c r="C399" i="1"/>
  <c r="C319" i="1"/>
  <c r="C160" i="1"/>
  <c r="C795" i="1"/>
  <c r="C126" i="1"/>
  <c r="C307" i="1"/>
  <c r="C308" i="1"/>
  <c r="C345" i="1"/>
  <c r="C274" i="1"/>
  <c r="C938" i="1"/>
  <c r="C696" i="1"/>
  <c r="C526" i="1"/>
  <c r="C661" i="1"/>
  <c r="C939" i="1"/>
  <c r="C796" i="1"/>
  <c r="C940" i="1"/>
  <c r="C275" i="1"/>
  <c r="C797" i="1"/>
  <c r="C431" i="1"/>
  <c r="C752" i="1"/>
  <c r="C941" i="1"/>
  <c r="C942" i="1"/>
  <c r="C379" i="1"/>
  <c r="C818" i="1"/>
  <c r="C798" i="1"/>
  <c r="C527" i="1"/>
  <c r="C232" i="1"/>
  <c r="C233" i="1"/>
  <c r="C73" i="1"/>
  <c r="C839" i="1"/>
  <c r="C161" i="1"/>
  <c r="C943" i="1"/>
  <c r="C944" i="1"/>
  <c r="C594" i="1"/>
  <c r="C945" i="1"/>
  <c r="C528" i="1"/>
  <c r="C324" i="1"/>
  <c r="C773" i="1"/>
  <c r="C713" i="1"/>
  <c r="C43" i="1"/>
  <c r="C44" i="1"/>
  <c r="C662" i="1"/>
  <c r="C415" i="1"/>
  <c r="C989" i="1"/>
  <c r="C127" i="1"/>
  <c r="C22" i="1"/>
  <c r="C610" i="1"/>
  <c r="C23" i="1"/>
  <c r="C142" i="1"/>
  <c r="C774" i="1"/>
  <c r="C529" i="1"/>
  <c r="C799" i="1"/>
  <c r="C611" i="1"/>
  <c r="C276" i="1"/>
  <c r="C530" i="1"/>
  <c r="C800" i="1"/>
  <c r="C840" i="1"/>
  <c r="C946" i="1"/>
  <c r="C697" i="1"/>
  <c r="C531" i="1"/>
  <c r="C325" i="1"/>
  <c r="C162" i="1"/>
  <c r="C532" i="1"/>
  <c r="C223" i="1"/>
  <c r="C45" i="1"/>
  <c r="C143" i="1"/>
  <c r="C46" i="1"/>
  <c r="C533" i="1"/>
  <c r="C196" i="1"/>
  <c r="C534" i="1"/>
  <c r="C947" i="1"/>
  <c r="C612" i="1"/>
  <c r="C501" i="1"/>
  <c r="C234" i="1"/>
  <c r="C197" i="1"/>
  <c r="C628" i="1"/>
  <c r="C144" i="1"/>
  <c r="C948" i="1"/>
  <c r="C949" i="1"/>
  <c r="C198" i="1"/>
  <c r="C535" i="1"/>
  <c r="C664" i="1"/>
  <c r="C74" i="1"/>
  <c r="C277" i="1"/>
  <c r="C819" i="1"/>
  <c r="C128" i="1"/>
  <c r="C775" i="1"/>
  <c r="C346" i="1"/>
  <c r="C235" i="1"/>
  <c r="C753" i="1"/>
  <c r="C416" i="1"/>
  <c r="C432" i="1"/>
  <c r="C213" i="1"/>
  <c r="C92" i="1"/>
  <c r="C629" i="1"/>
  <c r="C536" i="1"/>
  <c r="C363" i="1"/>
  <c r="C537" i="1"/>
  <c r="C236" i="1"/>
  <c r="C47" i="1"/>
  <c r="C538" i="1"/>
  <c r="C950" i="1"/>
  <c r="C714" i="1"/>
  <c r="C199" i="1"/>
  <c r="C678" i="1"/>
  <c r="C129" i="1"/>
  <c r="C163" i="1"/>
  <c r="C48" i="1"/>
  <c r="C665" i="1"/>
  <c r="C502" i="1"/>
  <c r="C776" i="1"/>
  <c r="C699" i="1"/>
  <c r="C951" i="1"/>
  <c r="C952" i="1"/>
  <c r="C953" i="1"/>
  <c r="C214" i="1"/>
  <c r="C539" i="1"/>
  <c r="C130" i="1"/>
  <c r="C131" i="1"/>
  <c r="C954" i="1"/>
  <c r="C779" i="1"/>
  <c r="C347" i="1"/>
  <c r="C668" i="1"/>
  <c r="C326" i="1"/>
  <c r="C955" i="1"/>
  <c r="C613" i="1"/>
  <c r="C956" i="1"/>
  <c r="C449" i="1"/>
  <c r="C327" i="1"/>
  <c r="C278" i="1"/>
  <c r="C248" i="1"/>
  <c r="C309" i="1"/>
  <c r="C200" i="1"/>
  <c r="C110" i="1"/>
  <c r="C145" i="1"/>
  <c r="C201" i="1"/>
  <c r="C731" i="1"/>
  <c r="C996" i="1"/>
  <c r="C540" i="1"/>
  <c r="C24" i="1"/>
  <c r="C417" i="1"/>
  <c r="C279" i="1"/>
  <c r="C541" i="1"/>
  <c r="C111" i="1"/>
  <c r="C359" i="1"/>
  <c r="C25" i="1"/>
  <c r="C164" i="1"/>
  <c r="C348" i="1"/>
  <c r="C542" i="1"/>
  <c r="C957" i="1"/>
  <c r="C630" i="1"/>
  <c r="C754" i="1"/>
  <c r="C503" i="1"/>
  <c r="C364" i="1"/>
  <c r="C958" i="1"/>
  <c r="C543" i="1"/>
  <c r="C959" i="1"/>
  <c r="C544" i="1"/>
  <c r="C380" i="1"/>
  <c r="C450" i="1"/>
  <c r="C179" i="1"/>
  <c r="C755" i="1"/>
  <c r="C400" i="1"/>
  <c r="C960" i="1"/>
  <c r="C26" i="1"/>
  <c r="C381" i="1"/>
  <c r="C27" i="1"/>
  <c r="C93" i="1"/>
  <c r="C631" i="1"/>
  <c r="C545" i="1"/>
  <c r="C841" i="1"/>
  <c r="C112" i="1"/>
  <c r="C546" i="1"/>
  <c r="C394" i="1"/>
  <c r="C961" i="1"/>
  <c r="C296" i="1"/>
  <c r="C113" i="1"/>
  <c r="C716" i="1"/>
  <c r="C94" i="1"/>
  <c r="C547" i="1"/>
  <c r="C28" i="1"/>
  <c r="C632" i="1"/>
  <c r="C548" i="1"/>
  <c r="C633" i="1"/>
  <c r="C320" i="1"/>
  <c r="C29" i="1"/>
  <c r="C962" i="1"/>
  <c r="C504" i="1"/>
  <c r="C549" i="1"/>
  <c r="C202" i="1"/>
  <c r="C49" i="1"/>
  <c r="C963" i="1"/>
  <c r="C733" i="1"/>
  <c r="C801" i="1"/>
  <c r="C180" i="1"/>
  <c r="C756" i="1"/>
  <c r="C146" i="1"/>
  <c r="C734" i="1"/>
  <c r="C249" i="1"/>
  <c r="C777" i="1"/>
  <c r="C114" i="1"/>
  <c r="C243" i="1"/>
  <c r="C842" i="1"/>
  <c r="C250" i="1"/>
  <c r="C349" i="1"/>
  <c r="C10" i="1"/>
  <c r="C964" i="1"/>
  <c r="C297" i="1"/>
  <c r="C365" i="1"/>
  <c r="C215" i="1"/>
  <c r="C298" i="1"/>
  <c r="C505" i="1"/>
  <c r="C366" i="1"/>
  <c r="C75" i="1"/>
  <c r="C681" i="1"/>
  <c r="C736" i="1"/>
  <c r="C550" i="1"/>
  <c r="C288" i="1"/>
  <c r="C551" i="1"/>
  <c r="C820" i="1"/>
  <c r="C552" i="1"/>
  <c r="C553" i="1"/>
  <c r="C115" i="1"/>
  <c r="C554" i="1"/>
  <c r="C11" i="1"/>
  <c r="C216" i="1"/>
  <c r="C700" i="1"/>
  <c r="C165" i="1"/>
  <c r="C451" i="1"/>
  <c r="C666" i="1"/>
  <c r="C433" i="1"/>
  <c r="C614" i="1"/>
  <c r="C237" i="1"/>
  <c r="C555" i="1"/>
  <c r="C95" i="1"/>
  <c r="C310" i="1"/>
  <c r="C506" i="1"/>
  <c r="C965" i="1"/>
  <c r="C217" i="1"/>
  <c r="C166" i="1"/>
  <c r="C556" i="1"/>
  <c r="C280" i="1"/>
  <c r="C557" i="1"/>
  <c r="C649" i="1"/>
  <c r="C218" i="1"/>
  <c r="C966" i="1"/>
  <c r="C967" i="1"/>
  <c r="C701" i="1"/>
  <c r="C844" i="1"/>
  <c r="C737" i="1"/>
  <c r="C367" i="1"/>
  <c r="C311" i="1"/>
  <c r="C368" i="1"/>
  <c r="C615" i="1"/>
  <c r="C558" i="1"/>
  <c r="C350" i="1"/>
  <c r="C968" i="1"/>
  <c r="C328" i="1"/>
  <c r="C845" i="1"/>
  <c r="C96" i="1"/>
  <c r="C559" i="1"/>
  <c r="C560" i="1"/>
  <c r="C969" i="1"/>
  <c r="C970" i="1"/>
  <c r="C971" i="1"/>
  <c r="C312" i="1"/>
  <c r="C802" i="1"/>
  <c r="C682" i="1"/>
  <c r="C780" i="1"/>
  <c r="C147" i="1"/>
  <c r="C561" i="1"/>
  <c r="C148" i="1"/>
  <c r="C972" i="1"/>
  <c r="C803" i="1"/>
  <c r="C401" i="1"/>
  <c r="C149" i="1"/>
  <c r="C434" i="1"/>
  <c r="C167" i="1"/>
  <c r="C973" i="1"/>
  <c r="C634" i="1"/>
  <c r="C76" i="1"/>
  <c r="C974" i="1"/>
  <c r="C562" i="1"/>
  <c r="C219" i="1"/>
  <c r="C822" i="1"/>
  <c r="C101" i="1"/>
  <c r="C435" i="1"/>
  <c r="C669" i="1"/>
  <c r="C718" i="1"/>
  <c r="C382" i="1"/>
  <c r="C650" i="1"/>
  <c r="C757" i="1"/>
  <c r="C719" i="1"/>
  <c r="C823" i="1"/>
  <c r="C975" i="1"/>
  <c r="C563" i="1"/>
  <c r="C329" i="1"/>
  <c r="C651" i="1"/>
  <c r="C564" i="1"/>
  <c r="C402" i="1"/>
  <c r="C330" i="1"/>
  <c r="C50" i="1"/>
  <c r="C116" i="1"/>
  <c r="C369" i="1"/>
  <c r="C30" i="1"/>
  <c r="C998" i="1"/>
  <c r="C758" i="1"/>
  <c r="C595" i="1"/>
  <c r="C117" i="1"/>
  <c r="C565" i="1"/>
  <c r="C331" i="1"/>
  <c r="C383" i="1"/>
  <c r="C436" i="1"/>
  <c r="C824" i="1"/>
  <c r="C150" i="1"/>
  <c r="C804" i="1"/>
  <c r="C97" i="1"/>
  <c r="C652" i="1"/>
  <c r="C118" i="1"/>
  <c r="C132" i="1"/>
  <c r="C977" i="1"/>
  <c r="C805" i="1"/>
  <c r="C444" i="1"/>
  <c r="C566" i="1"/>
  <c r="C825" i="1"/>
  <c r="C370" i="1"/>
  <c r="C616" i="1"/>
  <c r="C203" i="1"/>
  <c r="C683" i="1"/>
  <c r="C596" i="1"/>
  <c r="C507" i="1"/>
  <c r="C251" i="1"/>
  <c r="C848" i="1"/>
  <c r="C606" i="1"/>
  <c r="C252" i="1"/>
  <c r="C684" i="1"/>
  <c r="C759" i="1"/>
  <c r="C981" i="1"/>
  <c r="C281" i="1"/>
  <c r="C653" i="1"/>
  <c r="C403" i="1"/>
  <c r="C282" i="1"/>
  <c r="C332" i="1"/>
  <c r="C567" i="1"/>
  <c r="C253" i="1"/>
  <c r="C98" i="1"/>
  <c r="C982" i="1"/>
  <c r="C670" i="1"/>
  <c r="C720" i="1"/>
  <c r="C384" i="1"/>
  <c r="C313" i="1"/>
  <c r="C351" i="1"/>
  <c r="C418" i="1"/>
  <c r="C181" i="1"/>
  <c r="C983" i="1"/>
  <c r="C984" i="1"/>
  <c r="C568" i="1"/>
  <c r="C569" i="1"/>
  <c r="C437" i="1"/>
  <c r="C204" i="1"/>
  <c r="C509" i="1"/>
  <c r="C1001" i="1"/>
  <c r="C570" i="1"/>
  <c r="C738" i="1"/>
  <c r="C987" i="1"/>
  <c r="C205" i="1"/>
  <c r="C571" i="1"/>
  <c r="C238" i="1"/>
  <c r="C51" i="1"/>
  <c r="C667" i="1"/>
  <c r="C333" i="1"/>
  <c r="C516" i="1"/>
  <c r="C572" i="1"/>
  <c r="C573" i="1"/>
  <c r="C990" i="1"/>
  <c r="C739" i="1"/>
  <c r="C991" i="1"/>
  <c r="C992" i="1"/>
  <c r="C77" i="1"/>
  <c r="C993" i="1"/>
  <c r="C182" i="1"/>
  <c r="C806" i="1"/>
  <c r="C452" i="1"/>
  <c r="C438" i="1"/>
  <c r="C574" i="1"/>
  <c r="C283" i="1"/>
  <c r="C385" i="1"/>
  <c r="C994" i="1"/>
  <c r="C995" i="1"/>
  <c r="C371" i="1"/>
  <c r="C220" i="1"/>
  <c r="C740" i="1"/>
  <c r="C702" i="1"/>
  <c r="C254" i="1"/>
  <c r="C575" i="1"/>
  <c r="C183" i="1"/>
  <c r="C781" i="1"/>
  <c r="C849" i="1"/>
  <c r="C209" i="1"/>
  <c r="C284" i="1"/>
  <c r="C997" i="1"/>
  <c r="C103" i="1"/>
  <c r="C576" i="1"/>
  <c r="C782" i="1"/>
  <c r="C999" i="1"/>
  <c r="C151" i="1"/>
  <c r="C635" i="1"/>
  <c r="C352" i="1"/>
  <c r="C255" i="1"/>
  <c r="C31" i="1"/>
  <c r="C353" i="1"/>
  <c r="C636" i="1"/>
  <c r="C221" i="1"/>
  <c r="C1000" i="1"/>
  <c r="C419" i="1"/>
  <c r="C517" i="1"/>
  <c r="C420" i="1"/>
  <c r="C721" i="1"/>
  <c r="C453" i="1"/>
  <c r="AA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D8B6C2-62A6-495B-8B1F-3AD7FEECDDA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7509407A-6FC4-4E08-B2E4-6997354952CB}" name="Query - Table1 (2)" description="Connection to the 'Table1 (2)' query in the workbook." type="100" refreshedVersion="8" minRefreshableVersion="5">
    <extLst>
      <ext xmlns:x15="http://schemas.microsoft.com/office/spreadsheetml/2010/11/main" uri="{DE250136-89BD-433C-8126-D09CA5730AF9}">
        <x15:connection id="1f28b0b2-420f-4b77-980f-d8221844de7c"/>
      </ext>
    </extLst>
  </connection>
  <connection id="3" xr16:uid="{F64AA897-D404-458B-8AAD-954565C34B10}" name="Query - Table1 (3)" description="Connection to the 'Table1 (3)' query in the workbook." type="100" refreshedVersion="8" minRefreshableVersion="5">
    <extLst>
      <ext xmlns:x15="http://schemas.microsoft.com/office/spreadsheetml/2010/11/main" uri="{DE250136-89BD-433C-8126-D09CA5730AF9}">
        <x15:connection id="9c8956c3-fe95-4dcf-a87f-05617eb30e02"/>
      </ext>
    </extLst>
  </connection>
  <connection id="4" xr16:uid="{893D218F-2E92-4D98-95E2-CE5AAC5E43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6D3EC610-6919-43B9-AE9C-D84AD25BDA12}" name="WorksheetConnection_Coding Challenge Excel - Copy.xlsx!Active" type="102" refreshedVersion="8" minRefreshableVersion="5">
    <extLst>
      <ext xmlns:x15="http://schemas.microsoft.com/office/spreadsheetml/2010/11/main" uri="{DE250136-89BD-433C-8126-D09CA5730AF9}">
        <x15:connection id="Active">
          <x15:rangePr sourceName="_xlcn.WorksheetConnection_CodingChallengeExcelCopy.xlsxActive1"/>
        </x15:connection>
      </ext>
    </extLst>
  </connection>
  <connection id="6" xr16:uid="{587011FF-8F5E-4DEC-93AC-3C4ACBDA058E}" name="WorksheetConnection_Coding Challenge Excel - Copy.xlsx!Experience" type="102" refreshedVersion="8" minRefreshableVersion="5">
    <extLst>
      <ext xmlns:x15="http://schemas.microsoft.com/office/spreadsheetml/2010/11/main" uri="{DE250136-89BD-433C-8126-D09CA5730AF9}">
        <x15:connection id="Experience">
          <x15:rangePr sourceName="_xlcn.WorksheetConnection_CodingChallengeExcelCopy.xlsxExperience1"/>
        </x15:connection>
      </ext>
    </extLst>
  </connection>
  <connection id="7" xr16:uid="{64E7BC2E-6D27-47E4-BAFC-EA06DEB0CB5A}" name="WorksheetConnection_Coding Challenge Excel - Copy.xlsx!Gender" type="102" refreshedVersion="8" minRefreshableVersion="5">
    <extLst>
      <ext xmlns:x15="http://schemas.microsoft.com/office/spreadsheetml/2010/11/main" uri="{DE250136-89BD-433C-8126-D09CA5730AF9}">
        <x15:connection id="Gender">
          <x15:rangePr sourceName="_xlcn.WorksheetConnection_CodingChallengeExcelCopy.xlsxGender1"/>
        </x15:connection>
      </ext>
    </extLst>
  </connection>
  <connection id="8" xr16:uid="{E4656464-1703-446C-B4F8-2EBFB113174C}" name="WorksheetConnection_Coding Challenge Excel - Copy.xlsx!Table1" type="102" refreshedVersion="8" minRefreshableVersion="5">
    <extLst>
      <ext xmlns:x15="http://schemas.microsoft.com/office/spreadsheetml/2010/11/main" uri="{DE250136-89BD-433C-8126-D09CA5730AF9}">
        <x15:connection id="Table1">
          <x15:rangePr sourceName="_xlcn.WorksheetConnection_CodingChallengeExcelCopy.xlsxTable11"/>
        </x15:connection>
      </ext>
    </extLst>
  </connection>
  <connection id="9" xr16:uid="{6480C07F-66E9-4BB3-81FE-B075BE73AA72}" name="WorksheetConnection_Coding Challenge Excel - Copy.xlsx!Tablemain" type="102" refreshedVersion="8" minRefreshableVersion="5">
    <extLst>
      <ext xmlns:x15="http://schemas.microsoft.com/office/spreadsheetml/2010/11/main" uri="{DE250136-89BD-433C-8126-D09CA5730AF9}">
        <x15:connection id="Tablemain">
          <x15:rangePr sourceName="_xlcn.WorksheetConnection_CodingChallengeExcelCopy.xlsxTablemain1"/>
        </x15:connection>
      </ext>
    </extLst>
  </connection>
</connections>
</file>

<file path=xl/sharedStrings.xml><?xml version="1.0" encoding="utf-8"?>
<sst xmlns="http://schemas.openxmlformats.org/spreadsheetml/2006/main" count="36179" uniqueCount="5264">
  <si>
    <t>years_of_experience</t>
  </si>
  <si>
    <t>Notes</t>
  </si>
  <si>
    <t>Status</t>
  </si>
  <si>
    <t>FL250001</t>
  </si>
  <si>
    <t>Ms. Nicole Kidd</t>
  </si>
  <si>
    <t>Italy</t>
  </si>
  <si>
    <t>Italian</t>
  </si>
  <si>
    <t>Blockchain Development</t>
  </si>
  <si>
    <t>Reviewed</t>
  </si>
  <si>
    <t>On Hold</t>
  </si>
  <si>
    <t>FL250002</t>
  </si>
  <si>
    <t>Vanessa Garcia</t>
  </si>
  <si>
    <t>Australia</t>
  </si>
  <si>
    <t>English</t>
  </si>
  <si>
    <t>Mobile Apps</t>
  </si>
  <si>
    <t>Completed</t>
  </si>
  <si>
    <t>FL250003</t>
  </si>
  <si>
    <t>Juan Nelson</t>
  </si>
  <si>
    <t>Germany</t>
  </si>
  <si>
    <t>Graphic Design</t>
  </si>
  <si>
    <t>Active</t>
  </si>
  <si>
    <t>FL250004</t>
  </si>
  <si>
    <t>Amanda Spencer</t>
  </si>
  <si>
    <t>Web Development</t>
  </si>
  <si>
    <t>$40</t>
  </si>
  <si>
    <t>FL250005</t>
  </si>
  <si>
    <t>Lynn Curtis DDS</t>
  </si>
  <si>
    <t>FL250006</t>
  </si>
  <si>
    <t>Lisa Johnson</t>
  </si>
  <si>
    <t>Netherlands</t>
  </si>
  <si>
    <t>Dutch</t>
  </si>
  <si>
    <t>AI</t>
  </si>
  <si>
    <t>$30</t>
  </si>
  <si>
    <t>Urgent</t>
  </si>
  <si>
    <t>FL250007</t>
  </si>
  <si>
    <t>Eric Myers</t>
  </si>
  <si>
    <t>Indonesia</t>
  </si>
  <si>
    <t>Indonesian</t>
  </si>
  <si>
    <t>Data Analysis</t>
  </si>
  <si>
    <t>FL250008</t>
  </si>
  <si>
    <t>Ricky Graham</t>
  </si>
  <si>
    <t>FL250009</t>
  </si>
  <si>
    <t>Sean Martin</t>
  </si>
  <si>
    <t>US</t>
  </si>
  <si>
    <t>Inactive</t>
  </si>
  <si>
    <t>FL250010</t>
  </si>
  <si>
    <t>Matthew Lloyd</t>
  </si>
  <si>
    <t>Turkey</t>
  </si>
  <si>
    <t>Turkish</t>
  </si>
  <si>
    <t>$50</t>
  </si>
  <si>
    <t>Pending</t>
  </si>
  <si>
    <t>FL250011</t>
  </si>
  <si>
    <t>Gavin Randall</t>
  </si>
  <si>
    <t>UK</t>
  </si>
  <si>
    <t>yes</t>
  </si>
  <si>
    <t>Follow-up</t>
  </si>
  <si>
    <t>FL250012</t>
  </si>
  <si>
    <t>Michelle Curtis</t>
  </si>
  <si>
    <t>Argentina</t>
  </si>
  <si>
    <t>Spanish</t>
  </si>
  <si>
    <t>UI/UX Design</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</si>
  <si>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</si>
  <si>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</si>
  <si>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</si>
  <si>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</si>
  <si>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</si>
  <si>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</si>
  <si>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</si>
  <si>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</si>
  <si>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</si>
  <si>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</si>
  <si>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</si>
  <si>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</si>
  <si>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</si>
  <si>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</si>
  <si>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</si>
  <si>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</si>
  <si>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</si>
  <si>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</si>
  <si>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</si>
  <si>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</si>
  <si>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</si>
  <si>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</si>
  <si>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</si>
  <si>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</si>
  <si>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</si>
  <si>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</si>
  <si>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</si>
  <si>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</si>
  <si>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</si>
  <si>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</si>
  <si>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</si>
  <si>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</si>
  <si>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</si>
  <si>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</si>
  <si>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</si>
  <si>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</si>
  <si>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</si>
  <si>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</si>
  <si>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</si>
  <si>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</si>
  <si>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</si>
  <si>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</si>
  <si>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</si>
  <si>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</si>
  <si>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</si>
  <si>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</si>
  <si>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</si>
  <si>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</si>
  <si>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</si>
  <si>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</si>
  <si>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</si>
  <si>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</si>
  <si>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</si>
  <si>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</si>
  <si>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</si>
  <si>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</si>
  <si>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</si>
  <si>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</si>
  <si>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</si>
  <si>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</si>
  <si>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</si>
  <si>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</si>
  <si>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</si>
  <si>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</si>
  <si>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</si>
  <si>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</si>
  <si>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</si>
  <si>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</si>
  <si>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</si>
  <si>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</si>
  <si>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</si>
  <si>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</si>
  <si>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</si>
  <si>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</si>
  <si>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</si>
  <si>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</si>
  <si>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</si>
  <si>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</si>
  <si>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</si>
  <si>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</si>
  <si>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</si>
  <si>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</si>
  <si>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</si>
  <si>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</si>
  <si>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</si>
  <si>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</si>
  <si>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</si>
  <si>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</si>
  <si>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</si>
  <si>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</si>
  <si>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</si>
  <si>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</si>
  <si>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</si>
  <si>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</si>
  <si>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</si>
  <si>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</si>
  <si>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</si>
  <si>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</si>
  <si>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</si>
  <si>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</si>
  <si>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</si>
  <si>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</si>
  <si>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</si>
  <si>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</si>
  <si>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</si>
  <si>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</si>
  <si>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</si>
  <si>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</si>
  <si>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</si>
  <si>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</si>
  <si>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</si>
  <si>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</si>
  <si>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</si>
  <si>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</si>
  <si>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</si>
  <si>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</si>
  <si>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</si>
  <si>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</si>
  <si>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</si>
  <si>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</si>
  <si>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</si>
  <si>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</si>
  <si>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</si>
  <si>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</si>
  <si>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</si>
  <si>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</si>
  <si>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</si>
  <si>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</si>
  <si>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</si>
  <si>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</si>
  <si>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</si>
  <si>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</si>
  <si>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</si>
  <si>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</si>
  <si>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</si>
  <si>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</si>
  <si>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</si>
  <si>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</si>
  <si>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</si>
  <si>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</si>
  <si>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</si>
  <si>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</si>
  <si>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</si>
  <si>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</si>
  <si>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</si>
  <si>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</si>
  <si>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</si>
  <si>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</si>
  <si>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</si>
  <si>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</si>
  <si>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</si>
  <si>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</si>
  <si>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</si>
  <si>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</si>
  <si>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</si>
  <si>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</si>
  <si>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</si>
  <si>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</si>
  <si>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</si>
  <si>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</si>
  <si>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</si>
  <si>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</si>
  <si>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</si>
  <si>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</si>
  <si>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</si>
  <si>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</si>
  <si>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</si>
  <si>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</si>
  <si>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</si>
  <si>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</si>
  <si>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</si>
  <si>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</si>
  <si>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</si>
  <si>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</si>
  <si>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</si>
  <si>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</si>
  <si>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</si>
  <si>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</si>
  <si>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</si>
  <si>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</si>
  <si>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</si>
  <si>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</si>
  <si>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</si>
  <si>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</si>
  <si>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</si>
  <si>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</si>
  <si>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</si>
  <si>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</si>
  <si>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</si>
  <si>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</si>
  <si>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</si>
  <si>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</si>
  <si>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</si>
  <si>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</si>
  <si>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</si>
  <si>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</si>
  <si>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</si>
  <si>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</si>
  <si>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</si>
  <si>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</si>
  <si>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</si>
  <si>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</si>
  <si>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</si>
  <si>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</si>
  <si>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</si>
  <si>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</si>
  <si>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</si>
  <si>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</si>
  <si>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</si>
  <si>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</si>
  <si>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</si>
  <si>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</si>
  <si>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</si>
  <si>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</si>
  <si>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</si>
  <si>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</si>
  <si>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</si>
  <si>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</si>
  <si>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</si>
  <si>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</si>
  <si>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</si>
  <si>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</si>
  <si>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</si>
  <si>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</si>
  <si>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</si>
  <si>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</si>
  <si>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</si>
  <si>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</si>
  <si>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</si>
  <si>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</si>
  <si>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</si>
  <si>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</si>
  <si>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</si>
  <si>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</si>
  <si>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</si>
  <si>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</si>
  <si>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</si>
  <si>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</si>
  <si>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</si>
  <si>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</si>
  <si>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</si>
  <si>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</si>
  <si>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</si>
  <si>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</si>
  <si>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</si>
  <si>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</si>
  <si>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</si>
  <si>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</si>
  <si>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</si>
  <si>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</si>
  <si>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</si>
  <si>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</si>
  <si>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</si>
  <si>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</si>
  <si>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</si>
  <si>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</si>
  <si>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</si>
  <si>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</si>
  <si>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</si>
  <si>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</si>
  <si>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</si>
  <si>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</si>
  <si>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</si>
  <si>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</si>
  <si>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</si>
  <si>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</si>
  <si>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</si>
  <si>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</si>
  <si>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</si>
  <si>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</si>
  <si>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</si>
  <si>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</si>
  <si>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</si>
  <si>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</si>
  <si>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</si>
  <si>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</si>
  <si>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</si>
  <si>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</si>
  <si>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</si>
  <si>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</si>
  <si>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</si>
  <si>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</si>
  <si>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</si>
  <si>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</si>
  <si>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</si>
  <si>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</si>
  <si>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</si>
  <si>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</si>
  <si>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</si>
  <si>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</si>
  <si>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</si>
  <si>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</si>
  <si>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</si>
  <si>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</si>
  <si>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</si>
  <si>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</si>
  <si>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</si>
  <si>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</si>
  <si>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</si>
  <si>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</si>
  <si>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</si>
  <si>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</si>
  <si>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</si>
  <si>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</si>
  <si>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</si>
  <si>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</si>
  <si>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</si>
  <si>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</si>
  <si>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</si>
  <si>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</si>
  <si>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</si>
  <si>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</si>
  <si>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</si>
  <si>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</si>
  <si>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</si>
  <si>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</si>
  <si>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</si>
  <si>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</si>
  <si>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</si>
  <si>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</si>
  <si>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</si>
  <si>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</si>
  <si>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</si>
  <si>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</si>
  <si>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</si>
  <si>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</si>
  <si>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</si>
  <si>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</si>
  <si>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</si>
  <si>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</si>
  <si>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</si>
  <si>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</si>
  <si>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</si>
  <si>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</si>
  <si>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</si>
  <si>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</si>
  <si>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</si>
  <si>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</si>
  <si>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</si>
  <si>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</si>
  <si>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</si>
  <si>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</si>
  <si>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</si>
  <si>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</si>
  <si>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</si>
  <si>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</si>
  <si>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</si>
  <si>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</si>
  <si>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</si>
  <si>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</si>
  <si>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</si>
  <si>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</si>
  <si>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</si>
  <si>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</si>
  <si>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</si>
  <si>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</si>
  <si>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</si>
  <si>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</si>
  <si>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</si>
  <si>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</si>
  <si>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</si>
  <si>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</si>
  <si>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</si>
  <si>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</si>
  <si>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</si>
  <si>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</si>
  <si>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</si>
  <si>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</si>
  <si>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</si>
  <si>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</si>
  <si>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</si>
  <si>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</si>
  <si>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</si>
  <si>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</si>
  <si>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</si>
  <si>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</si>
  <si>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</si>
  <si>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</si>
  <si>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</si>
  <si>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</si>
  <si>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</si>
  <si>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</si>
  <si>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</si>
  <si>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</si>
  <si>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</si>
  <si>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</si>
  <si>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</si>
  <si>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</si>
  <si>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</si>
  <si>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</si>
  <si>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</si>
  <si>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</si>
  <si>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</si>
  <si>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</si>
  <si>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</si>
  <si>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</si>
  <si>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</si>
  <si>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</si>
  <si>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</si>
  <si>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</si>
  <si>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</si>
  <si>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</si>
  <si>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</si>
  <si>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</si>
  <si>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</si>
  <si>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</si>
  <si>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</si>
  <si>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</si>
  <si>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</si>
  <si>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</si>
  <si>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</si>
  <si>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</si>
  <si>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</si>
  <si>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</si>
  <si>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</si>
  <si>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</si>
  <si>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</si>
  <si>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</si>
  <si>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</si>
  <si>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</si>
  <si>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</si>
  <si>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</si>
  <si>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</si>
  <si>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</si>
  <si>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</si>
  <si>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</si>
  <si>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</si>
  <si>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</si>
  <si>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</si>
  <si>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</si>
  <si>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</si>
  <si>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</si>
  <si>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</si>
  <si>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</si>
  <si>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</si>
  <si>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</si>
  <si>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</si>
  <si>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</si>
  <si>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</si>
  <si>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</si>
  <si>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</si>
  <si>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</si>
  <si>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</si>
  <si>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</si>
  <si>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</si>
  <si>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</si>
  <si>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</si>
  <si>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</si>
  <si>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</si>
  <si>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</si>
  <si>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</si>
  <si>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</si>
  <si>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</si>
  <si>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</si>
  <si>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</si>
  <si>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</si>
  <si>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</si>
  <si>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</si>
  <si>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</si>
  <si>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</si>
  <si>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</si>
  <si>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</si>
  <si>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</si>
  <si>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</si>
  <si>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</si>
  <si>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</si>
  <si>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</si>
  <si>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</si>
  <si>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</si>
  <si>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</si>
  <si>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</si>
  <si>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</si>
  <si>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</si>
  <si>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</si>
  <si>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</si>
  <si>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</si>
  <si>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</si>
  <si>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</si>
  <si>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</si>
  <si>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</si>
  <si>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</si>
  <si>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</si>
  <si>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</si>
  <si>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</si>
  <si>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</si>
  <si>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</si>
  <si>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</si>
  <si>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</si>
  <si>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</si>
  <si>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</si>
  <si>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</si>
  <si>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</si>
  <si>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</si>
  <si>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</si>
  <si>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</si>
  <si>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</si>
  <si>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</si>
  <si>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</si>
  <si>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</si>
  <si>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</si>
  <si>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</si>
  <si>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</si>
  <si>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</si>
  <si>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</si>
  <si>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</si>
  <si>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</si>
  <si>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</si>
  <si>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</si>
  <si>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</si>
  <si>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</si>
  <si>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</si>
  <si>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</si>
  <si>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</si>
  <si>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</si>
  <si>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</si>
  <si>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</si>
  <si>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</si>
  <si>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</si>
  <si>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</si>
  <si>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</si>
  <si>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</si>
  <si>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</si>
  <si>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</si>
  <si>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</si>
  <si>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</si>
  <si>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</si>
  <si>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</si>
  <si>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</si>
  <si>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</si>
  <si>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</si>
  <si>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</si>
  <si>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</si>
  <si>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</si>
  <si>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</si>
  <si>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</si>
  <si>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</si>
  <si>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</si>
  <si>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</si>
  <si>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</si>
  <si>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</si>
  <si>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</si>
  <si>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</si>
  <si>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</si>
  <si>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</si>
  <si>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</si>
  <si>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</si>
  <si>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</si>
  <si>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</si>
  <si>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</si>
  <si>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</si>
  <si>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</si>
  <si>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</si>
  <si>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</si>
  <si>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</si>
  <si>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</si>
  <si>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</si>
  <si>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</si>
  <si>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</si>
  <si>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</si>
  <si>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</si>
  <si>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</si>
  <si>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</si>
  <si>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</si>
  <si>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</si>
  <si>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</si>
  <si>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</si>
  <si>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</si>
  <si>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</si>
  <si>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</si>
  <si>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</si>
  <si>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</si>
  <si>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</si>
  <si>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</si>
  <si>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</si>
  <si>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</si>
  <si>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</si>
  <si>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</si>
  <si>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</si>
  <si>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</si>
  <si>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</si>
  <si>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</si>
  <si>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</si>
  <si>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</si>
  <si>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</si>
  <si>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</si>
  <si>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</si>
  <si>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</si>
  <si>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</si>
  <si>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</si>
  <si>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</si>
  <si>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</si>
  <si>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</si>
  <si>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</si>
  <si>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</si>
  <si>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</si>
  <si>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</si>
  <si>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</si>
  <si>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</si>
  <si>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</si>
  <si>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</si>
  <si>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</si>
  <si>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</si>
  <si>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</si>
  <si>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</si>
  <si>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</si>
  <si>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</si>
  <si>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</si>
  <si>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</si>
  <si>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</si>
  <si>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</si>
  <si>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</si>
  <si>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</si>
  <si>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</si>
  <si>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</si>
  <si>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</si>
  <si>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</si>
  <si>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</si>
  <si>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</si>
  <si>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</si>
  <si>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</si>
  <si>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</si>
  <si>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</si>
  <si>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</si>
  <si>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</si>
  <si>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</si>
  <si>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</si>
  <si>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</si>
  <si>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</si>
  <si>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</si>
  <si>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</si>
  <si>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</si>
  <si>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</si>
  <si>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</si>
  <si>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</si>
  <si>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</si>
  <si>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</si>
  <si>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</si>
  <si>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</si>
  <si>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</si>
  <si>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</si>
  <si>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</si>
  <si>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</si>
  <si>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</si>
  <si>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</si>
  <si>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</si>
  <si>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</si>
  <si>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</si>
  <si>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</si>
  <si>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</si>
  <si>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</si>
  <si>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</si>
  <si>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</si>
  <si>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</si>
  <si>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</si>
  <si>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</si>
  <si>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</si>
  <si>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</si>
  <si>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</si>
  <si>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</si>
  <si>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</si>
  <si>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</si>
  <si>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</si>
  <si>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</si>
  <si>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</si>
  <si>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</si>
  <si>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</si>
  <si>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</si>
  <si>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</si>
  <si>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</si>
  <si>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</si>
  <si>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</si>
  <si>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</si>
  <si>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</si>
  <si>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</si>
  <si>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</si>
  <si>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</si>
  <si>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</si>
  <si>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</si>
  <si>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</si>
  <si>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</si>
  <si>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</si>
  <si>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</si>
  <si>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</si>
  <si>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</si>
  <si>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</si>
  <si>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</si>
  <si>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</si>
  <si>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</si>
  <si>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</si>
  <si>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</si>
  <si>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</si>
  <si>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</si>
  <si>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</si>
  <si>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</si>
  <si>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</si>
  <si>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</si>
  <si>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</si>
  <si>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</si>
  <si>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</si>
  <si>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</si>
  <si>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</si>
  <si>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</si>
  <si>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</si>
  <si>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</si>
  <si>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</si>
  <si>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</si>
  <si>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</si>
  <si>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</si>
  <si>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</si>
  <si>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</si>
  <si>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</si>
  <si>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</si>
  <si>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</si>
  <si>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</si>
  <si>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</si>
  <si>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</si>
  <si>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</si>
  <si>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</si>
  <si>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</si>
  <si>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</si>
  <si>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</si>
  <si>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</si>
  <si>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</si>
  <si>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</si>
  <si>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</si>
  <si>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</si>
  <si>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</si>
  <si>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</si>
  <si>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</si>
  <si>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</si>
  <si>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</si>
  <si>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</si>
  <si>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</si>
  <si>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</si>
  <si>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</si>
  <si>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</si>
  <si>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</si>
  <si>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</si>
  <si>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</si>
  <si>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</si>
  <si>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</si>
  <si>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</si>
  <si>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</si>
  <si>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</si>
  <si>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</si>
  <si>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</si>
  <si>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</si>
  <si>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</si>
  <si>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</si>
  <si>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</si>
  <si>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</si>
  <si>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</si>
  <si>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</si>
  <si>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</si>
  <si>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</si>
  <si>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</si>
  <si>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</si>
  <si>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</si>
  <si>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</si>
  <si>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</si>
  <si>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</si>
  <si>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</si>
  <si>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</si>
  <si>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</si>
  <si>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</si>
  <si>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</si>
  <si>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</si>
  <si>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</si>
  <si>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</si>
  <si>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</si>
  <si>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</si>
  <si>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</si>
  <si>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</si>
  <si>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</si>
  <si>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</si>
  <si>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</si>
  <si>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</si>
  <si>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</si>
  <si>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</si>
  <si>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</si>
  <si>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</si>
  <si>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</si>
  <si>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</si>
  <si>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</si>
  <si>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</si>
  <si>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</si>
  <si>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</si>
  <si>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</si>
  <si>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</si>
  <si>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</si>
  <si>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</si>
  <si>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</si>
  <si>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</si>
  <si>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</si>
  <si>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</si>
  <si>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</si>
  <si>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</si>
  <si>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</si>
  <si>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</si>
  <si>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</si>
  <si>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</si>
  <si>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</si>
  <si>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</si>
  <si>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</si>
  <si>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</si>
  <si>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</si>
  <si>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</si>
  <si>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</si>
  <si>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</si>
  <si>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</si>
  <si>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</si>
  <si>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</si>
  <si>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</si>
  <si>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</si>
  <si>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</si>
  <si>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</si>
  <si>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</si>
  <si>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</si>
  <si>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</si>
  <si>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</si>
  <si>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</si>
  <si>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</si>
  <si>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</si>
  <si>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</si>
  <si>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</si>
  <si>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</si>
  <si>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</si>
  <si>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</si>
  <si>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</si>
  <si>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</si>
  <si>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</si>
  <si>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</si>
  <si>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</si>
  <si>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</si>
  <si>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</si>
  <si>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</si>
  <si>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</si>
  <si>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</si>
  <si>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</si>
  <si>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</si>
  <si>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</si>
  <si>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</si>
  <si>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</si>
  <si>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</si>
  <si>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</si>
  <si>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</si>
  <si>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</si>
  <si>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</si>
  <si>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</si>
  <si>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</si>
  <si>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</si>
  <si>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</si>
  <si>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</si>
  <si>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</si>
  <si>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</si>
  <si>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</si>
  <si>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</si>
  <si>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</si>
  <si>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</si>
  <si>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</si>
  <si>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</si>
  <si>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</si>
  <si>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</si>
  <si>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</si>
  <si>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</si>
  <si>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</si>
  <si>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</si>
  <si>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</si>
  <si>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</si>
  <si>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</si>
  <si>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</si>
  <si>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</si>
  <si>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</si>
  <si>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</si>
  <si>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</si>
  <si>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</si>
  <si>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</si>
  <si>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</si>
  <si>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</si>
  <si>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</si>
  <si>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</si>
  <si>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</si>
  <si>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</si>
  <si>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</si>
  <si>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</si>
  <si>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</si>
  <si>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</si>
  <si>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</si>
  <si>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</si>
  <si>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</si>
  <si>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</si>
  <si>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</si>
  <si>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</si>
  <si>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</si>
  <si>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</si>
  <si>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</si>
  <si>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</si>
  <si>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</si>
  <si>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</si>
  <si>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</si>
  <si>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</si>
  <si>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</si>
  <si>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</si>
  <si>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</si>
  <si>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</si>
  <si>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</si>
  <si>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</si>
  <si>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</si>
  <si>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</si>
  <si>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</si>
  <si>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</si>
  <si>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</si>
  <si>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</si>
  <si>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</si>
  <si>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</si>
  <si>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</si>
  <si>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</si>
  <si>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</si>
  <si>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</si>
  <si>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</si>
  <si>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</si>
  <si>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</si>
  <si>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</si>
  <si>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</si>
  <si>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</si>
  <si>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</si>
  <si>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</si>
  <si>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</si>
  <si>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</si>
  <si>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</si>
  <si>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</si>
  <si>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</si>
  <si>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</si>
  <si>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</si>
  <si>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</si>
  <si>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</si>
  <si>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</si>
  <si>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</si>
  <si>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</si>
  <si>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</si>
  <si>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</si>
  <si>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</si>
  <si>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</si>
  <si>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</si>
  <si>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</si>
  <si>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</si>
  <si>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</si>
  <si>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</si>
  <si>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</si>
  <si>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</si>
  <si>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</si>
  <si>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</si>
  <si>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</si>
  <si>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</si>
  <si>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</si>
  <si>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</si>
  <si>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</si>
  <si>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</si>
  <si>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</si>
  <si>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</si>
  <si>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</si>
  <si>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</si>
  <si>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</si>
  <si>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</si>
  <si>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</si>
  <si>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</si>
  <si>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</si>
  <si>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</si>
  <si>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</si>
  <si>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</si>
  <si>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</si>
  <si>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</si>
  <si>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</si>
  <si>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</si>
  <si>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</si>
  <si>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</si>
  <si>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</si>
  <si>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</si>
  <si>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</si>
  <si>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</si>
  <si>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</si>
  <si>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</si>
  <si>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</si>
  <si>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</si>
  <si>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</si>
  <si>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</si>
  <si>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</si>
  <si>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</si>
  <si>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</si>
  <si>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</si>
  <si>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</si>
  <si>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</si>
  <si>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</si>
  <si>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</si>
  <si>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</si>
  <si>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</si>
  <si>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</si>
  <si>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</si>
  <si>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</si>
  <si>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</si>
  <si>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</si>
  <si>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</si>
  <si>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</si>
  <si>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</si>
  <si>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</si>
  <si>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</si>
  <si>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</si>
  <si>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</si>
  <si>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</si>
  <si>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</si>
  <si>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</si>
  <si>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</si>
  <si>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</si>
  <si>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</si>
  <si>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</si>
  <si>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</si>
  <si>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</si>
  <si>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</si>
  <si>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</si>
  <si>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</si>
  <si>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</si>
  <si>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</si>
  <si>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</si>
  <si>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</si>
  <si>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</si>
  <si>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</si>
  <si>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</si>
  <si>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</si>
  <si>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</si>
  <si>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</si>
  <si>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</si>
  <si>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</si>
  <si>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</si>
  <si>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</si>
  <si>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</si>
  <si>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</si>
  <si>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</si>
  <si>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</si>
  <si>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</si>
  <si>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</si>
  <si>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</si>
  <si>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</si>
  <si>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</si>
  <si>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</si>
  <si>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</si>
  <si>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</si>
  <si>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</si>
  <si>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</si>
  <si>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</si>
  <si>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</si>
  <si>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</si>
  <si>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</si>
  <si>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</si>
  <si>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</si>
  <si>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</si>
  <si>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</si>
  <si>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</si>
  <si>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</si>
  <si>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</si>
  <si>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</si>
  <si>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</si>
  <si>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</si>
  <si>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</si>
  <si>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</si>
  <si>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</si>
  <si>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</si>
  <si>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</si>
  <si>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</si>
  <si>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</si>
  <si>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</si>
  <si>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</si>
  <si>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</si>
  <si>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</si>
  <si>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</si>
  <si>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</si>
  <si>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</si>
  <si>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</si>
  <si>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</si>
  <si>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</si>
  <si>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</si>
  <si>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</si>
  <si>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</si>
  <si>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</si>
  <si>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</si>
  <si>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</si>
  <si>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</si>
  <si>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</si>
  <si>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</si>
  <si>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</si>
  <si>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</si>
  <si>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</si>
  <si>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</si>
  <si>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</si>
  <si>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</si>
  <si>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</si>
  <si>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</si>
  <si>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</si>
  <si>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</si>
  <si>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</si>
  <si>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</si>
  <si>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</si>
  <si>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</si>
  <si>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</si>
  <si>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</si>
  <si>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</si>
  <si>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</si>
  <si>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</si>
  <si>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</si>
  <si>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</si>
  <si>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</si>
  <si>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</si>
  <si>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</si>
  <si>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</si>
  <si>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</si>
  <si>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</si>
  <si>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</si>
  <si>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</si>
  <si>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</si>
  <si>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</si>
  <si>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</si>
  <si>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</si>
  <si>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</si>
  <si>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</si>
  <si>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</si>
  <si>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</si>
  <si>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</si>
  <si>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</si>
  <si>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</si>
  <si>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</si>
  <si>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</si>
  <si>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</si>
  <si>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</si>
  <si>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</si>
  <si>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</si>
  <si>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</si>
  <si>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</si>
  <si>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</si>
  <si>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</si>
  <si>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</si>
  <si>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</si>
  <si>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</si>
  <si>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</si>
  <si>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</si>
  <si>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</si>
  <si>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</si>
  <si>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</si>
  <si>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</si>
  <si>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</si>
  <si>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</si>
  <si>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</si>
  <si>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</si>
  <si>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</si>
  <si>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</si>
  <si>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</si>
  <si>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</si>
  <si>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</si>
  <si>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</si>
  <si>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</si>
  <si>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</si>
  <si>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</si>
  <si>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</si>
  <si>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</si>
  <si>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</si>
  <si>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</si>
  <si>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</si>
  <si>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</si>
  <si>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</si>
  <si>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</si>
  <si>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</si>
  <si>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</si>
  <si>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</si>
  <si>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</si>
  <si>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</si>
  <si>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</si>
  <si>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</si>
  <si>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</si>
  <si>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</si>
  <si>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</si>
  <si>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</si>
  <si>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</si>
  <si>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</si>
  <si>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</si>
  <si>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</si>
  <si>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</si>
  <si>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</si>
  <si>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</si>
  <si>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</si>
  <si>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</si>
  <si>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</si>
  <si>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</si>
  <si>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</si>
  <si>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</si>
  <si>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</si>
  <si>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</si>
  <si>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</si>
  <si>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</si>
  <si>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</si>
  <si>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</si>
  <si>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</si>
  <si>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</si>
  <si>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</si>
  <si>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</si>
  <si>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</si>
  <si>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</si>
  <si>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</si>
  <si>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</si>
  <si>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</si>
  <si>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</si>
  <si>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</si>
  <si>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</si>
  <si>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</si>
  <si>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</si>
  <si>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</si>
  <si>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</si>
  <si>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</si>
  <si>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</si>
  <si>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</si>
  <si>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</si>
  <si>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</si>
  <si>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</si>
  <si>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</si>
  <si>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</si>
  <si>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</si>
  <si>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</si>
  <si>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</si>
  <si>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</si>
  <si>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</si>
  <si>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</si>
  <si>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</si>
  <si>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</si>
  <si>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</si>
  <si>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</si>
  <si>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</si>
  <si>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</si>
  <si>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</si>
  <si>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</si>
  <si>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</si>
  <si>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</si>
  <si>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</si>
  <si>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</si>
  <si>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</si>
  <si>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</si>
  <si>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</si>
  <si>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</si>
  <si>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</si>
  <si>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</si>
  <si>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</si>
  <si>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</si>
  <si>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</si>
  <si>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</si>
  <si>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</si>
  <si>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</si>
  <si>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</si>
  <si>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</si>
  <si>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</si>
  <si>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</si>
  <si>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</si>
  <si>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</si>
  <si>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</si>
  <si>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</si>
  <si>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</si>
  <si>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</si>
  <si>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</si>
  <si>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</si>
  <si>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</si>
  <si>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</si>
  <si>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</si>
  <si>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</si>
  <si>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</si>
  <si>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</si>
  <si>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</si>
  <si>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</si>
  <si>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</si>
  <si>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</si>
  <si>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</si>
  <si>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</si>
  <si>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</si>
  <si>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</si>
  <si>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</si>
  <si>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</si>
  <si>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</si>
  <si>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</si>
  <si>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</si>
  <si>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</si>
  <si>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</si>
  <si>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</si>
  <si>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</si>
  <si>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</si>
  <si>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</si>
  <si>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</si>
  <si>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</si>
  <si>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</si>
  <si>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</si>
  <si>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</si>
  <si>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</si>
  <si>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</si>
  <si>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</si>
  <si>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</si>
  <si>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</si>
  <si>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</si>
  <si>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</si>
  <si>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</si>
  <si>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</si>
  <si>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</si>
  <si>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</si>
  <si>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</si>
  <si>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</si>
  <si>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</si>
  <si>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</si>
  <si>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</si>
  <si>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</si>
  <si>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</si>
  <si>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</si>
  <si>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</si>
  <si>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</si>
  <si>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</si>
  <si>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</si>
  <si>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</si>
  <si>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</si>
  <si>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</si>
  <si>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</si>
  <si>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</si>
  <si>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</si>
  <si>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</si>
  <si>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</si>
  <si>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</si>
  <si>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</si>
  <si>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</si>
  <si>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</si>
  <si>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</si>
  <si>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</si>
  <si>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</si>
  <si>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</si>
  <si>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</si>
  <si>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</si>
  <si>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</si>
  <si>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</si>
  <si>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</si>
  <si>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</si>
  <si>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</si>
  <si>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</si>
  <si>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</si>
  <si>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</si>
  <si>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</si>
  <si>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</si>
  <si>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</si>
  <si>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</si>
  <si>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</si>
  <si>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</si>
  <si>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</si>
  <si>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</si>
  <si>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</si>
  <si>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</si>
  <si>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</si>
  <si>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</si>
  <si>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</si>
  <si>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</si>
  <si>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</si>
  <si>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</si>
  <si>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</si>
  <si>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</si>
  <si>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</si>
  <si>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</si>
  <si>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</si>
  <si>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</si>
  <si>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</si>
  <si>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</si>
  <si>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</si>
  <si>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</si>
  <si>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</si>
  <si>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</si>
  <si>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</si>
  <si>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</si>
  <si>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</si>
  <si>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</si>
  <si>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</si>
  <si>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</si>
  <si>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</si>
  <si>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</si>
  <si>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</si>
  <si>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</si>
  <si>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</si>
  <si>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</si>
  <si>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</si>
  <si>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</si>
  <si>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</si>
  <si>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</si>
  <si>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</si>
  <si>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</si>
  <si>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</si>
  <si>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</si>
  <si>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</si>
  <si>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</si>
  <si>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</si>
  <si>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</si>
  <si>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</si>
  <si>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</si>
  <si>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</si>
  <si>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</si>
  <si>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</si>
  <si>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</si>
  <si>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</si>
  <si>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</si>
  <si>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</si>
  <si>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</si>
  <si>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</si>
  <si>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</si>
  <si>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</si>
  <si>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</si>
  <si>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</si>
  <si>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</si>
  <si>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</si>
  <si>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</si>
  <si>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</si>
  <si>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</si>
  <si>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</si>
  <si>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</si>
  <si>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</si>
  <si>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</si>
  <si>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</si>
  <si>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</si>
  <si>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</si>
  <si>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</si>
  <si>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</si>
  <si>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</si>
  <si>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</si>
  <si>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</si>
  <si>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</si>
  <si>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</si>
  <si>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</si>
  <si>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</si>
  <si>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</si>
  <si>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</si>
  <si>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</si>
  <si>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</si>
  <si>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</si>
  <si>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</si>
  <si>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</si>
  <si>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</si>
  <si>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</si>
  <si>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</si>
  <si>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</si>
  <si>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</si>
  <si>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</si>
  <si>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</si>
  <si>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</si>
  <si>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</si>
  <si>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</si>
  <si>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</si>
  <si>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</si>
  <si>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</si>
  <si>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</si>
  <si>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</si>
  <si>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</si>
  <si>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</si>
  <si>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</si>
  <si>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</si>
  <si>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</si>
  <si>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</si>
  <si>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</si>
  <si>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</si>
  <si>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</si>
  <si>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</si>
  <si>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</si>
  <si>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</si>
  <si>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</si>
  <si>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</si>
  <si>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</si>
  <si>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</si>
  <si>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</si>
  <si>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</si>
  <si>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</si>
  <si>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</si>
  <si>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</si>
  <si>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</si>
  <si>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</si>
  <si>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</si>
  <si>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</si>
  <si>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</si>
  <si>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</si>
  <si>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</si>
  <si>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</si>
  <si>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</si>
  <si>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</si>
  <si>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</si>
  <si>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</si>
  <si>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</si>
  <si>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</si>
  <si>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</si>
  <si>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</si>
  <si>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</si>
  <si>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</si>
  <si>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</si>
  <si>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</si>
  <si>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</si>
  <si>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</si>
  <si>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</si>
  <si>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</si>
  <si>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</si>
  <si>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</si>
  <si>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</si>
  <si>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</si>
  <si>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</si>
  <si>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</si>
  <si>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</si>
  <si>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</si>
  <si>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</si>
  <si>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</si>
  <si>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</si>
  <si>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</si>
  <si>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</si>
  <si>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</si>
  <si>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</si>
  <si>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</si>
  <si>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</si>
  <si>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</si>
  <si>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</si>
  <si>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</si>
  <si>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</si>
  <si>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</si>
  <si>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</si>
  <si>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</si>
  <si>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</si>
  <si>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</si>
  <si>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</si>
  <si>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</si>
  <si>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</si>
  <si>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</si>
  <si>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</si>
  <si>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</si>
  <si>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</si>
  <si>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</si>
  <si>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</si>
  <si>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</si>
  <si>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</si>
  <si>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</si>
  <si>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</si>
  <si>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</si>
  <si>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</si>
  <si>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</si>
  <si>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</si>
  <si>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</si>
  <si>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</si>
  <si>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</si>
  <si>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</si>
  <si>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</si>
  <si>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</si>
  <si>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</si>
  <si>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</si>
  <si>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</si>
  <si>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</si>
  <si>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</si>
  <si>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</si>
  <si>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</si>
  <si>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</si>
  <si>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</si>
  <si>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</si>
  <si>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</si>
  <si>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</si>
  <si>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</si>
  <si>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</si>
  <si>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</si>
  <si>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</si>
  <si>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</si>
  <si>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</si>
  <si>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</si>
  <si>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</si>
  <si>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</si>
  <si>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</si>
  <si>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</si>
  <si>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</si>
  <si>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</si>
  <si>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</si>
  <si>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</si>
  <si>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</si>
  <si>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</si>
  <si>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</si>
  <si>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</si>
  <si>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</si>
  <si>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</si>
  <si>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</si>
  <si>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</si>
  <si>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</si>
  <si>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</si>
  <si>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</si>
  <si>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</si>
  <si>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</si>
  <si>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</si>
  <si>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</si>
  <si>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</si>
  <si>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</si>
  <si>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</si>
  <si>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</si>
  <si>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</si>
  <si>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</si>
  <si>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</si>
  <si>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</si>
  <si>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</si>
  <si>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</si>
  <si>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</si>
  <si>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</si>
  <si>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</si>
  <si>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</si>
  <si>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</si>
  <si>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</si>
  <si>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</si>
  <si>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</si>
  <si>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</si>
  <si>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</si>
  <si>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</si>
  <si>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</si>
  <si>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</si>
  <si>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</si>
  <si>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</si>
  <si>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</si>
  <si>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</si>
  <si>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</si>
  <si>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</si>
  <si>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</si>
  <si>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</si>
  <si>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</si>
  <si>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</si>
  <si>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</si>
  <si>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</si>
  <si>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</si>
  <si>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</si>
  <si>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</si>
  <si>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</si>
  <si>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</si>
  <si>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</si>
  <si>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</si>
  <si>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</si>
  <si>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</si>
  <si>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</si>
  <si>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</si>
  <si>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</si>
  <si>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</si>
  <si>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</si>
  <si>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</si>
  <si>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</si>
  <si>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</si>
  <si>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</si>
  <si>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</si>
  <si>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</si>
  <si>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</si>
  <si>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</si>
  <si>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</si>
  <si>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</si>
  <si>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</si>
  <si>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</si>
  <si>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</si>
  <si>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</si>
  <si>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</si>
  <si>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</si>
  <si>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</si>
  <si>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</si>
  <si>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</si>
  <si>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</si>
  <si>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</si>
  <si>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</si>
  <si>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</si>
  <si>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</si>
  <si>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</si>
  <si>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</si>
  <si>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</si>
  <si>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</si>
  <si>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</si>
  <si>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</si>
  <si>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</si>
  <si>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</si>
  <si>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</si>
  <si>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</si>
  <si>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</si>
  <si>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</si>
  <si>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</si>
  <si>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</si>
  <si>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</si>
  <si>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</si>
  <si>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</si>
  <si>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</si>
  <si>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</si>
  <si>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</si>
  <si>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</si>
  <si>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</si>
  <si>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</si>
  <si>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</si>
  <si>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</si>
  <si>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</si>
  <si>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</si>
  <si>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</si>
  <si>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</si>
  <si>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</si>
  <si>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</si>
  <si>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</si>
  <si>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</si>
  <si>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</si>
  <si>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</si>
  <si>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</si>
  <si>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</si>
  <si>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</si>
  <si>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</si>
  <si>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</si>
  <si>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</si>
  <si>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</si>
  <si>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</si>
  <si>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</si>
  <si>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</si>
  <si>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</si>
  <si>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</si>
  <si>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</si>
  <si>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</si>
  <si>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</si>
  <si>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</si>
  <si>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</si>
  <si>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</si>
  <si>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</si>
  <si>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</si>
  <si>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</si>
  <si>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</si>
  <si>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</si>
  <si>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</si>
  <si>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</si>
  <si>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</si>
  <si>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</si>
  <si>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</si>
  <si>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</si>
  <si>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</si>
  <si>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</si>
  <si>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</si>
  <si>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</si>
  <si>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</si>
  <si>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</si>
  <si>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</si>
  <si>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</si>
  <si>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</si>
  <si>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</si>
  <si>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</si>
  <si>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</si>
  <si>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</si>
  <si>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</si>
  <si>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</si>
  <si>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</si>
  <si>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</si>
  <si>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</si>
  <si>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</si>
  <si>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</si>
  <si>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</si>
  <si>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</si>
  <si>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</si>
  <si>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</si>
  <si>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</si>
  <si>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</si>
  <si>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</si>
  <si>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</si>
  <si>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</si>
  <si>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</si>
  <si>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</si>
  <si>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</si>
  <si>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</si>
  <si>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</si>
  <si>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</si>
  <si>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</si>
  <si>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</si>
  <si>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</si>
  <si>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</si>
  <si>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</si>
  <si>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</si>
  <si>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</si>
  <si>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</si>
  <si>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</si>
  <si>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</si>
  <si>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</si>
  <si>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</si>
  <si>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</si>
  <si>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</si>
  <si>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</si>
  <si>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</si>
  <si>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</si>
  <si>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</si>
  <si>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</si>
  <si>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</si>
  <si>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</si>
  <si>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</si>
  <si>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</si>
  <si>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</si>
  <si>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</si>
  <si>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</si>
  <si>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</si>
  <si>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</si>
  <si>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</si>
  <si>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</si>
  <si>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</si>
  <si>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</si>
  <si>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</si>
  <si>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</si>
  <si>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</si>
  <si>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</si>
  <si>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</si>
  <si>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</si>
  <si>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</si>
  <si>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</si>
  <si>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</si>
  <si>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</si>
  <si>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</si>
  <si>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</si>
  <si>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</si>
  <si>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</si>
  <si>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</si>
  <si>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</si>
  <si>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</si>
  <si>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</si>
  <si>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</si>
  <si>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</si>
  <si>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</si>
  <si>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</si>
  <si>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</si>
  <si>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</si>
  <si>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</si>
  <si>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</si>
  <si>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</si>
  <si>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</si>
  <si>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</si>
  <si>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</si>
  <si>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</si>
  <si>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</si>
  <si>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</si>
  <si>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</si>
  <si>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</si>
  <si>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</si>
  <si>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</si>
  <si>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</si>
  <si>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</si>
  <si>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</si>
  <si>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</si>
  <si>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</si>
  <si>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</si>
  <si>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</si>
  <si>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</si>
  <si>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</si>
  <si>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</si>
  <si>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</si>
  <si>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</si>
  <si>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</si>
  <si>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</si>
  <si>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</si>
  <si>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</si>
  <si>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</si>
  <si>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</si>
  <si>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</si>
  <si>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</si>
  <si>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</si>
  <si>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</si>
  <si>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</si>
  <si>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</si>
  <si>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</si>
  <si>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</si>
  <si>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</si>
  <si>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</si>
  <si>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</si>
  <si>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</si>
  <si>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</si>
  <si>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</si>
  <si>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</si>
  <si>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</si>
  <si>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</si>
  <si>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</si>
  <si>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</si>
  <si>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</si>
  <si>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</si>
  <si>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</si>
  <si>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</si>
  <si>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</si>
  <si>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</si>
  <si>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</si>
  <si>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</si>
  <si>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</si>
  <si>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</si>
  <si>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</si>
  <si>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</si>
  <si>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</si>
  <si>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</si>
  <si>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</si>
  <si>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</si>
  <si>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</si>
  <si>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</si>
  <si>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</si>
  <si>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</si>
  <si>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</si>
  <si>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</si>
  <si>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</si>
  <si>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</si>
  <si>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</si>
  <si>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</si>
  <si>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</si>
  <si>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</si>
  <si>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</si>
  <si>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</si>
  <si>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</si>
  <si>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</si>
  <si>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</si>
  <si>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</si>
  <si>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</si>
  <si>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</si>
  <si>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</si>
  <si>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</si>
  <si>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</si>
  <si>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</si>
  <si>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</si>
  <si>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</si>
  <si>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</si>
  <si>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</si>
  <si>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</si>
  <si>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</si>
  <si>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</si>
  <si>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</si>
  <si>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</si>
  <si>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</si>
  <si>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</si>
  <si>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</si>
  <si>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</si>
  <si>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</si>
  <si>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</si>
  <si>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</si>
  <si>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</si>
  <si>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</si>
  <si>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</si>
  <si>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</si>
  <si>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</si>
  <si>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</si>
  <si>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</si>
  <si>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</si>
  <si>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</si>
  <si>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</si>
  <si>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</si>
  <si>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</si>
  <si>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</si>
  <si>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</si>
  <si>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</si>
  <si>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</si>
  <si>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</si>
  <si>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</si>
  <si>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</si>
  <si>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</si>
  <si>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</si>
  <si>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</si>
  <si>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</si>
  <si>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</si>
  <si>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</si>
  <si>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</si>
  <si>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</si>
  <si>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</si>
  <si>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</si>
  <si>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</si>
  <si>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</si>
  <si>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</si>
  <si>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</si>
  <si>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</si>
  <si>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</si>
  <si>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</si>
  <si>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</si>
  <si>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</si>
  <si>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</si>
  <si>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</si>
  <si>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</si>
  <si>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</si>
  <si>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</si>
  <si>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</si>
  <si>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</si>
  <si>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</si>
  <si>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</si>
  <si>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</si>
  <si>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</si>
  <si>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</si>
  <si>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</si>
  <si>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</si>
  <si>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</si>
  <si>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</si>
  <si>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</si>
  <si>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</si>
  <si>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</si>
  <si>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</si>
  <si>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</si>
  <si>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</si>
  <si>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</si>
  <si>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</si>
  <si>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</si>
  <si>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</si>
  <si>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</si>
  <si>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</si>
  <si>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</si>
  <si>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</si>
  <si>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</si>
  <si>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</si>
  <si>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</si>
  <si>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</si>
  <si>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</si>
  <si>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</si>
  <si>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</si>
  <si>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r>
      <t>Task:</t>
    </r>
    <r>
      <rPr>
        <sz val="12"/>
        <color theme="1"/>
        <rFont val="Calibri"/>
        <family val="2"/>
        <scheme val="minor"/>
      </rPr>
      <t xml:space="preserve"> Write 3–4 key observations about the dataset.</t>
    </r>
  </si>
  <si>
    <t>1.Global Freelancer raw data set</t>
  </si>
  <si>
    <t>2.Messy data</t>
  </si>
  <si>
    <t>3.Missing values</t>
  </si>
  <si>
    <t>Practice editing, inserting, deleting rows/columns.</t>
  </si>
  <si>
    <t>Format headers (bold, colors, alignment).</t>
  </si>
  <si>
    <t>Sum</t>
  </si>
  <si>
    <t>Average</t>
  </si>
  <si>
    <t>Count</t>
  </si>
  <si>
    <t>Min</t>
  </si>
  <si>
    <t>Max</t>
  </si>
  <si>
    <r>
      <t>Task:</t>
    </r>
    <r>
      <rPr>
        <sz val="12"/>
        <color theme="1"/>
        <rFont val="Calibri"/>
        <family val="2"/>
        <scheme val="minor"/>
      </rPr>
      <t xml:space="preserve"> Write at least 3 conditions (for example, count sales above 10,000).</t>
    </r>
  </si>
  <si>
    <t>Project Status</t>
  </si>
  <si>
    <t>SUMIF</t>
  </si>
  <si>
    <t>AVERAGEIF</t>
  </si>
  <si>
    <t>COUNTIF</t>
  </si>
  <si>
    <t>Left()</t>
  </si>
  <si>
    <t>Right()</t>
  </si>
  <si>
    <t>Mid()</t>
  </si>
  <si>
    <t>LEFT()=Left(A2,2)</t>
  </si>
  <si>
    <t>RIGHT()=Right(A2,3)</t>
  </si>
  <si>
    <t>MID()=Mid(A2,3,3)</t>
  </si>
  <si>
    <t>Freelancer_ID</t>
  </si>
  <si>
    <t>Name</t>
  </si>
  <si>
    <t>Upper()</t>
  </si>
  <si>
    <t>Lower()</t>
  </si>
  <si>
    <t>Proper()</t>
  </si>
  <si>
    <t>UPPER()=Upper(E2)</t>
  </si>
  <si>
    <t>LOWER()=Lower(E2)</t>
  </si>
  <si>
    <t>PROPER()=Proper(E2)</t>
  </si>
  <si>
    <t>Gender</t>
  </si>
  <si>
    <t>Age</t>
  </si>
  <si>
    <t>Country</t>
  </si>
  <si>
    <t>Language</t>
  </si>
  <si>
    <t>Primary_skill</t>
  </si>
  <si>
    <t>Rating</t>
  </si>
  <si>
    <t>Is_active</t>
  </si>
  <si>
    <t>Client_satisfaction</t>
  </si>
  <si>
    <t xml:space="preserve">No of projects </t>
  </si>
  <si>
    <t>Duration_months</t>
  </si>
  <si>
    <t>NO</t>
  </si>
  <si>
    <t>YES</t>
  </si>
  <si>
    <t>Hourly_rate ($)</t>
  </si>
  <si>
    <t>$ 100</t>
  </si>
  <si>
    <t>$ 75</t>
  </si>
  <si>
    <t>$ 40</t>
  </si>
  <si>
    <t>$ 50</t>
  </si>
  <si>
    <t>$ 30</t>
  </si>
  <si>
    <t>$ 20</t>
  </si>
  <si>
    <t>FL</t>
  </si>
  <si>
    <t>001</t>
  </si>
  <si>
    <t>250</t>
  </si>
  <si>
    <t>MS. NICOLE KIDD</t>
  </si>
  <si>
    <t>ms. nicole kidd</t>
  </si>
  <si>
    <t>002</t>
  </si>
  <si>
    <t>VANESSA GARCIA</t>
  </si>
  <si>
    <t>vanessa garcia</t>
  </si>
  <si>
    <t>003</t>
  </si>
  <si>
    <t>JUAN NELSON</t>
  </si>
  <si>
    <t>juan nelson</t>
  </si>
  <si>
    <t>004</t>
  </si>
  <si>
    <t>AMANDA SPENCER</t>
  </si>
  <si>
    <t>amanda spencer</t>
  </si>
  <si>
    <t>005</t>
  </si>
  <si>
    <t>LYNN CURTIS DDS</t>
  </si>
  <si>
    <t>lynn curtis dds</t>
  </si>
  <si>
    <t>Lynn Curtis Dds</t>
  </si>
  <si>
    <t>006</t>
  </si>
  <si>
    <t>LISA JOHNSON</t>
  </si>
  <si>
    <t>lisa johnson</t>
  </si>
  <si>
    <t>007</t>
  </si>
  <si>
    <t>ERIC MYERS</t>
  </si>
  <si>
    <t>eric myers</t>
  </si>
  <si>
    <t>008</t>
  </si>
  <si>
    <t>RICKY GRAHAM</t>
  </si>
  <si>
    <t>ricky graham</t>
  </si>
  <si>
    <t>009</t>
  </si>
  <si>
    <t>SEAN MARTIN</t>
  </si>
  <si>
    <t>sean martin</t>
  </si>
  <si>
    <t>010</t>
  </si>
  <si>
    <t>MATTHEW LLOYD</t>
  </si>
  <si>
    <t>matthew lloyd</t>
  </si>
  <si>
    <t>011</t>
  </si>
  <si>
    <t>GAVIN RANDALL</t>
  </si>
  <si>
    <t>gavin randall</t>
  </si>
  <si>
    <t>012</t>
  </si>
  <si>
    <t>MICHELLE CURTIS</t>
  </si>
  <si>
    <t>michelle curtis</t>
  </si>
  <si>
    <t>013</t>
  </si>
  <si>
    <t>ALICE SCHNEIDER</t>
  </si>
  <si>
    <t>alice schneider</t>
  </si>
  <si>
    <t>014</t>
  </si>
  <si>
    <t>PHILLIP SHELTON</t>
  </si>
  <si>
    <t>phillip shelton</t>
  </si>
  <si>
    <t>015</t>
  </si>
  <si>
    <t>EDWARD FERGUSON</t>
  </si>
  <si>
    <t>edward ferguson</t>
  </si>
  <si>
    <t>016</t>
  </si>
  <si>
    <t>WYATT STOUT</t>
  </si>
  <si>
    <t>wyatt stout</t>
  </si>
  <si>
    <t>017</t>
  </si>
  <si>
    <t>LAURA JOHNSON</t>
  </si>
  <si>
    <t>laura johnson</t>
  </si>
  <si>
    <t>018</t>
  </si>
  <si>
    <t>SCOTT BURNS</t>
  </si>
  <si>
    <t>scott burns</t>
  </si>
  <si>
    <t>019</t>
  </si>
  <si>
    <t>TYLER AGUIRRE</t>
  </si>
  <si>
    <t>tyler aguirre</t>
  </si>
  <si>
    <t>020</t>
  </si>
  <si>
    <t>MATTHEW LAWSON</t>
  </si>
  <si>
    <t>matthew lawson</t>
  </si>
  <si>
    <t>021</t>
  </si>
  <si>
    <t>JAMES CHERRY</t>
  </si>
  <si>
    <t>james cherry</t>
  </si>
  <si>
    <t>022</t>
  </si>
  <si>
    <t>SAMUEL SANFORD</t>
  </si>
  <si>
    <t>samuel sanford</t>
  </si>
  <si>
    <t>023</t>
  </si>
  <si>
    <t>CESAR GREENE</t>
  </si>
  <si>
    <t>cesar greene</t>
  </si>
  <si>
    <t>024</t>
  </si>
  <si>
    <t>MELANIE CARTER</t>
  </si>
  <si>
    <t>melanie carter</t>
  </si>
  <si>
    <t>025</t>
  </si>
  <si>
    <t>JENNIFER MARTIN</t>
  </si>
  <si>
    <t>jennifer martin</t>
  </si>
  <si>
    <t>026</t>
  </si>
  <si>
    <t>ANNA MCCANN</t>
  </si>
  <si>
    <t>anna mccann</t>
  </si>
  <si>
    <t>027</t>
  </si>
  <si>
    <t>MARISSA BASS</t>
  </si>
  <si>
    <t>marissa bass</t>
  </si>
  <si>
    <t>028</t>
  </si>
  <si>
    <t>ALEXIS DAY</t>
  </si>
  <si>
    <t>alexis day</t>
  </si>
  <si>
    <t>029</t>
  </si>
  <si>
    <t>MEGAN JONES</t>
  </si>
  <si>
    <t>megan jones</t>
  </si>
  <si>
    <t>030</t>
  </si>
  <si>
    <t>LORI SMITH</t>
  </si>
  <si>
    <t>lori smith</t>
  </si>
  <si>
    <t>031</t>
  </si>
  <si>
    <t>ERIC CARPENTER</t>
  </si>
  <si>
    <t>eric carpenter</t>
  </si>
  <si>
    <t>032</t>
  </si>
  <si>
    <t>TIMOTHY DANIELS</t>
  </si>
  <si>
    <t>timothy daniels</t>
  </si>
  <si>
    <t>033</t>
  </si>
  <si>
    <t>ROBERT NELSON</t>
  </si>
  <si>
    <t>robert nelson</t>
  </si>
  <si>
    <t>034</t>
  </si>
  <si>
    <t>MICHAEL ANDERSON</t>
  </si>
  <si>
    <t>michael anderson</t>
  </si>
  <si>
    <t>035</t>
  </si>
  <si>
    <t>JESSICA SNYDER</t>
  </si>
  <si>
    <t>jessica snyder</t>
  </si>
  <si>
    <t>036</t>
  </si>
  <si>
    <t>EMILY DANIELS</t>
  </si>
  <si>
    <t>emily daniels</t>
  </si>
  <si>
    <t>037</t>
  </si>
  <si>
    <t>JAMIE RAMIREZ</t>
  </si>
  <si>
    <t>jamie ramirez</t>
  </si>
  <si>
    <t>038</t>
  </si>
  <si>
    <t>AMY HARRISON</t>
  </si>
  <si>
    <t>amy harrison</t>
  </si>
  <si>
    <t>039</t>
  </si>
  <si>
    <t>MELINDA WHITE</t>
  </si>
  <si>
    <t>melinda white</t>
  </si>
  <si>
    <t>040</t>
  </si>
  <si>
    <t>JAMES HERNANDEZ</t>
  </si>
  <si>
    <t>james hernandez</t>
  </si>
  <si>
    <t>041</t>
  </si>
  <si>
    <t>ANGELICA ROGERS</t>
  </si>
  <si>
    <t>angelica rogers</t>
  </si>
  <si>
    <t>042</t>
  </si>
  <si>
    <t>SAVANNAH WILLIAMS</t>
  </si>
  <si>
    <t>savannah williams</t>
  </si>
  <si>
    <t>043</t>
  </si>
  <si>
    <t>KAITLYN SCHMIDT</t>
  </si>
  <si>
    <t>kaitlyn schmidt</t>
  </si>
  <si>
    <t>044</t>
  </si>
  <si>
    <t>JASON SINGH</t>
  </si>
  <si>
    <t>jason singh</t>
  </si>
  <si>
    <t>045</t>
  </si>
  <si>
    <t>MICHELLE RAMIREZ</t>
  </si>
  <si>
    <t>michelle ramirez</t>
  </si>
  <si>
    <t>046</t>
  </si>
  <si>
    <t>JAMES BROWN</t>
  </si>
  <si>
    <t>james brown</t>
  </si>
  <si>
    <t>047</t>
  </si>
  <si>
    <t>MRS. SAMANTHA SIMMONS</t>
  </si>
  <si>
    <t>mrs. samantha simmons</t>
  </si>
  <si>
    <t>048</t>
  </si>
  <si>
    <t>CHASE MASON</t>
  </si>
  <si>
    <t>chase mason</t>
  </si>
  <si>
    <t>049</t>
  </si>
  <si>
    <t>DOMINIQUE WARD</t>
  </si>
  <si>
    <t>dominique ward</t>
  </si>
  <si>
    <t>050</t>
  </si>
  <si>
    <t>LANCE GRIFFIN</t>
  </si>
  <si>
    <t>lance griffin</t>
  </si>
  <si>
    <t>051</t>
  </si>
  <si>
    <t>JULIE BURGESS</t>
  </si>
  <si>
    <t>julie burgess</t>
  </si>
  <si>
    <t>052</t>
  </si>
  <si>
    <t>DON SCOTT</t>
  </si>
  <si>
    <t>don scott</t>
  </si>
  <si>
    <t>053</t>
  </si>
  <si>
    <t>KYLE ATKINSON</t>
  </si>
  <si>
    <t>kyle atkinson</t>
  </si>
  <si>
    <t>054</t>
  </si>
  <si>
    <t>JIMMY HOGAN</t>
  </si>
  <si>
    <t>jimmy hogan</t>
  </si>
  <si>
    <t>055</t>
  </si>
  <si>
    <t>JENNIFER MCINTYRE</t>
  </si>
  <si>
    <t>jennifer mcintyre</t>
  </si>
  <si>
    <t>056</t>
  </si>
  <si>
    <t>LARRY SIMPSON</t>
  </si>
  <si>
    <t>larry simpson</t>
  </si>
  <si>
    <t>057</t>
  </si>
  <si>
    <t>LAURA PRICE</t>
  </si>
  <si>
    <t>laura price</t>
  </si>
  <si>
    <t>058</t>
  </si>
  <si>
    <t>MARK WRIGHT</t>
  </si>
  <si>
    <t>mark wright</t>
  </si>
  <si>
    <t>059</t>
  </si>
  <si>
    <t>SAMANTHA MCDANIEL</t>
  </si>
  <si>
    <t>samantha mcdaniel</t>
  </si>
  <si>
    <t>060</t>
  </si>
  <si>
    <t>BARBARA FOSTER</t>
  </si>
  <si>
    <t>barbara foster</t>
  </si>
  <si>
    <t>061</t>
  </si>
  <si>
    <t>COURTNEY TRAN</t>
  </si>
  <si>
    <t>courtney tran</t>
  </si>
  <si>
    <t>062</t>
  </si>
  <si>
    <t>EDDIE TODD</t>
  </si>
  <si>
    <t>eddie todd</t>
  </si>
  <si>
    <t>063</t>
  </si>
  <si>
    <t>CHRISTINE JOHNSON</t>
  </si>
  <si>
    <t>christine johnson</t>
  </si>
  <si>
    <t>064</t>
  </si>
  <si>
    <t>LEAH PHELPS</t>
  </si>
  <si>
    <t>leah phelps</t>
  </si>
  <si>
    <t>065</t>
  </si>
  <si>
    <t>REBEKAH WILLIAMS</t>
  </si>
  <si>
    <t>rebekah williams</t>
  </si>
  <si>
    <t>066</t>
  </si>
  <si>
    <t>CRYSTAL WILSON</t>
  </si>
  <si>
    <t>crystal wilson</t>
  </si>
  <si>
    <t>067</t>
  </si>
  <si>
    <t>ASHLEY CORDOVA</t>
  </si>
  <si>
    <t>ashley cordova</t>
  </si>
  <si>
    <t>068</t>
  </si>
  <si>
    <t>VICKI KELLY</t>
  </si>
  <si>
    <t>vicki kelly</t>
  </si>
  <si>
    <t>069</t>
  </si>
  <si>
    <t>COREY WARREN</t>
  </si>
  <si>
    <t>corey warren</t>
  </si>
  <si>
    <t>070</t>
  </si>
  <si>
    <t>GINA THOMPSON</t>
  </si>
  <si>
    <t>gina thompson</t>
  </si>
  <si>
    <t>071</t>
  </si>
  <si>
    <t>YVONNE BERG</t>
  </si>
  <si>
    <t>yvonne berg</t>
  </si>
  <si>
    <t>072</t>
  </si>
  <si>
    <t>THOMAS MILLER</t>
  </si>
  <si>
    <t>thomas miller</t>
  </si>
  <si>
    <t>073</t>
  </si>
  <si>
    <t>NICHOLAS BURTON</t>
  </si>
  <si>
    <t>nicholas burton</t>
  </si>
  <si>
    <t>074</t>
  </si>
  <si>
    <t>JORGE RILEY</t>
  </si>
  <si>
    <t>jorge riley</t>
  </si>
  <si>
    <t>075</t>
  </si>
  <si>
    <t>MELVIN HARRIS</t>
  </si>
  <si>
    <t>melvin harris</t>
  </si>
  <si>
    <t>076</t>
  </si>
  <si>
    <t>JEREMY MEYER</t>
  </si>
  <si>
    <t>jeremy meyer</t>
  </si>
  <si>
    <t>077</t>
  </si>
  <si>
    <t>TIMOTHY LEE</t>
  </si>
  <si>
    <t>timothy lee</t>
  </si>
  <si>
    <t>078</t>
  </si>
  <si>
    <t>DIANA BAUTISTA</t>
  </si>
  <si>
    <t>diana bautista</t>
  </si>
  <si>
    <t>079</t>
  </si>
  <si>
    <t>LESLIE RODRIGUEZ</t>
  </si>
  <si>
    <t>leslie rodriguez</t>
  </si>
  <si>
    <t>080</t>
  </si>
  <si>
    <t>NOAH WIGGINS</t>
  </si>
  <si>
    <t>noah wiggins</t>
  </si>
  <si>
    <t>081</t>
  </si>
  <si>
    <t>BRIDGET WILLIAMS</t>
  </si>
  <si>
    <t>bridget williams</t>
  </si>
  <si>
    <t>082</t>
  </si>
  <si>
    <t>VERONICA BAKER</t>
  </si>
  <si>
    <t>veronica baker</t>
  </si>
  <si>
    <t>083</t>
  </si>
  <si>
    <t>ANDREW AVILA</t>
  </si>
  <si>
    <t>andrew avila</t>
  </si>
  <si>
    <t>084</t>
  </si>
  <si>
    <t>MICHAEL ROBERSON</t>
  </si>
  <si>
    <t>michael roberson</t>
  </si>
  <si>
    <t>085</t>
  </si>
  <si>
    <t>AUSTIN JENKINS</t>
  </si>
  <si>
    <t>austin jenkins</t>
  </si>
  <si>
    <t>086</t>
  </si>
  <si>
    <t>BRENDA GREEN</t>
  </si>
  <si>
    <t>brenda green</t>
  </si>
  <si>
    <t>087</t>
  </si>
  <si>
    <t>SAMUEL PIERCE</t>
  </si>
  <si>
    <t>samuel pierce</t>
  </si>
  <si>
    <t>088</t>
  </si>
  <si>
    <t>BRIANA SMITH</t>
  </si>
  <si>
    <t>briana smith</t>
  </si>
  <si>
    <t>089</t>
  </si>
  <si>
    <t>RONALD BARRETT</t>
  </si>
  <si>
    <t>ronald barrett</t>
  </si>
  <si>
    <t>090</t>
  </si>
  <si>
    <t>MATTHEW SMITH</t>
  </si>
  <si>
    <t>matthew smith</t>
  </si>
  <si>
    <t>091</t>
  </si>
  <si>
    <t>LOGAN HUANG</t>
  </si>
  <si>
    <t>logan huang</t>
  </si>
  <si>
    <t>092</t>
  </si>
  <si>
    <t>MIRANDA HUTCHINSON</t>
  </si>
  <si>
    <t>miranda hutchinson</t>
  </si>
  <si>
    <t>093</t>
  </si>
  <si>
    <t>PAUL RICHARDSON</t>
  </si>
  <si>
    <t>paul richardson</t>
  </si>
  <si>
    <t>094</t>
  </si>
  <si>
    <t>JOSE JONES</t>
  </si>
  <si>
    <t>jose jones</t>
  </si>
  <si>
    <t>095</t>
  </si>
  <si>
    <t>DENISE SMITH</t>
  </si>
  <si>
    <t>denise smith</t>
  </si>
  <si>
    <t>096</t>
  </si>
  <si>
    <t>SHELBY MCMAHON</t>
  </si>
  <si>
    <t>shelby mcmahon</t>
  </si>
  <si>
    <t>097</t>
  </si>
  <si>
    <t>BETHANY WRIGHT</t>
  </si>
  <si>
    <t>bethany wright</t>
  </si>
  <si>
    <t>098</t>
  </si>
  <si>
    <t>DAVID ORTIZ</t>
  </si>
  <si>
    <t>david ortiz</t>
  </si>
  <si>
    <t>099</t>
  </si>
  <si>
    <t>ANDREW LYNCH</t>
  </si>
  <si>
    <t>andrew lynch</t>
  </si>
  <si>
    <t>100</t>
  </si>
  <si>
    <t>KRISTOPHER MEYERS</t>
  </si>
  <si>
    <t>kristopher meyers</t>
  </si>
  <si>
    <t>101</t>
  </si>
  <si>
    <t>THOMAS ROTH</t>
  </si>
  <si>
    <t>thomas roth</t>
  </si>
  <si>
    <t>102</t>
  </si>
  <si>
    <t>VICKI BROWN</t>
  </si>
  <si>
    <t>vicki brown</t>
  </si>
  <si>
    <t>103</t>
  </si>
  <si>
    <t>STACY SUTTON</t>
  </si>
  <si>
    <t>stacy sutton</t>
  </si>
  <si>
    <t>104</t>
  </si>
  <si>
    <t>KIMBERLY HOLLAND</t>
  </si>
  <si>
    <t>kimberly holland</t>
  </si>
  <si>
    <t>105</t>
  </si>
  <si>
    <t>TRAVIS RICHARDSON</t>
  </si>
  <si>
    <t>travis richardson</t>
  </si>
  <si>
    <t>106</t>
  </si>
  <si>
    <t>JASMIN HO</t>
  </si>
  <si>
    <t>jasmin ho</t>
  </si>
  <si>
    <t>107</t>
  </si>
  <si>
    <t>MARK PAUL</t>
  </si>
  <si>
    <t>mark paul</t>
  </si>
  <si>
    <t>108</t>
  </si>
  <si>
    <t>JENNIFER LEWIS</t>
  </si>
  <si>
    <t>jennifer lewis</t>
  </si>
  <si>
    <t>109</t>
  </si>
  <si>
    <t>ELIZABETH LESTER</t>
  </si>
  <si>
    <t>elizabeth lester</t>
  </si>
  <si>
    <t>110</t>
  </si>
  <si>
    <t>KIMBERLY GRIFFIN</t>
  </si>
  <si>
    <t>kimberly griffin</t>
  </si>
  <si>
    <t>111</t>
  </si>
  <si>
    <t>TYLER WARNER</t>
  </si>
  <si>
    <t>tyler warner</t>
  </si>
  <si>
    <t>112</t>
  </si>
  <si>
    <t>JANE COX</t>
  </si>
  <si>
    <t>jane cox</t>
  </si>
  <si>
    <t>113</t>
  </si>
  <si>
    <t>LEAH WILLIAMS</t>
  </si>
  <si>
    <t>leah williams</t>
  </si>
  <si>
    <t>114</t>
  </si>
  <si>
    <t>KEVIN WONG</t>
  </si>
  <si>
    <t>kevin wong</t>
  </si>
  <si>
    <t>115</t>
  </si>
  <si>
    <t>ROBERT ANDREWS</t>
  </si>
  <si>
    <t>robert andrews</t>
  </si>
  <si>
    <t>116</t>
  </si>
  <si>
    <t>JESSICA TORRES</t>
  </si>
  <si>
    <t>jessica torres</t>
  </si>
  <si>
    <t>117</t>
  </si>
  <si>
    <t>TERESA KIM</t>
  </si>
  <si>
    <t>teresa kim</t>
  </si>
  <si>
    <t>118</t>
  </si>
  <si>
    <t>JON MORGAN</t>
  </si>
  <si>
    <t>jon morgan</t>
  </si>
  <si>
    <t>119</t>
  </si>
  <si>
    <t>GLORIA CHANEY</t>
  </si>
  <si>
    <t>gloria chaney</t>
  </si>
  <si>
    <t>120</t>
  </si>
  <si>
    <t>JESSE CAMPBELL</t>
  </si>
  <si>
    <t>jesse campbell</t>
  </si>
  <si>
    <t>121</t>
  </si>
  <si>
    <t>ALLISON TUCKER MD</t>
  </si>
  <si>
    <t>allison tucker md</t>
  </si>
  <si>
    <t>Allison Tucker Md</t>
  </si>
  <si>
    <t>122</t>
  </si>
  <si>
    <t>CANDICE PETERSEN</t>
  </si>
  <si>
    <t>candice petersen</t>
  </si>
  <si>
    <t>123</t>
  </si>
  <si>
    <t>CHRISTOPHER NICHOLS</t>
  </si>
  <si>
    <t>christopher nichols</t>
  </si>
  <si>
    <t>124</t>
  </si>
  <si>
    <t>DEBRA GARCIA</t>
  </si>
  <si>
    <t>debra garcia</t>
  </si>
  <si>
    <t>125</t>
  </si>
  <si>
    <t>ANDREW FUENTES</t>
  </si>
  <si>
    <t>andrew fuentes</t>
  </si>
  <si>
    <t>126</t>
  </si>
  <si>
    <t>JASON CARTER</t>
  </si>
  <si>
    <t>jason carter</t>
  </si>
  <si>
    <t>127</t>
  </si>
  <si>
    <t>AUSTIN ROMERO</t>
  </si>
  <si>
    <t>austin romero</t>
  </si>
  <si>
    <t>128</t>
  </si>
  <si>
    <t>CLAYTON BURNS</t>
  </si>
  <si>
    <t>clayton burns</t>
  </si>
  <si>
    <t>129</t>
  </si>
  <si>
    <t>JONATHAN CLARK</t>
  </si>
  <si>
    <t>jonathan clark</t>
  </si>
  <si>
    <t>130</t>
  </si>
  <si>
    <t>ALEXANDER GRIFFIN</t>
  </si>
  <si>
    <t>alexander griffin</t>
  </si>
  <si>
    <t>131</t>
  </si>
  <si>
    <t>SHELLY WHITEHEAD</t>
  </si>
  <si>
    <t>shelly whitehead</t>
  </si>
  <si>
    <t>132</t>
  </si>
  <si>
    <t>KAITLYN DAVIS</t>
  </si>
  <si>
    <t>kaitlyn davis</t>
  </si>
  <si>
    <t>133</t>
  </si>
  <si>
    <t>CHRISTOPHER JONES</t>
  </si>
  <si>
    <t>christopher jones</t>
  </si>
  <si>
    <t>134</t>
  </si>
  <si>
    <t>CINDY JACOBS</t>
  </si>
  <si>
    <t>cindy jacobs</t>
  </si>
  <si>
    <t>135</t>
  </si>
  <si>
    <t>PENNY DAY</t>
  </si>
  <si>
    <t>penny day</t>
  </si>
  <si>
    <t>136</t>
  </si>
  <si>
    <t>THOMAS INGRAM</t>
  </si>
  <si>
    <t>thomas ingram</t>
  </si>
  <si>
    <t>137</t>
  </si>
  <si>
    <t>DONNA HANSEN</t>
  </si>
  <si>
    <t>donna hansen</t>
  </si>
  <si>
    <t>138</t>
  </si>
  <si>
    <t>DONNA BAILEY</t>
  </si>
  <si>
    <t>donna bailey</t>
  </si>
  <si>
    <t>139</t>
  </si>
  <si>
    <t>JOSHUA ARMSTRONG</t>
  </si>
  <si>
    <t>joshua armstrong</t>
  </si>
  <si>
    <t>140</t>
  </si>
  <si>
    <t>JONATHAN GARZA</t>
  </si>
  <si>
    <t>jonathan garza</t>
  </si>
  <si>
    <t>141</t>
  </si>
  <si>
    <t>CHARLES JONES</t>
  </si>
  <si>
    <t>charles jones</t>
  </si>
  <si>
    <t>142</t>
  </si>
  <si>
    <t>LINDSEY MILES</t>
  </si>
  <si>
    <t>lindsey miles</t>
  </si>
  <si>
    <t>143</t>
  </si>
  <si>
    <t>EDUARDO REED</t>
  </si>
  <si>
    <t>eduardo reed</t>
  </si>
  <si>
    <t>144</t>
  </si>
  <si>
    <t>LEE FOWLER</t>
  </si>
  <si>
    <t>lee fowler</t>
  </si>
  <si>
    <t>145</t>
  </si>
  <si>
    <t>STEVEN JONES JR.</t>
  </si>
  <si>
    <t>steven jones jr.</t>
  </si>
  <si>
    <t>146</t>
  </si>
  <si>
    <t>ASHLEY CHEN</t>
  </si>
  <si>
    <t>ashley chen</t>
  </si>
  <si>
    <t>147</t>
  </si>
  <si>
    <t>ERICA DAVIS</t>
  </si>
  <si>
    <t>erica davis</t>
  </si>
  <si>
    <t>148</t>
  </si>
  <si>
    <t>WAYNE GONZALES</t>
  </si>
  <si>
    <t>wayne gonzales</t>
  </si>
  <si>
    <t>149</t>
  </si>
  <si>
    <t>GARY BALLARD</t>
  </si>
  <si>
    <t>gary ballard</t>
  </si>
  <si>
    <t>150</t>
  </si>
  <si>
    <t>MARIA MCGUIRE</t>
  </si>
  <si>
    <t>maria mcguire</t>
  </si>
  <si>
    <t>151</t>
  </si>
  <si>
    <t>MATTHEW RICHARDS</t>
  </si>
  <si>
    <t>matthew richards</t>
  </si>
  <si>
    <t>152</t>
  </si>
  <si>
    <t>PATRICK MALONE</t>
  </si>
  <si>
    <t>patrick malone</t>
  </si>
  <si>
    <t>153</t>
  </si>
  <si>
    <t>CINDY MARTIN</t>
  </si>
  <si>
    <t>cindy martin</t>
  </si>
  <si>
    <t>154</t>
  </si>
  <si>
    <t>ANNE EDWARDS</t>
  </si>
  <si>
    <t>anne edwards</t>
  </si>
  <si>
    <t>155</t>
  </si>
  <si>
    <t>MITCHELL MARTIN</t>
  </si>
  <si>
    <t>mitchell martin</t>
  </si>
  <si>
    <t>156</t>
  </si>
  <si>
    <t>MITCHELL PATRICK</t>
  </si>
  <si>
    <t>mitchell patrick</t>
  </si>
  <si>
    <t>157</t>
  </si>
  <si>
    <t>REBECCA LYONS</t>
  </si>
  <si>
    <t>rebecca lyons</t>
  </si>
  <si>
    <t>158</t>
  </si>
  <si>
    <t>CHRISTIAN LOPEZ</t>
  </si>
  <si>
    <t>christian lopez</t>
  </si>
  <si>
    <t>159</t>
  </si>
  <si>
    <t>NATHAN BLAIR</t>
  </si>
  <si>
    <t>nathan blair</t>
  </si>
  <si>
    <t>160</t>
  </si>
  <si>
    <t>PATRICIA LOPEZ</t>
  </si>
  <si>
    <t>patricia lopez</t>
  </si>
  <si>
    <t>161</t>
  </si>
  <si>
    <t>MICHELLE WU</t>
  </si>
  <si>
    <t>michelle wu</t>
  </si>
  <si>
    <t>162</t>
  </si>
  <si>
    <t>DONALD MITCHELL</t>
  </si>
  <si>
    <t>donald mitchell</t>
  </si>
  <si>
    <t>163</t>
  </si>
  <si>
    <t>SEAN GORDON</t>
  </si>
  <si>
    <t>sean gordon</t>
  </si>
  <si>
    <t>164</t>
  </si>
  <si>
    <t>GREGORY CLARKE</t>
  </si>
  <si>
    <t>gregory clarke</t>
  </si>
  <si>
    <t>165</t>
  </si>
  <si>
    <t>STEVEN WHITNEY</t>
  </si>
  <si>
    <t>steven whitney</t>
  </si>
  <si>
    <t>166</t>
  </si>
  <si>
    <t>ROBIN ACOSTA</t>
  </si>
  <si>
    <t>robin acosta</t>
  </si>
  <si>
    <t>167</t>
  </si>
  <si>
    <t>JOHN SMITH</t>
  </si>
  <si>
    <t>john smith</t>
  </si>
  <si>
    <t>168</t>
  </si>
  <si>
    <t>SUSAN BAKER</t>
  </si>
  <si>
    <t>susan baker</t>
  </si>
  <si>
    <t>169</t>
  </si>
  <si>
    <t>ANTHONY LARSEN</t>
  </si>
  <si>
    <t>anthony larsen</t>
  </si>
  <si>
    <t>170</t>
  </si>
  <si>
    <t>NICHOLAS CARPENTER</t>
  </si>
  <si>
    <t>nicholas carpenter</t>
  </si>
  <si>
    <t>171</t>
  </si>
  <si>
    <t>DEBRA SALAZAR</t>
  </si>
  <si>
    <t>debra salazar</t>
  </si>
  <si>
    <t>172</t>
  </si>
  <si>
    <t>WILLIAM SMITH</t>
  </si>
  <si>
    <t>william smith</t>
  </si>
  <si>
    <t>173</t>
  </si>
  <si>
    <t>CAROLINE GROSS</t>
  </si>
  <si>
    <t>caroline gross</t>
  </si>
  <si>
    <t>174</t>
  </si>
  <si>
    <t>JEREMY SAWYER</t>
  </si>
  <si>
    <t>jeremy sawyer</t>
  </si>
  <si>
    <t>175</t>
  </si>
  <si>
    <t>EDUARDO BURNS</t>
  </si>
  <si>
    <t>eduardo burns</t>
  </si>
  <si>
    <t>176</t>
  </si>
  <si>
    <t>AMANDA JONES</t>
  </si>
  <si>
    <t>amanda jones</t>
  </si>
  <si>
    <t>177</t>
  </si>
  <si>
    <t>FREDERICK WARE</t>
  </si>
  <si>
    <t>frederick ware</t>
  </si>
  <si>
    <t>178</t>
  </si>
  <si>
    <t>MICHAEL BLACK</t>
  </si>
  <si>
    <t>michael black</t>
  </si>
  <si>
    <t>179</t>
  </si>
  <si>
    <t>PATRICIA SANDERS</t>
  </si>
  <si>
    <t>patricia sanders</t>
  </si>
  <si>
    <t>180</t>
  </si>
  <si>
    <t>MARC JOSEPH</t>
  </si>
  <si>
    <t>marc joseph</t>
  </si>
  <si>
    <t>181</t>
  </si>
  <si>
    <t>VANESSA WHITE</t>
  </si>
  <si>
    <t>vanessa white</t>
  </si>
  <si>
    <t>182</t>
  </si>
  <si>
    <t>JENNIFER GARCIA</t>
  </si>
  <si>
    <t>jennifer garcia</t>
  </si>
  <si>
    <t>183</t>
  </si>
  <si>
    <t>MICHAEL ZAVALA</t>
  </si>
  <si>
    <t>michael zavala</t>
  </si>
  <si>
    <t>184</t>
  </si>
  <si>
    <t>KIMBERLY WILLIAMS</t>
  </si>
  <si>
    <t>kimberly williams</t>
  </si>
  <si>
    <t>185</t>
  </si>
  <si>
    <t>ELIZABETH JENKINS</t>
  </si>
  <si>
    <t>elizabeth jenkins</t>
  </si>
  <si>
    <t>186</t>
  </si>
  <si>
    <t>BRANDON FORD</t>
  </si>
  <si>
    <t>brandon ford</t>
  </si>
  <si>
    <t>187</t>
  </si>
  <si>
    <t>JUSTIN HOUSE</t>
  </si>
  <si>
    <t>justin house</t>
  </si>
  <si>
    <t>188</t>
  </si>
  <si>
    <t>HENRY MULLEN</t>
  </si>
  <si>
    <t>henry mullen</t>
  </si>
  <si>
    <t>189</t>
  </si>
  <si>
    <t>JESSE COCHRAN</t>
  </si>
  <si>
    <t>jesse cochran</t>
  </si>
  <si>
    <t>190</t>
  </si>
  <si>
    <t>MELISSA RICH</t>
  </si>
  <si>
    <t>melissa rich</t>
  </si>
  <si>
    <t>191</t>
  </si>
  <si>
    <t>PATRICK DUNLAP</t>
  </si>
  <si>
    <t>patrick dunlap</t>
  </si>
  <si>
    <t>192</t>
  </si>
  <si>
    <t>TROY CARSON</t>
  </si>
  <si>
    <t>troy carson</t>
  </si>
  <si>
    <t>193</t>
  </si>
  <si>
    <t>194</t>
  </si>
  <si>
    <t>JENNIFER CHERRY</t>
  </si>
  <si>
    <t>jennifer cherry</t>
  </si>
  <si>
    <t>195</t>
  </si>
  <si>
    <t>BRANDI TUCKER</t>
  </si>
  <si>
    <t>brandi tucker</t>
  </si>
  <si>
    <t>196</t>
  </si>
  <si>
    <t>ZACHARY BURKE</t>
  </si>
  <si>
    <t>zachary burke</t>
  </si>
  <si>
    <t>197</t>
  </si>
  <si>
    <t>THOMAS JONES</t>
  </si>
  <si>
    <t>thomas jones</t>
  </si>
  <si>
    <t>198</t>
  </si>
  <si>
    <t>BRIAN DUNN</t>
  </si>
  <si>
    <t>brian dunn</t>
  </si>
  <si>
    <t>199</t>
  </si>
  <si>
    <t>SHIRLEY STRICKLAND</t>
  </si>
  <si>
    <t>shirley strickland</t>
  </si>
  <si>
    <t>200</t>
  </si>
  <si>
    <t>NICOLE MEYERS</t>
  </si>
  <si>
    <t>nicole meyers</t>
  </si>
  <si>
    <t>201</t>
  </si>
  <si>
    <t>JILL STEPHENS</t>
  </si>
  <si>
    <t>jill stephens</t>
  </si>
  <si>
    <t>202</t>
  </si>
  <si>
    <t>HEIDI MIRANDA</t>
  </si>
  <si>
    <t>heidi miranda</t>
  </si>
  <si>
    <t>203</t>
  </si>
  <si>
    <t>JESUS MARTINEZ</t>
  </si>
  <si>
    <t>jesus martinez</t>
  </si>
  <si>
    <t>204</t>
  </si>
  <si>
    <t>ADAM PAYNE</t>
  </si>
  <si>
    <t>adam payne</t>
  </si>
  <si>
    <t>205</t>
  </si>
  <si>
    <t>WALTER WILLIAMS</t>
  </si>
  <si>
    <t>walter williams</t>
  </si>
  <si>
    <t>206</t>
  </si>
  <si>
    <t>SHANNON FARMER</t>
  </si>
  <si>
    <t>shannon farmer</t>
  </si>
  <si>
    <t>207</t>
  </si>
  <si>
    <t>PETER REYES</t>
  </si>
  <si>
    <t>peter reyes</t>
  </si>
  <si>
    <t>208</t>
  </si>
  <si>
    <t>KRISTEN KNIGHT</t>
  </si>
  <si>
    <t>kristen knight</t>
  </si>
  <si>
    <t>209</t>
  </si>
  <si>
    <t>WILLIAM MOORE JR.</t>
  </si>
  <si>
    <t>william moore jr.</t>
  </si>
  <si>
    <t>210</t>
  </si>
  <si>
    <t>JENNIFER ROWE</t>
  </si>
  <si>
    <t>jennifer rowe</t>
  </si>
  <si>
    <t>211</t>
  </si>
  <si>
    <t>MIKAYLA HENRY</t>
  </si>
  <si>
    <t>mikayla henry</t>
  </si>
  <si>
    <t>212</t>
  </si>
  <si>
    <t>JACOB KERR</t>
  </si>
  <si>
    <t>jacob kerr</t>
  </si>
  <si>
    <t>213</t>
  </si>
  <si>
    <t>RYAN JOHNSON</t>
  </si>
  <si>
    <t>ryan johnson</t>
  </si>
  <si>
    <t>214</t>
  </si>
  <si>
    <t>MICHAEL RUIZ</t>
  </si>
  <si>
    <t>michael ruiz</t>
  </si>
  <si>
    <t>215</t>
  </si>
  <si>
    <t>MONICA ROBERTS</t>
  </si>
  <si>
    <t>monica roberts</t>
  </si>
  <si>
    <t>216</t>
  </si>
  <si>
    <t>DANNY BROWN</t>
  </si>
  <si>
    <t>danny brown</t>
  </si>
  <si>
    <t>217</t>
  </si>
  <si>
    <t>KAREN LARSEN</t>
  </si>
  <si>
    <t>karen larsen</t>
  </si>
  <si>
    <t>218</t>
  </si>
  <si>
    <t>ROBERT EVANS</t>
  </si>
  <si>
    <t>robert evans</t>
  </si>
  <si>
    <t>219</t>
  </si>
  <si>
    <t>SEAN POOLE</t>
  </si>
  <si>
    <t>sean poole</t>
  </si>
  <si>
    <t>220</t>
  </si>
  <si>
    <t>RICHARD QUINN</t>
  </si>
  <si>
    <t>richard quinn</t>
  </si>
  <si>
    <t>221</t>
  </si>
  <si>
    <t>JENNIFER GONZALEZ</t>
  </si>
  <si>
    <t>jennifer gonzalez</t>
  </si>
  <si>
    <t>222</t>
  </si>
  <si>
    <t>JAMES SKINNER</t>
  </si>
  <si>
    <t>james skinner</t>
  </si>
  <si>
    <t>223</t>
  </si>
  <si>
    <t>MICHELLE HILL</t>
  </si>
  <si>
    <t>michelle hill</t>
  </si>
  <si>
    <t>224</t>
  </si>
  <si>
    <t>JACQUELINE WILLIAMS</t>
  </si>
  <si>
    <t>jacqueline williams</t>
  </si>
  <si>
    <t>225</t>
  </si>
  <si>
    <t>DARRELL JOHNSON</t>
  </si>
  <si>
    <t>darrell johnson</t>
  </si>
  <si>
    <t>226</t>
  </si>
  <si>
    <t>RYAN CRAWFORD</t>
  </si>
  <si>
    <t>ryan crawford</t>
  </si>
  <si>
    <t>227</t>
  </si>
  <si>
    <t>CHELSEA BARBER</t>
  </si>
  <si>
    <t>chelsea barber</t>
  </si>
  <si>
    <t>228</t>
  </si>
  <si>
    <t>ELAINE MARTINEZ</t>
  </si>
  <si>
    <t>elaine martinez</t>
  </si>
  <si>
    <t>229</t>
  </si>
  <si>
    <t>JOSEPH KENT</t>
  </si>
  <si>
    <t>joseph kent</t>
  </si>
  <si>
    <t>230</t>
  </si>
  <si>
    <t>MEGAN WELCH</t>
  </si>
  <si>
    <t>megan welch</t>
  </si>
  <si>
    <t>231</t>
  </si>
  <si>
    <t>STEPHEN RAMIREZ</t>
  </si>
  <si>
    <t>stephen ramirez</t>
  </si>
  <si>
    <t>232</t>
  </si>
  <si>
    <t>CHLOE GRAY</t>
  </si>
  <si>
    <t>chloe gray</t>
  </si>
  <si>
    <t>233</t>
  </si>
  <si>
    <t>MICHAEL WILLIAMS JR.</t>
  </si>
  <si>
    <t>michael williams jr.</t>
  </si>
  <si>
    <t>234</t>
  </si>
  <si>
    <t>MATTHEW MARTIN</t>
  </si>
  <si>
    <t>matthew martin</t>
  </si>
  <si>
    <t>235</t>
  </si>
  <si>
    <t>JULIA MURPHY</t>
  </si>
  <si>
    <t>julia murphy</t>
  </si>
  <si>
    <t>236</t>
  </si>
  <si>
    <t>ANNA EVANS</t>
  </si>
  <si>
    <t>anna evans</t>
  </si>
  <si>
    <t>237</t>
  </si>
  <si>
    <t>BRENDA FLEMING</t>
  </si>
  <si>
    <t>brenda fleming</t>
  </si>
  <si>
    <t>238</t>
  </si>
  <si>
    <t>DANIEL HARRINGTON</t>
  </si>
  <si>
    <t>daniel harrington</t>
  </si>
  <si>
    <t>239</t>
  </si>
  <si>
    <t>DANIEL BARNETT</t>
  </si>
  <si>
    <t>daniel barnett</t>
  </si>
  <si>
    <t>240</t>
  </si>
  <si>
    <t>MARK CUMMINGS</t>
  </si>
  <si>
    <t>mark cummings</t>
  </si>
  <si>
    <t>241</t>
  </si>
  <si>
    <t>CHRISTOPHER GUERRA</t>
  </si>
  <si>
    <t>christopher guerra</t>
  </si>
  <si>
    <t>242</t>
  </si>
  <si>
    <t>SARAH HO</t>
  </si>
  <si>
    <t>sarah ho</t>
  </si>
  <si>
    <t>243</t>
  </si>
  <si>
    <t>VERONICA THOMAS</t>
  </si>
  <si>
    <t>veronica thomas</t>
  </si>
  <si>
    <t>244</t>
  </si>
  <si>
    <t>MITCHELL WATSON</t>
  </si>
  <si>
    <t>mitchell watson</t>
  </si>
  <si>
    <t>245</t>
  </si>
  <si>
    <t>MONICA MURPHY</t>
  </si>
  <si>
    <t>monica murphy</t>
  </si>
  <si>
    <t>246</t>
  </si>
  <si>
    <t>KRISTEN WILLIAMS</t>
  </si>
  <si>
    <t>kristen williams</t>
  </si>
  <si>
    <t>247</t>
  </si>
  <si>
    <t>NICOLE WRIGHT</t>
  </si>
  <si>
    <t>nicole wright</t>
  </si>
  <si>
    <t>248</t>
  </si>
  <si>
    <t>ANDREW RUIZ</t>
  </si>
  <si>
    <t>andrew ruiz</t>
  </si>
  <si>
    <t>249</t>
  </si>
  <si>
    <t>ZACHARY JACKSON</t>
  </si>
  <si>
    <t>zachary jackson</t>
  </si>
  <si>
    <t>STEPHANIE CARTER</t>
  </si>
  <si>
    <t>stephanie carter</t>
  </si>
  <si>
    <t>251</t>
  </si>
  <si>
    <t>AMY OLSON</t>
  </si>
  <si>
    <t>amy olson</t>
  </si>
  <si>
    <t>252</t>
  </si>
  <si>
    <t>FRED STARK</t>
  </si>
  <si>
    <t>fred stark</t>
  </si>
  <si>
    <t>253</t>
  </si>
  <si>
    <t>JACOB GILL</t>
  </si>
  <si>
    <t>jacob gill</t>
  </si>
  <si>
    <t>254</t>
  </si>
  <si>
    <t>ANTHONY NICHOLS</t>
  </si>
  <si>
    <t>anthony nichols</t>
  </si>
  <si>
    <t>255</t>
  </si>
  <si>
    <t>WILLIAM KNAPP</t>
  </si>
  <si>
    <t>william knapp</t>
  </si>
  <si>
    <t>256</t>
  </si>
  <si>
    <t>ELIZABETH WALKER</t>
  </si>
  <si>
    <t>elizabeth walker</t>
  </si>
  <si>
    <t>257</t>
  </si>
  <si>
    <t>BRENDA REEVES</t>
  </si>
  <si>
    <t>brenda reeves</t>
  </si>
  <si>
    <t>258</t>
  </si>
  <si>
    <t>CARRIE LITTLE</t>
  </si>
  <si>
    <t>carrie little</t>
  </si>
  <si>
    <t>259</t>
  </si>
  <si>
    <t>STEVEN JACKSON</t>
  </si>
  <si>
    <t>steven jackson</t>
  </si>
  <si>
    <t>260</t>
  </si>
  <si>
    <t>MARK PERRY</t>
  </si>
  <si>
    <t>mark perry</t>
  </si>
  <si>
    <t>261</t>
  </si>
  <si>
    <t>CAMERON SPENCER</t>
  </si>
  <si>
    <t>cameron spencer</t>
  </si>
  <si>
    <t>262</t>
  </si>
  <si>
    <t>JENNIFER HOLMES</t>
  </si>
  <si>
    <t>jennifer holmes</t>
  </si>
  <si>
    <t>263</t>
  </si>
  <si>
    <t>JACOB JOSEPH</t>
  </si>
  <si>
    <t>jacob joseph</t>
  </si>
  <si>
    <t>264</t>
  </si>
  <si>
    <t>JEFFERY TUCKER</t>
  </si>
  <si>
    <t>jeffery tucker</t>
  </si>
  <si>
    <t>265</t>
  </si>
  <si>
    <t>JACQUELINE DRAKE</t>
  </si>
  <si>
    <t>jacqueline drake</t>
  </si>
  <si>
    <t>266</t>
  </si>
  <si>
    <t>BRIAN BAUTISTA</t>
  </si>
  <si>
    <t>brian bautista</t>
  </si>
  <si>
    <t>267</t>
  </si>
  <si>
    <t>DAKOTA WELLS</t>
  </si>
  <si>
    <t>dakota wells</t>
  </si>
  <si>
    <t>268</t>
  </si>
  <si>
    <t>JULIE WHITE</t>
  </si>
  <si>
    <t>julie white</t>
  </si>
  <si>
    <t>269</t>
  </si>
  <si>
    <t>BARBARA KEITH</t>
  </si>
  <si>
    <t>barbara keith</t>
  </si>
  <si>
    <t>270</t>
  </si>
  <si>
    <t>HEATHER CAMACHO</t>
  </si>
  <si>
    <t>heather camacho</t>
  </si>
  <si>
    <t>271</t>
  </si>
  <si>
    <t>MELANIE HARRIS</t>
  </si>
  <si>
    <t>melanie harris</t>
  </si>
  <si>
    <t>272</t>
  </si>
  <si>
    <t>JACQUELINE PETERSON</t>
  </si>
  <si>
    <t>jacqueline peterson</t>
  </si>
  <si>
    <t>273</t>
  </si>
  <si>
    <t>NANCY LONG</t>
  </si>
  <si>
    <t>nancy long</t>
  </si>
  <si>
    <t>274</t>
  </si>
  <si>
    <t>MR. JUAN MITCHELL</t>
  </si>
  <si>
    <t>mr. juan mitchell</t>
  </si>
  <si>
    <t>275</t>
  </si>
  <si>
    <t>WILLIAM GAINES</t>
  </si>
  <si>
    <t>william gaines</t>
  </si>
  <si>
    <t>276</t>
  </si>
  <si>
    <t>HALEY YATES</t>
  </si>
  <si>
    <t>haley yates</t>
  </si>
  <si>
    <t>277</t>
  </si>
  <si>
    <t>RICHARD MCGUIRE</t>
  </si>
  <si>
    <t>richard mcguire</t>
  </si>
  <si>
    <t>278</t>
  </si>
  <si>
    <t>STEPHANIE FISHER</t>
  </si>
  <si>
    <t>stephanie fisher</t>
  </si>
  <si>
    <t>279</t>
  </si>
  <si>
    <t>ANTHONY GOODWIN DDS</t>
  </si>
  <si>
    <t>anthony goodwin dds</t>
  </si>
  <si>
    <t>Anthony Goodwin Dds</t>
  </si>
  <si>
    <t>280</t>
  </si>
  <si>
    <t>MEAGAN WALTERS</t>
  </si>
  <si>
    <t>meagan walters</t>
  </si>
  <si>
    <t>281</t>
  </si>
  <si>
    <t>DAVID POWELL</t>
  </si>
  <si>
    <t>david powell</t>
  </si>
  <si>
    <t>282</t>
  </si>
  <si>
    <t>KELLY JONES</t>
  </si>
  <si>
    <t>kelly jones</t>
  </si>
  <si>
    <t>283</t>
  </si>
  <si>
    <t>DR. MICHAEL AGUILAR</t>
  </si>
  <si>
    <t>dr. michael aguilar</t>
  </si>
  <si>
    <t>284</t>
  </si>
  <si>
    <t>ALEX NOVAK</t>
  </si>
  <si>
    <t>alex novak</t>
  </si>
  <si>
    <t>285</t>
  </si>
  <si>
    <t>ANN CONTRERAS</t>
  </si>
  <si>
    <t>ann contreras</t>
  </si>
  <si>
    <t>286</t>
  </si>
  <si>
    <t>MARY REED</t>
  </si>
  <si>
    <t>mary reed</t>
  </si>
  <si>
    <t>287</t>
  </si>
  <si>
    <t>LAUREN ROSS</t>
  </si>
  <si>
    <t>lauren ross</t>
  </si>
  <si>
    <t>288</t>
  </si>
  <si>
    <t>CANDICE WISE</t>
  </si>
  <si>
    <t>candice wise</t>
  </si>
  <si>
    <t>289</t>
  </si>
  <si>
    <t>JOYCE HUMPHREY</t>
  </si>
  <si>
    <t>joyce humphrey</t>
  </si>
  <si>
    <t>290</t>
  </si>
  <si>
    <t>JAMES CARR</t>
  </si>
  <si>
    <t>james carr</t>
  </si>
  <si>
    <t>291</t>
  </si>
  <si>
    <t>JOSEPH MENDOZA</t>
  </si>
  <si>
    <t>joseph mendoza</t>
  </si>
  <si>
    <t>292</t>
  </si>
  <si>
    <t>CATHY BALDWIN</t>
  </si>
  <si>
    <t>cathy baldwin</t>
  </si>
  <si>
    <t>293</t>
  </si>
  <si>
    <t>CHRISTINE HART</t>
  </si>
  <si>
    <t>christine hart</t>
  </si>
  <si>
    <t>294</t>
  </si>
  <si>
    <t>MIKE STANLEY</t>
  </si>
  <si>
    <t>mike stanley</t>
  </si>
  <si>
    <t>295</t>
  </si>
  <si>
    <t>JEFFREY EDWARDS</t>
  </si>
  <si>
    <t>jeffrey edwards</t>
  </si>
  <si>
    <t>296</t>
  </si>
  <si>
    <t>AMY LEE</t>
  </si>
  <si>
    <t>amy lee</t>
  </si>
  <si>
    <t>297</t>
  </si>
  <si>
    <t>MARK THOMPSON</t>
  </si>
  <si>
    <t>mark thompson</t>
  </si>
  <si>
    <t>298</t>
  </si>
  <si>
    <t>ALEX WILSON</t>
  </si>
  <si>
    <t>alex wilson</t>
  </si>
  <si>
    <t>299</t>
  </si>
  <si>
    <t>NANCY MENDEZ</t>
  </si>
  <si>
    <t>nancy mendez</t>
  </si>
  <si>
    <t>300</t>
  </si>
  <si>
    <t>BETH CRANE</t>
  </si>
  <si>
    <t>beth crane</t>
  </si>
  <si>
    <t>301</t>
  </si>
  <si>
    <t>MIGUEL ROGERS</t>
  </si>
  <si>
    <t>miguel rogers</t>
  </si>
  <si>
    <t>302</t>
  </si>
  <si>
    <t>THOMAS ROBLES</t>
  </si>
  <si>
    <t>thomas robles</t>
  </si>
  <si>
    <t>303</t>
  </si>
  <si>
    <t>JOEL BROWN III</t>
  </si>
  <si>
    <t>joel brown iii</t>
  </si>
  <si>
    <t>Joel Brown Iii</t>
  </si>
  <si>
    <t>304</t>
  </si>
  <si>
    <t>OLIVIA SCHULTZ</t>
  </si>
  <si>
    <t>olivia schultz</t>
  </si>
  <si>
    <t>305</t>
  </si>
  <si>
    <t>CLAYTON PENA</t>
  </si>
  <si>
    <t>clayton pena</t>
  </si>
  <si>
    <t>306</t>
  </si>
  <si>
    <t>ASHLEY SALAZAR</t>
  </si>
  <si>
    <t>ashley salazar</t>
  </si>
  <si>
    <t>307</t>
  </si>
  <si>
    <t>ROBERT LUCAS</t>
  </si>
  <si>
    <t>robert lucas</t>
  </si>
  <si>
    <t>308</t>
  </si>
  <si>
    <t>DAVID COX</t>
  </si>
  <si>
    <t>david cox</t>
  </si>
  <si>
    <t>309</t>
  </si>
  <si>
    <t>CHRISTIAN CAMPBELL</t>
  </si>
  <si>
    <t>christian campbell</t>
  </si>
  <si>
    <t>310</t>
  </si>
  <si>
    <t>MRS. ANGELA WARD</t>
  </si>
  <si>
    <t>mrs. angela ward</t>
  </si>
  <si>
    <t>311</t>
  </si>
  <si>
    <t>LUCAS CHEN</t>
  </si>
  <si>
    <t>lucas chen</t>
  </si>
  <si>
    <t>312</t>
  </si>
  <si>
    <t>RUBEN NELSON</t>
  </si>
  <si>
    <t>ruben nelson</t>
  </si>
  <si>
    <t>313</t>
  </si>
  <si>
    <t>BRENDA BRIGGS</t>
  </si>
  <si>
    <t>brenda briggs</t>
  </si>
  <si>
    <t>314</t>
  </si>
  <si>
    <t>RONALD SMITH</t>
  </si>
  <si>
    <t>ronald smith</t>
  </si>
  <si>
    <t>315</t>
  </si>
  <si>
    <t>DAKOTA GILES</t>
  </si>
  <si>
    <t>dakota giles</t>
  </si>
  <si>
    <t>316</t>
  </si>
  <si>
    <t>ANGELA CASTILLO</t>
  </si>
  <si>
    <t>angela castillo</t>
  </si>
  <si>
    <t>317</t>
  </si>
  <si>
    <t>ALLEN LEE</t>
  </si>
  <si>
    <t>allen lee</t>
  </si>
  <si>
    <t>318</t>
  </si>
  <si>
    <t>MICHAEL ROGERS</t>
  </si>
  <si>
    <t>michael rogers</t>
  </si>
  <si>
    <t>319</t>
  </si>
  <si>
    <t>DANIELLE COSTA</t>
  </si>
  <si>
    <t>danielle costa</t>
  </si>
  <si>
    <t>320</t>
  </si>
  <si>
    <t>WILLIAM NUNEZ</t>
  </si>
  <si>
    <t>william nunez</t>
  </si>
  <si>
    <t>321</t>
  </si>
  <si>
    <t>CHRISTOPHER RIGGS</t>
  </si>
  <si>
    <t>christopher riggs</t>
  </si>
  <si>
    <t>322</t>
  </si>
  <si>
    <t>KATHRYN MYERS</t>
  </si>
  <si>
    <t>kathryn myers</t>
  </si>
  <si>
    <t>323</t>
  </si>
  <si>
    <t>ROBERT WALLS</t>
  </si>
  <si>
    <t>robert walls</t>
  </si>
  <si>
    <t>324</t>
  </si>
  <si>
    <t>JUSTIN JOHNSON</t>
  </si>
  <si>
    <t>justin johnson</t>
  </si>
  <si>
    <t>325</t>
  </si>
  <si>
    <t>PAULA STEVENS</t>
  </si>
  <si>
    <t>paula stevens</t>
  </si>
  <si>
    <t>326</t>
  </si>
  <si>
    <t>JENNIFER ALLEN</t>
  </si>
  <si>
    <t>jennifer allen</t>
  </si>
  <si>
    <t>327</t>
  </si>
  <si>
    <t>MARK HUDSON</t>
  </si>
  <si>
    <t>mark hudson</t>
  </si>
  <si>
    <t>328</t>
  </si>
  <si>
    <t>JESSICA SMITH</t>
  </si>
  <si>
    <t>jessica smith</t>
  </si>
  <si>
    <t>329</t>
  </si>
  <si>
    <t>MIKE DEAN</t>
  </si>
  <si>
    <t>mike dean</t>
  </si>
  <si>
    <t>330</t>
  </si>
  <si>
    <t>JOSE WILSON</t>
  </si>
  <si>
    <t>jose wilson</t>
  </si>
  <si>
    <t>331</t>
  </si>
  <si>
    <t>TAMMY HILL</t>
  </si>
  <si>
    <t>tammy hill</t>
  </si>
  <si>
    <t>332</t>
  </si>
  <si>
    <t>NATHANIEL FLORES</t>
  </si>
  <si>
    <t>nathaniel flores</t>
  </si>
  <si>
    <t>333</t>
  </si>
  <si>
    <t>EDWIN CARTER</t>
  </si>
  <si>
    <t>edwin carter</t>
  </si>
  <si>
    <t>334</t>
  </si>
  <si>
    <t>PATRICIA MILLER</t>
  </si>
  <si>
    <t>patricia miller</t>
  </si>
  <si>
    <t>335</t>
  </si>
  <si>
    <t>REBECCA SCHNEIDER</t>
  </si>
  <si>
    <t>rebecca schneider</t>
  </si>
  <si>
    <t>336</t>
  </si>
  <si>
    <t>JOHN GREENE</t>
  </si>
  <si>
    <t>john greene</t>
  </si>
  <si>
    <t>337</t>
  </si>
  <si>
    <t>BRITTANY MCDOWELL</t>
  </si>
  <si>
    <t>brittany mcdowell</t>
  </si>
  <si>
    <t>338</t>
  </si>
  <si>
    <t>LORI MILLER</t>
  </si>
  <si>
    <t>lori miller</t>
  </si>
  <si>
    <t>339</t>
  </si>
  <si>
    <t>JOSEPH ROBINSON</t>
  </si>
  <si>
    <t>joseph robinson</t>
  </si>
  <si>
    <t>340</t>
  </si>
  <si>
    <t>AARON PRUITT</t>
  </si>
  <si>
    <t>aaron pruitt</t>
  </si>
  <si>
    <t>341</t>
  </si>
  <si>
    <t>VICTORIA MILLER</t>
  </si>
  <si>
    <t>victoria miller</t>
  </si>
  <si>
    <t>342</t>
  </si>
  <si>
    <t>CLARENCE VEGA</t>
  </si>
  <si>
    <t>clarence vega</t>
  </si>
  <si>
    <t>343</t>
  </si>
  <si>
    <t>DEBORAH DAY</t>
  </si>
  <si>
    <t>deborah day</t>
  </si>
  <si>
    <t>344</t>
  </si>
  <si>
    <t>NICOLE ROCHA</t>
  </si>
  <si>
    <t>nicole rocha</t>
  </si>
  <si>
    <t>345</t>
  </si>
  <si>
    <t>ELIJAH GREEN</t>
  </si>
  <si>
    <t>elijah green</t>
  </si>
  <si>
    <t>346</t>
  </si>
  <si>
    <t>EMILY JOHNSON</t>
  </si>
  <si>
    <t>emily johnson</t>
  </si>
  <si>
    <t>347</t>
  </si>
  <si>
    <t>RICHARD VELASQUEZ JR.</t>
  </si>
  <si>
    <t>richard velasquez jr.</t>
  </si>
  <si>
    <t>348</t>
  </si>
  <si>
    <t>KURT WILSON</t>
  </si>
  <si>
    <t>kurt wilson</t>
  </si>
  <si>
    <t>349</t>
  </si>
  <si>
    <t>JEREMIAH RODRIGUEZ</t>
  </si>
  <si>
    <t>jeremiah rodriguez</t>
  </si>
  <si>
    <t>350</t>
  </si>
  <si>
    <t>LAUREN LANG</t>
  </si>
  <si>
    <t>lauren lang</t>
  </si>
  <si>
    <t>351</t>
  </si>
  <si>
    <t>MATTHEW PHILLIPS</t>
  </si>
  <si>
    <t>matthew phillips</t>
  </si>
  <si>
    <t>352</t>
  </si>
  <si>
    <t>MICHAEL ANDERSEN</t>
  </si>
  <si>
    <t>michael andersen</t>
  </si>
  <si>
    <t>353</t>
  </si>
  <si>
    <t>AMANDA MAYO</t>
  </si>
  <si>
    <t>amanda mayo</t>
  </si>
  <si>
    <t>354</t>
  </si>
  <si>
    <t>JESSICA VANCE</t>
  </si>
  <si>
    <t>jessica vance</t>
  </si>
  <si>
    <t>355</t>
  </si>
  <si>
    <t>ALEXA GALLEGOS</t>
  </si>
  <si>
    <t>alexa gallegos</t>
  </si>
  <si>
    <t>356</t>
  </si>
  <si>
    <t>CHARLES PRATT</t>
  </si>
  <si>
    <t>charles pratt</t>
  </si>
  <si>
    <t>357</t>
  </si>
  <si>
    <t>BRIAN BAKER</t>
  </si>
  <si>
    <t>brian baker</t>
  </si>
  <si>
    <t>358</t>
  </si>
  <si>
    <t>CHRISTINA NORMAN</t>
  </si>
  <si>
    <t>christina norman</t>
  </si>
  <si>
    <t>359</t>
  </si>
  <si>
    <t>LAURA KELLY</t>
  </si>
  <si>
    <t>laura kelly</t>
  </si>
  <si>
    <t>360</t>
  </si>
  <si>
    <t>JOHN WEBB</t>
  </si>
  <si>
    <t>john webb</t>
  </si>
  <si>
    <t>361</t>
  </si>
  <si>
    <t>CHRISTOPHER BURTON</t>
  </si>
  <si>
    <t>christopher burton</t>
  </si>
  <si>
    <t>362</t>
  </si>
  <si>
    <t>BRADLEY AGUILAR</t>
  </si>
  <si>
    <t>bradley aguilar</t>
  </si>
  <si>
    <t>363</t>
  </si>
  <si>
    <t>ARTHUR VASQUEZ</t>
  </si>
  <si>
    <t>arthur vasquez</t>
  </si>
  <si>
    <t>364</t>
  </si>
  <si>
    <t>ANGELA CASTRO</t>
  </si>
  <si>
    <t>angela castro</t>
  </si>
  <si>
    <t>365</t>
  </si>
  <si>
    <t>SUMMER YODER</t>
  </si>
  <si>
    <t>summer yoder</t>
  </si>
  <si>
    <t>366</t>
  </si>
  <si>
    <t>JACKIE ALLEN</t>
  </si>
  <si>
    <t>jackie allen</t>
  </si>
  <si>
    <t>367</t>
  </si>
  <si>
    <t>BRANDON WILLIAMS</t>
  </si>
  <si>
    <t>brandon williams</t>
  </si>
  <si>
    <t>368</t>
  </si>
  <si>
    <t>MANUEL TORRES</t>
  </si>
  <si>
    <t>manuel torres</t>
  </si>
  <si>
    <t>369</t>
  </si>
  <si>
    <t>SCOTT KELLER</t>
  </si>
  <si>
    <t>scott keller</t>
  </si>
  <si>
    <t>370</t>
  </si>
  <si>
    <t>DEBORAH BROWN</t>
  </si>
  <si>
    <t>deborah brown</t>
  </si>
  <si>
    <t>371</t>
  </si>
  <si>
    <t>JENNIFER LARA</t>
  </si>
  <si>
    <t>jennifer lara</t>
  </si>
  <si>
    <t>372</t>
  </si>
  <si>
    <t>JASON SCOTT</t>
  </si>
  <si>
    <t>jason scott</t>
  </si>
  <si>
    <t>373</t>
  </si>
  <si>
    <t>GREGORY GARRISON</t>
  </si>
  <si>
    <t>gregory garrison</t>
  </si>
  <si>
    <t>374</t>
  </si>
  <si>
    <t>CHELSEA ANDERSON</t>
  </si>
  <si>
    <t>chelsea anderson</t>
  </si>
  <si>
    <t>375</t>
  </si>
  <si>
    <t>GERALD JOHNSON</t>
  </si>
  <si>
    <t>gerald johnson</t>
  </si>
  <si>
    <t>376</t>
  </si>
  <si>
    <t>KEVIN ELLIS</t>
  </si>
  <si>
    <t>kevin ellis</t>
  </si>
  <si>
    <t>377</t>
  </si>
  <si>
    <t>MITCHELL KELLER</t>
  </si>
  <si>
    <t>mitchell keller</t>
  </si>
  <si>
    <t>378</t>
  </si>
  <si>
    <t>MARY BROWN</t>
  </si>
  <si>
    <t>mary brown</t>
  </si>
  <si>
    <t>379</t>
  </si>
  <si>
    <t>RONALD WALLS</t>
  </si>
  <si>
    <t>ronald walls</t>
  </si>
  <si>
    <t>380</t>
  </si>
  <si>
    <t>ANTHONY AVILA</t>
  </si>
  <si>
    <t>anthony avila</t>
  </si>
  <si>
    <t>381</t>
  </si>
  <si>
    <t>DOUGLAS GOODWIN</t>
  </si>
  <si>
    <t>douglas goodwin</t>
  </si>
  <si>
    <t>382</t>
  </si>
  <si>
    <t>JAMES MILLS</t>
  </si>
  <si>
    <t>james mills</t>
  </si>
  <si>
    <t>383</t>
  </si>
  <si>
    <t>NICOLE MARKS</t>
  </si>
  <si>
    <t>nicole marks</t>
  </si>
  <si>
    <t>384</t>
  </si>
  <si>
    <t>PHYLLIS DAWSON</t>
  </si>
  <si>
    <t>phyllis dawson</t>
  </si>
  <si>
    <t>385</t>
  </si>
  <si>
    <t>RENEE ARNOLD</t>
  </si>
  <si>
    <t>renee arnold</t>
  </si>
  <si>
    <t>386</t>
  </si>
  <si>
    <t>ERIC ROBINSON</t>
  </si>
  <si>
    <t>eric robinson</t>
  </si>
  <si>
    <t>387</t>
  </si>
  <si>
    <t>PAUL BROWN</t>
  </si>
  <si>
    <t>paul brown</t>
  </si>
  <si>
    <t>388</t>
  </si>
  <si>
    <t>SARAH PROCTOR</t>
  </si>
  <si>
    <t>sarah proctor</t>
  </si>
  <si>
    <t>389</t>
  </si>
  <si>
    <t>MATTHEW HICKS</t>
  </si>
  <si>
    <t>matthew hicks</t>
  </si>
  <si>
    <t>390</t>
  </si>
  <si>
    <t>CHRISTOPHER BLACK</t>
  </si>
  <si>
    <t>christopher black</t>
  </si>
  <si>
    <t>391</t>
  </si>
  <si>
    <t>JOANNE REYES</t>
  </si>
  <si>
    <t>joanne reyes</t>
  </si>
  <si>
    <t>392</t>
  </si>
  <si>
    <t>ISAAC GRAY</t>
  </si>
  <si>
    <t>isaac gray</t>
  </si>
  <si>
    <t>393</t>
  </si>
  <si>
    <t>JOSHUA ROBERTS</t>
  </si>
  <si>
    <t>joshua roberts</t>
  </si>
  <si>
    <t>394</t>
  </si>
  <si>
    <t>ELIZABETH ESTRADA</t>
  </si>
  <si>
    <t>elizabeth estrada</t>
  </si>
  <si>
    <t>395</t>
  </si>
  <si>
    <t>LORI MALONE</t>
  </si>
  <si>
    <t>lori malone</t>
  </si>
  <si>
    <t>396</t>
  </si>
  <si>
    <t>ANTHONY HUYNH MD</t>
  </si>
  <si>
    <t>anthony huynh md</t>
  </si>
  <si>
    <t>Anthony Huynh Md</t>
  </si>
  <si>
    <t>397</t>
  </si>
  <si>
    <t>MINDY YORK</t>
  </si>
  <si>
    <t>mindy york</t>
  </si>
  <si>
    <t>398</t>
  </si>
  <si>
    <t>MS. CHRISTINE CHERRY</t>
  </si>
  <si>
    <t>ms. christine cherry</t>
  </si>
  <si>
    <t>399</t>
  </si>
  <si>
    <t>DANIEL FOSTER</t>
  </si>
  <si>
    <t>daniel foster</t>
  </si>
  <si>
    <t>400</t>
  </si>
  <si>
    <t>MR. DAVID VALENCIA</t>
  </si>
  <si>
    <t>mr. david valencia</t>
  </si>
  <si>
    <t>401</t>
  </si>
  <si>
    <t>ETHAN ADAMS</t>
  </si>
  <si>
    <t>ethan adams</t>
  </si>
  <si>
    <t>402</t>
  </si>
  <si>
    <t>BRETT MOORE</t>
  </si>
  <si>
    <t>brett moore</t>
  </si>
  <si>
    <t>403</t>
  </si>
  <si>
    <t>PHILLIP GRIFFIN</t>
  </si>
  <si>
    <t>phillip griffin</t>
  </si>
  <si>
    <t>404</t>
  </si>
  <si>
    <t>STACIE WALL</t>
  </si>
  <si>
    <t>stacie wall</t>
  </si>
  <si>
    <t>405</t>
  </si>
  <si>
    <t>JACOB AUSTIN</t>
  </si>
  <si>
    <t>jacob austin</t>
  </si>
  <si>
    <t>406</t>
  </si>
  <si>
    <t>SABRINA DAVIDSON</t>
  </si>
  <si>
    <t>sabrina davidson</t>
  </si>
  <si>
    <t>407</t>
  </si>
  <si>
    <t>DUSTIN DOUGLAS</t>
  </si>
  <si>
    <t>dustin douglas</t>
  </si>
  <si>
    <t>408</t>
  </si>
  <si>
    <t>STEVEN NORRIS</t>
  </si>
  <si>
    <t>steven norris</t>
  </si>
  <si>
    <t>409</t>
  </si>
  <si>
    <t>MINDY SULLIVAN</t>
  </si>
  <si>
    <t>mindy sullivan</t>
  </si>
  <si>
    <t>410</t>
  </si>
  <si>
    <t>ELIZABETH STONE</t>
  </si>
  <si>
    <t>elizabeth stone</t>
  </si>
  <si>
    <t>411</t>
  </si>
  <si>
    <t>DIANE FLORES</t>
  </si>
  <si>
    <t>diane flores</t>
  </si>
  <si>
    <t>412</t>
  </si>
  <si>
    <t>JESSICA ERICKSON</t>
  </si>
  <si>
    <t>jessica erickson</t>
  </si>
  <si>
    <t>413</t>
  </si>
  <si>
    <t>SARA MOSES</t>
  </si>
  <si>
    <t>sara moses</t>
  </si>
  <si>
    <t>414</t>
  </si>
  <si>
    <t>ALLISON HENDERSON</t>
  </si>
  <si>
    <t>allison henderson</t>
  </si>
  <si>
    <t>415</t>
  </si>
  <si>
    <t>SUSAN DIXON</t>
  </si>
  <si>
    <t>susan dixon</t>
  </si>
  <si>
    <t>416</t>
  </si>
  <si>
    <t>DAVID MORRISON</t>
  </si>
  <si>
    <t>david morrison</t>
  </si>
  <si>
    <t>417</t>
  </si>
  <si>
    <t>418</t>
  </si>
  <si>
    <t>JAMES JACOBS</t>
  </si>
  <si>
    <t>james jacobs</t>
  </si>
  <si>
    <t>419</t>
  </si>
  <si>
    <t>KATHLEEN QUINN</t>
  </si>
  <si>
    <t>kathleen quinn</t>
  </si>
  <si>
    <t>420</t>
  </si>
  <si>
    <t>NATALIE FRANK MD</t>
  </si>
  <si>
    <t>natalie frank md</t>
  </si>
  <si>
    <t>Natalie Frank Md</t>
  </si>
  <si>
    <t>421</t>
  </si>
  <si>
    <t>MICHAEL REED</t>
  </si>
  <si>
    <t>michael reed</t>
  </si>
  <si>
    <t>422</t>
  </si>
  <si>
    <t>SHEILA SMITH</t>
  </si>
  <si>
    <t>sheila smith</t>
  </si>
  <si>
    <t>423</t>
  </si>
  <si>
    <t>MORGAN FORD</t>
  </si>
  <si>
    <t>morgan ford</t>
  </si>
  <si>
    <t>424</t>
  </si>
  <si>
    <t>LINDA SCHULTZ</t>
  </si>
  <si>
    <t>linda schultz</t>
  </si>
  <si>
    <t>425</t>
  </si>
  <si>
    <t>REGINA DANIEL</t>
  </si>
  <si>
    <t>regina daniel</t>
  </si>
  <si>
    <t>426</t>
  </si>
  <si>
    <t>ALLISON PERKINS</t>
  </si>
  <si>
    <t>allison perkins</t>
  </si>
  <si>
    <t>427</t>
  </si>
  <si>
    <t>BRADLEY WEAVER</t>
  </si>
  <si>
    <t>bradley weaver</t>
  </si>
  <si>
    <t>428</t>
  </si>
  <si>
    <t>SARAH HALL</t>
  </si>
  <si>
    <t>sarah hall</t>
  </si>
  <si>
    <t>429</t>
  </si>
  <si>
    <t>DIANA WALTON</t>
  </si>
  <si>
    <t>diana walton</t>
  </si>
  <si>
    <t>430</t>
  </si>
  <si>
    <t>DONNA DAVIS</t>
  </si>
  <si>
    <t>donna davis</t>
  </si>
  <si>
    <t>431</t>
  </si>
  <si>
    <t>CHRISTOPHER MCCLAIN</t>
  </si>
  <si>
    <t>christopher mcclain</t>
  </si>
  <si>
    <t>432</t>
  </si>
  <si>
    <t>DR. PAUL WILLIAMSON</t>
  </si>
  <si>
    <t>dr. paul williamson</t>
  </si>
  <si>
    <t>433</t>
  </si>
  <si>
    <t>BARBARA BROWN</t>
  </si>
  <si>
    <t>barbara brown</t>
  </si>
  <si>
    <t>434</t>
  </si>
  <si>
    <t>KIMBERLY ALLEN</t>
  </si>
  <si>
    <t>kimberly allen</t>
  </si>
  <si>
    <t>435</t>
  </si>
  <si>
    <t>ELIZABETH EDWARDS</t>
  </si>
  <si>
    <t>elizabeth edwards</t>
  </si>
  <si>
    <t>436</t>
  </si>
  <si>
    <t>ANTHONY DOWNS</t>
  </si>
  <si>
    <t>anthony downs</t>
  </si>
  <si>
    <t>437</t>
  </si>
  <si>
    <t>JACK ORTEGA</t>
  </si>
  <si>
    <t>jack ortega</t>
  </si>
  <si>
    <t>438</t>
  </si>
  <si>
    <t>MARVIN MOORE</t>
  </si>
  <si>
    <t>marvin moore</t>
  </si>
  <si>
    <t>439</t>
  </si>
  <si>
    <t>TONY FRENCH</t>
  </si>
  <si>
    <t>tony french</t>
  </si>
  <si>
    <t>440</t>
  </si>
  <si>
    <t>STACY HUDSON</t>
  </si>
  <si>
    <t>stacy hudson</t>
  </si>
  <si>
    <t>441</t>
  </si>
  <si>
    <t>SCOTT WASHINGTON</t>
  </si>
  <si>
    <t>scott washington</t>
  </si>
  <si>
    <t>442</t>
  </si>
  <si>
    <t>TIMOTHY WRIGHT</t>
  </si>
  <si>
    <t>timothy wright</t>
  </si>
  <si>
    <t>443</t>
  </si>
  <si>
    <t>JOSEPH GONZALEZ</t>
  </si>
  <si>
    <t>joseph gonzalez</t>
  </si>
  <si>
    <t>444</t>
  </si>
  <si>
    <t>ANDREA PEREZ</t>
  </si>
  <si>
    <t>andrea perez</t>
  </si>
  <si>
    <t>445</t>
  </si>
  <si>
    <t>ANGEL COLLINS</t>
  </si>
  <si>
    <t>angel collins</t>
  </si>
  <si>
    <t>446</t>
  </si>
  <si>
    <t>DANIEL TERRY</t>
  </si>
  <si>
    <t>daniel terry</t>
  </si>
  <si>
    <t>447</t>
  </si>
  <si>
    <t>STEVEN WHITAKER</t>
  </si>
  <si>
    <t>steven whitaker</t>
  </si>
  <si>
    <t>448</t>
  </si>
  <si>
    <t>DENISE NEAL</t>
  </si>
  <si>
    <t>denise neal</t>
  </si>
  <si>
    <t>449</t>
  </si>
  <si>
    <t>AMANDA JACOBS</t>
  </si>
  <si>
    <t>amanda jacobs</t>
  </si>
  <si>
    <t>450</t>
  </si>
  <si>
    <t>KAREN MERCER</t>
  </si>
  <si>
    <t>karen mercer</t>
  </si>
  <si>
    <t>451</t>
  </si>
  <si>
    <t>LINDSAY HUDSON</t>
  </si>
  <si>
    <t>lindsay hudson</t>
  </si>
  <si>
    <t>452</t>
  </si>
  <si>
    <t>STEPHANIE ARMSTRONG</t>
  </si>
  <si>
    <t>stephanie armstrong</t>
  </si>
  <si>
    <t>453</t>
  </si>
  <si>
    <t>DR. JESSICA CAMPBELL</t>
  </si>
  <si>
    <t>dr. jessica campbell</t>
  </si>
  <si>
    <t>454</t>
  </si>
  <si>
    <t>CURTIS MAXWELL</t>
  </si>
  <si>
    <t>curtis maxwell</t>
  </si>
  <si>
    <t>455</t>
  </si>
  <si>
    <t>ADAM KELLY PHD</t>
  </si>
  <si>
    <t>adam kelly phd</t>
  </si>
  <si>
    <t>Adam Kelly Phd</t>
  </si>
  <si>
    <t>456</t>
  </si>
  <si>
    <t>JULIE BECKER</t>
  </si>
  <si>
    <t>julie becker</t>
  </si>
  <si>
    <t>457</t>
  </si>
  <si>
    <t>JAMES MOORE</t>
  </si>
  <si>
    <t>james moore</t>
  </si>
  <si>
    <t>458</t>
  </si>
  <si>
    <t>DANIELLE BARRERA</t>
  </si>
  <si>
    <t>danielle barrera</t>
  </si>
  <si>
    <t>459</t>
  </si>
  <si>
    <t>DAVID SANCHEZ</t>
  </si>
  <si>
    <t>david sanchez</t>
  </si>
  <si>
    <t>460</t>
  </si>
  <si>
    <t>TIFFANY BOWMAN</t>
  </si>
  <si>
    <t>tiffany bowman</t>
  </si>
  <si>
    <t>461</t>
  </si>
  <si>
    <t>JESUS QUINN</t>
  </si>
  <si>
    <t>jesus quinn</t>
  </si>
  <si>
    <t>462</t>
  </si>
  <si>
    <t>MR. DANNY MORRIS DDS</t>
  </si>
  <si>
    <t>mr. danny morris dds</t>
  </si>
  <si>
    <t>Mr. Danny Morris Dds</t>
  </si>
  <si>
    <t>463</t>
  </si>
  <si>
    <t>NICOLE YORK</t>
  </si>
  <si>
    <t>nicole york</t>
  </si>
  <si>
    <t>464</t>
  </si>
  <si>
    <t>JOHN MATHIS</t>
  </si>
  <si>
    <t>john mathis</t>
  </si>
  <si>
    <t>465</t>
  </si>
  <si>
    <t>JULIE BARNETT</t>
  </si>
  <si>
    <t>julie barnett</t>
  </si>
  <si>
    <t>466</t>
  </si>
  <si>
    <t>JASMINE HARRIS</t>
  </si>
  <si>
    <t>jasmine harris</t>
  </si>
  <si>
    <t>467</t>
  </si>
  <si>
    <t>MARY HENRY</t>
  </si>
  <si>
    <t>mary henry</t>
  </si>
  <si>
    <t>468</t>
  </si>
  <si>
    <t>JUDITH RIGGS</t>
  </si>
  <si>
    <t>judith riggs</t>
  </si>
  <si>
    <t>469</t>
  </si>
  <si>
    <t>JUSTIN RUIZ</t>
  </si>
  <si>
    <t>justin ruiz</t>
  </si>
  <si>
    <t>470</t>
  </si>
  <si>
    <t>JENNIFER SULLIVAN</t>
  </si>
  <si>
    <t>jennifer sullivan</t>
  </si>
  <si>
    <t>471</t>
  </si>
  <si>
    <t>JESSE MORAN</t>
  </si>
  <si>
    <t>jesse moran</t>
  </si>
  <si>
    <t>472</t>
  </si>
  <si>
    <t>MONICA SMITH</t>
  </si>
  <si>
    <t>monica smith</t>
  </si>
  <si>
    <t>473</t>
  </si>
  <si>
    <t>IAN MAY</t>
  </si>
  <si>
    <t>ian may</t>
  </si>
  <si>
    <t>474</t>
  </si>
  <si>
    <t>KAYLA MEYERS</t>
  </si>
  <si>
    <t>kayla meyers</t>
  </si>
  <si>
    <t>475</t>
  </si>
  <si>
    <t>JOHN BRAY</t>
  </si>
  <si>
    <t>john bray</t>
  </si>
  <si>
    <t>476</t>
  </si>
  <si>
    <t>JAMES SMITH</t>
  </si>
  <si>
    <t>james smith</t>
  </si>
  <si>
    <t>477</t>
  </si>
  <si>
    <t>MARK DUNCAN</t>
  </si>
  <si>
    <t>mark duncan</t>
  </si>
  <si>
    <t>478</t>
  </si>
  <si>
    <t>MATTHEW GAY</t>
  </si>
  <si>
    <t>matthew gay</t>
  </si>
  <si>
    <t>479</t>
  </si>
  <si>
    <t>CHERYL FREEMAN</t>
  </si>
  <si>
    <t>cheryl freeman</t>
  </si>
  <si>
    <t>480</t>
  </si>
  <si>
    <t>PATRICK WELCH</t>
  </si>
  <si>
    <t>patrick welch</t>
  </si>
  <si>
    <t>481</t>
  </si>
  <si>
    <t>CRAIG LEVINE</t>
  </si>
  <si>
    <t>craig levine</t>
  </si>
  <si>
    <t>482</t>
  </si>
  <si>
    <t>RICHARD HARVEY</t>
  </si>
  <si>
    <t>richard harvey</t>
  </si>
  <si>
    <t>483</t>
  </si>
  <si>
    <t>BONNIE SHERMAN</t>
  </si>
  <si>
    <t>bonnie sherman</t>
  </si>
  <si>
    <t>484</t>
  </si>
  <si>
    <t>KEITH TRUJILLO</t>
  </si>
  <si>
    <t>keith trujillo</t>
  </si>
  <si>
    <t>485</t>
  </si>
  <si>
    <t>COREY COMBS</t>
  </si>
  <si>
    <t>corey combs</t>
  </si>
  <si>
    <t>486</t>
  </si>
  <si>
    <t>ANTONIO KING</t>
  </si>
  <si>
    <t>antonio king</t>
  </si>
  <si>
    <t>487</t>
  </si>
  <si>
    <t>488</t>
  </si>
  <si>
    <t>JENNIFER ROGERS</t>
  </si>
  <si>
    <t>jennifer rogers</t>
  </si>
  <si>
    <t>489</t>
  </si>
  <si>
    <t>JEFFREY COOPER</t>
  </si>
  <si>
    <t>jeffrey cooper</t>
  </si>
  <si>
    <t>490</t>
  </si>
  <si>
    <t>ALLISON WILLIAMS</t>
  </si>
  <si>
    <t>allison williams</t>
  </si>
  <si>
    <t>491</t>
  </si>
  <si>
    <t>RAYMOND SHERMAN</t>
  </si>
  <si>
    <t>raymond sherman</t>
  </si>
  <si>
    <t>492</t>
  </si>
  <si>
    <t>JENNIFER NELSON</t>
  </si>
  <si>
    <t>jennifer nelson</t>
  </si>
  <si>
    <t>493</t>
  </si>
  <si>
    <t>JENNIFER CARTER</t>
  </si>
  <si>
    <t>jennifer carter</t>
  </si>
  <si>
    <t>494</t>
  </si>
  <si>
    <t>TODD WILLIAMS</t>
  </si>
  <si>
    <t>todd williams</t>
  </si>
  <si>
    <t>495</t>
  </si>
  <si>
    <t>EMILY HORTON</t>
  </si>
  <si>
    <t>emily horton</t>
  </si>
  <si>
    <t>496</t>
  </si>
  <si>
    <t>LANCE LESTER</t>
  </si>
  <si>
    <t>lance lester</t>
  </si>
  <si>
    <t>497</t>
  </si>
  <si>
    <t>KEVIN FLORES</t>
  </si>
  <si>
    <t>kevin flores</t>
  </si>
  <si>
    <t>498</t>
  </si>
  <si>
    <t>AARON STEWART PHD</t>
  </si>
  <si>
    <t>aaron stewart phd</t>
  </si>
  <si>
    <t>Aaron Stewart Phd</t>
  </si>
  <si>
    <t>499</t>
  </si>
  <si>
    <t>ROBIN MOORE</t>
  </si>
  <si>
    <t>robin moore</t>
  </si>
  <si>
    <t>500</t>
  </si>
  <si>
    <t>SUZANNE INGRAM</t>
  </si>
  <si>
    <t>suzanne ingram</t>
  </si>
  <si>
    <t>501</t>
  </si>
  <si>
    <t>JACOB MCLAUGHLIN</t>
  </si>
  <si>
    <t>jacob mclaughlin</t>
  </si>
  <si>
    <t>502</t>
  </si>
  <si>
    <t>MICHAEL NUNEZ</t>
  </si>
  <si>
    <t>michael nunez</t>
  </si>
  <si>
    <t>503</t>
  </si>
  <si>
    <t>ISABEL BROWN</t>
  </si>
  <si>
    <t>isabel brown</t>
  </si>
  <si>
    <t>504</t>
  </si>
  <si>
    <t>MICHAEL STEIN</t>
  </si>
  <si>
    <t>michael stein</t>
  </si>
  <si>
    <t>505</t>
  </si>
  <si>
    <t>ROBERT STONE</t>
  </si>
  <si>
    <t>robert stone</t>
  </si>
  <si>
    <t>506</t>
  </si>
  <si>
    <t>DILLON HENRY</t>
  </si>
  <si>
    <t>dillon henry</t>
  </si>
  <si>
    <t>507</t>
  </si>
  <si>
    <t>JAMES TODD</t>
  </si>
  <si>
    <t>james todd</t>
  </si>
  <si>
    <t>508</t>
  </si>
  <si>
    <t>CLIFFORD MOORE MD</t>
  </si>
  <si>
    <t>clifford moore md</t>
  </si>
  <si>
    <t>Clifford Moore Md</t>
  </si>
  <si>
    <t>509</t>
  </si>
  <si>
    <t>JOHN RIOS</t>
  </si>
  <si>
    <t>john rios</t>
  </si>
  <si>
    <t>510</t>
  </si>
  <si>
    <t>ANTHONY GAINES</t>
  </si>
  <si>
    <t>anthony gaines</t>
  </si>
  <si>
    <t>511</t>
  </si>
  <si>
    <t>KRISTI BROWN DVM</t>
  </si>
  <si>
    <t>kristi brown dvm</t>
  </si>
  <si>
    <t>Kristi Brown Dvm</t>
  </si>
  <si>
    <t>512</t>
  </si>
  <si>
    <t>ASHLEY ODONNELL</t>
  </si>
  <si>
    <t>ashley odonnell</t>
  </si>
  <si>
    <t>513</t>
  </si>
  <si>
    <t>RONALD ELLIOTT</t>
  </si>
  <si>
    <t>ronald elliott</t>
  </si>
  <si>
    <t>514</t>
  </si>
  <si>
    <t>LORRAINE LOWERY</t>
  </si>
  <si>
    <t>lorraine lowery</t>
  </si>
  <si>
    <t>515</t>
  </si>
  <si>
    <t>VICTORIA CHAPMAN</t>
  </si>
  <si>
    <t>victoria chapman</t>
  </si>
  <si>
    <t>516</t>
  </si>
  <si>
    <t>HEATHER DAVIS</t>
  </si>
  <si>
    <t>heather davis</t>
  </si>
  <si>
    <t>517</t>
  </si>
  <si>
    <t>DIANA CHASE</t>
  </si>
  <si>
    <t>diana chase</t>
  </si>
  <si>
    <t>518</t>
  </si>
  <si>
    <t>DANIELLE ADKINS</t>
  </si>
  <si>
    <t>danielle adkins</t>
  </si>
  <si>
    <t>519</t>
  </si>
  <si>
    <t>KENNETH ARIAS</t>
  </si>
  <si>
    <t>kenneth arias</t>
  </si>
  <si>
    <t>520</t>
  </si>
  <si>
    <t>VICTORIA OWEN</t>
  </si>
  <si>
    <t>victoria owen</t>
  </si>
  <si>
    <t>521</t>
  </si>
  <si>
    <t>CHRISTINA KING</t>
  </si>
  <si>
    <t>christina king</t>
  </si>
  <si>
    <t>522</t>
  </si>
  <si>
    <t>SAMANTHA KING</t>
  </si>
  <si>
    <t>samantha king</t>
  </si>
  <si>
    <t>523</t>
  </si>
  <si>
    <t>SCOTT COMPTON</t>
  </si>
  <si>
    <t>scott compton</t>
  </si>
  <si>
    <t>524</t>
  </si>
  <si>
    <t>MONICA WEST</t>
  </si>
  <si>
    <t>monica west</t>
  </si>
  <si>
    <t>525</t>
  </si>
  <si>
    <t>THERESA STEWART</t>
  </si>
  <si>
    <t>theresa stewart</t>
  </si>
  <si>
    <t>526</t>
  </si>
  <si>
    <t>STEVEN KIM</t>
  </si>
  <si>
    <t>steven kim</t>
  </si>
  <si>
    <t>527</t>
  </si>
  <si>
    <t>KRISTI KNIGHT</t>
  </si>
  <si>
    <t>kristi knight</t>
  </si>
  <si>
    <t>528</t>
  </si>
  <si>
    <t>JASON BRYANT</t>
  </si>
  <si>
    <t>jason bryant</t>
  </si>
  <si>
    <t>529</t>
  </si>
  <si>
    <t>MAUREEN KEITH</t>
  </si>
  <si>
    <t>maureen keith</t>
  </si>
  <si>
    <t>530</t>
  </si>
  <si>
    <t>SHAWN HOGAN</t>
  </si>
  <si>
    <t>shawn hogan</t>
  </si>
  <si>
    <t>531</t>
  </si>
  <si>
    <t>WILLIAM DAVIS</t>
  </si>
  <si>
    <t>william davis</t>
  </si>
  <si>
    <t>532</t>
  </si>
  <si>
    <t>STACY BAILEY</t>
  </si>
  <si>
    <t>stacy bailey</t>
  </si>
  <si>
    <t>533</t>
  </si>
  <si>
    <t>THOMAS DIXON</t>
  </si>
  <si>
    <t>thomas dixon</t>
  </si>
  <si>
    <t>534</t>
  </si>
  <si>
    <t>MARIA HALL</t>
  </si>
  <si>
    <t>maria hall</t>
  </si>
  <si>
    <t>535</t>
  </si>
  <si>
    <t>TONY LEE</t>
  </si>
  <si>
    <t>tony lee</t>
  </si>
  <si>
    <t>536</t>
  </si>
  <si>
    <t>CATHERINE MCCOY MD</t>
  </si>
  <si>
    <t>catherine mccoy md</t>
  </si>
  <si>
    <t>Catherine Mccoy Md</t>
  </si>
  <si>
    <t>537</t>
  </si>
  <si>
    <t>MARIA BENITEZ</t>
  </si>
  <si>
    <t>maria benitez</t>
  </si>
  <si>
    <t>538</t>
  </si>
  <si>
    <t>JOSHUA CHAMBERS</t>
  </si>
  <si>
    <t>joshua chambers</t>
  </si>
  <si>
    <t>539</t>
  </si>
  <si>
    <t>JANICE DANIELS</t>
  </si>
  <si>
    <t>janice daniels</t>
  </si>
  <si>
    <t>540</t>
  </si>
  <si>
    <t>CARLA WOOD</t>
  </si>
  <si>
    <t>carla wood</t>
  </si>
  <si>
    <t>541</t>
  </si>
  <si>
    <t>KENNETH VASQUEZ</t>
  </si>
  <si>
    <t>kenneth vasquez</t>
  </si>
  <si>
    <t>542</t>
  </si>
  <si>
    <t>KEVIN SMITH</t>
  </si>
  <si>
    <t>kevin smith</t>
  </si>
  <si>
    <t>543</t>
  </si>
  <si>
    <t>THOMAS KIM</t>
  </si>
  <si>
    <t>thomas kim</t>
  </si>
  <si>
    <t>544</t>
  </si>
  <si>
    <t>SEAN PARK</t>
  </si>
  <si>
    <t>sean park</t>
  </si>
  <si>
    <t>545</t>
  </si>
  <si>
    <t>JUDITH POOLE</t>
  </si>
  <si>
    <t>judith poole</t>
  </si>
  <si>
    <t>546</t>
  </si>
  <si>
    <t>MELANIE BAIRD</t>
  </si>
  <si>
    <t>melanie baird</t>
  </si>
  <si>
    <t>547</t>
  </si>
  <si>
    <t>ERIKA MITCHELL</t>
  </si>
  <si>
    <t>erika mitchell</t>
  </si>
  <si>
    <t>548</t>
  </si>
  <si>
    <t>RICKY MARTINEZ</t>
  </si>
  <si>
    <t>ricky martinez</t>
  </si>
  <si>
    <t>549</t>
  </si>
  <si>
    <t>JOHN CHRISTIAN</t>
  </si>
  <si>
    <t>john christian</t>
  </si>
  <si>
    <t>550</t>
  </si>
  <si>
    <t>NANCY SMITH</t>
  </si>
  <si>
    <t>nancy smith</t>
  </si>
  <si>
    <t>551</t>
  </si>
  <si>
    <t>CASSANDRA STEPHENS</t>
  </si>
  <si>
    <t>cassandra stephens</t>
  </si>
  <si>
    <t>552</t>
  </si>
  <si>
    <t>MISS JANET DONOVAN MD</t>
  </si>
  <si>
    <t>miss janet donovan md</t>
  </si>
  <si>
    <t>Miss Janet Donovan Md</t>
  </si>
  <si>
    <t>553</t>
  </si>
  <si>
    <t>KRISTINA WILLIAMS</t>
  </si>
  <si>
    <t>kristina williams</t>
  </si>
  <si>
    <t>554</t>
  </si>
  <si>
    <t>WAYNE BARNES</t>
  </si>
  <si>
    <t>wayne barnes</t>
  </si>
  <si>
    <t>555</t>
  </si>
  <si>
    <t>JAMES HINTON</t>
  </si>
  <si>
    <t>james hinton</t>
  </si>
  <si>
    <t>556</t>
  </si>
  <si>
    <t>DAVID SPENCE</t>
  </si>
  <si>
    <t>david spence</t>
  </si>
  <si>
    <t>557</t>
  </si>
  <si>
    <t>TYLER COOPER</t>
  </si>
  <si>
    <t>tyler cooper</t>
  </si>
  <si>
    <t>558</t>
  </si>
  <si>
    <t>SEAN MARTINEZ</t>
  </si>
  <si>
    <t>sean martinez</t>
  </si>
  <si>
    <t>559</t>
  </si>
  <si>
    <t>JANET BARRON</t>
  </si>
  <si>
    <t>janet barron</t>
  </si>
  <si>
    <t>560</t>
  </si>
  <si>
    <t>RODNEY WILSON</t>
  </si>
  <si>
    <t>rodney wilson</t>
  </si>
  <si>
    <t>561</t>
  </si>
  <si>
    <t>KIMBERLY FITZGERALD</t>
  </si>
  <si>
    <t>kimberly fitzgerald</t>
  </si>
  <si>
    <t>562</t>
  </si>
  <si>
    <t>NICOLE DAVIS</t>
  </si>
  <si>
    <t>nicole davis</t>
  </si>
  <si>
    <t>563</t>
  </si>
  <si>
    <t>ELIZABETH HAYES</t>
  </si>
  <si>
    <t>elizabeth hayes</t>
  </si>
  <si>
    <t>564</t>
  </si>
  <si>
    <t>KATHY FAULKNER</t>
  </si>
  <si>
    <t>kathy faulkner</t>
  </si>
  <si>
    <t>565</t>
  </si>
  <si>
    <t>JOHN GONZALES</t>
  </si>
  <si>
    <t>john gonzales</t>
  </si>
  <si>
    <t>566</t>
  </si>
  <si>
    <t>SHANNON LUNA</t>
  </si>
  <si>
    <t>shannon luna</t>
  </si>
  <si>
    <t>567</t>
  </si>
  <si>
    <t>STEPHANIE BURTON</t>
  </si>
  <si>
    <t>stephanie burton</t>
  </si>
  <si>
    <t>568</t>
  </si>
  <si>
    <t>KEVIN GONZALES</t>
  </si>
  <si>
    <t>kevin gonzales</t>
  </si>
  <si>
    <t>569</t>
  </si>
  <si>
    <t>DAWN HARDY</t>
  </si>
  <si>
    <t>dawn hardy</t>
  </si>
  <si>
    <t>570</t>
  </si>
  <si>
    <t>MARGARET PERKINS</t>
  </si>
  <si>
    <t>margaret perkins</t>
  </si>
  <si>
    <t>571</t>
  </si>
  <si>
    <t>AMANDA VARGAS</t>
  </si>
  <si>
    <t>amanda vargas</t>
  </si>
  <si>
    <t>572</t>
  </si>
  <si>
    <t>TONYA GONZALEZ</t>
  </si>
  <si>
    <t>tonya gonzalez</t>
  </si>
  <si>
    <t>573</t>
  </si>
  <si>
    <t>ELIZABETH BOWMAN</t>
  </si>
  <si>
    <t>elizabeth bowman</t>
  </si>
  <si>
    <t>574</t>
  </si>
  <si>
    <t>ARIANA PITTMAN</t>
  </si>
  <si>
    <t>ariana pittman</t>
  </si>
  <si>
    <t>575</t>
  </si>
  <si>
    <t>ANTONIO JOHNSON</t>
  </si>
  <si>
    <t>antonio johnson</t>
  </si>
  <si>
    <t>576</t>
  </si>
  <si>
    <t>JUSTIN LANG</t>
  </si>
  <si>
    <t>justin lang</t>
  </si>
  <si>
    <t>577</t>
  </si>
  <si>
    <t>KELLI RAMIREZ</t>
  </si>
  <si>
    <t>kelli ramirez</t>
  </si>
  <si>
    <t>578</t>
  </si>
  <si>
    <t>DEBORAH TORRES</t>
  </si>
  <si>
    <t>deborah torres</t>
  </si>
  <si>
    <t>579</t>
  </si>
  <si>
    <t>JOSEPH HORN</t>
  </si>
  <si>
    <t>joseph horn</t>
  </si>
  <si>
    <t>580</t>
  </si>
  <si>
    <t>CHRISTOPHER ROBINSON</t>
  </si>
  <si>
    <t>christopher robinson</t>
  </si>
  <si>
    <t>581</t>
  </si>
  <si>
    <t>SANDRA MCCORMICK</t>
  </si>
  <si>
    <t>sandra mccormick</t>
  </si>
  <si>
    <t>582</t>
  </si>
  <si>
    <t>MICHAEL HOLLAND</t>
  </si>
  <si>
    <t>michael holland</t>
  </si>
  <si>
    <t>583</t>
  </si>
  <si>
    <t>KENNETH STEVENSON</t>
  </si>
  <si>
    <t>kenneth stevenson</t>
  </si>
  <si>
    <t>584</t>
  </si>
  <si>
    <t>TIMOTHY BENNETT</t>
  </si>
  <si>
    <t>timothy bennett</t>
  </si>
  <si>
    <t>585</t>
  </si>
  <si>
    <t>GREGORY RANDALL</t>
  </si>
  <si>
    <t>gregory randall</t>
  </si>
  <si>
    <t>586</t>
  </si>
  <si>
    <t>CHARLES MARTINEZ</t>
  </si>
  <si>
    <t>charles martinez</t>
  </si>
  <si>
    <t>587</t>
  </si>
  <si>
    <t>JAMES HALL</t>
  </si>
  <si>
    <t>james hall</t>
  </si>
  <si>
    <t>588</t>
  </si>
  <si>
    <t>MICHAEL GARCIA</t>
  </si>
  <si>
    <t>michael garcia</t>
  </si>
  <si>
    <t>589</t>
  </si>
  <si>
    <t>MICHELE DURAN</t>
  </si>
  <si>
    <t>michele duran</t>
  </si>
  <si>
    <t>590</t>
  </si>
  <si>
    <t>JESSICA GRAY</t>
  </si>
  <si>
    <t>jessica gray</t>
  </si>
  <si>
    <t>591</t>
  </si>
  <si>
    <t>KEITH SHAFFER</t>
  </si>
  <si>
    <t>keith shaffer</t>
  </si>
  <si>
    <t>592</t>
  </si>
  <si>
    <t>JESSICA DECKER</t>
  </si>
  <si>
    <t>jessica decker</t>
  </si>
  <si>
    <t>593</t>
  </si>
  <si>
    <t>BRIANNA PITTMAN</t>
  </si>
  <si>
    <t>brianna pittman</t>
  </si>
  <si>
    <t>594</t>
  </si>
  <si>
    <t>KIMBERLY HUNTER</t>
  </si>
  <si>
    <t>kimberly hunter</t>
  </si>
  <si>
    <t>595</t>
  </si>
  <si>
    <t>DANIEL MARTIN</t>
  </si>
  <si>
    <t>daniel martin</t>
  </si>
  <si>
    <t>596</t>
  </si>
  <si>
    <t>RACHEL SMITH</t>
  </si>
  <si>
    <t>rachel smith</t>
  </si>
  <si>
    <t>597</t>
  </si>
  <si>
    <t>MICHAEL MILLER</t>
  </si>
  <si>
    <t>michael miller</t>
  </si>
  <si>
    <t>598</t>
  </si>
  <si>
    <t>WILLIE CLARK</t>
  </si>
  <si>
    <t>willie clark</t>
  </si>
  <si>
    <t>599</t>
  </si>
  <si>
    <t>JEREMY HERNANDEZ</t>
  </si>
  <si>
    <t>jeremy hernandez</t>
  </si>
  <si>
    <t>600</t>
  </si>
  <si>
    <t>TINA SHELTON</t>
  </si>
  <si>
    <t>tina shelton</t>
  </si>
  <si>
    <t>601</t>
  </si>
  <si>
    <t>DR. PAMELA LARSON</t>
  </si>
  <si>
    <t>dr. pamela larson</t>
  </si>
  <si>
    <t>602</t>
  </si>
  <si>
    <t>RYAN EWING</t>
  </si>
  <si>
    <t>ryan ewing</t>
  </si>
  <si>
    <t>603</t>
  </si>
  <si>
    <t>MARK COCHRAN</t>
  </si>
  <si>
    <t>mark cochran</t>
  </si>
  <si>
    <t>604</t>
  </si>
  <si>
    <t>MARTHA CARSON</t>
  </si>
  <si>
    <t>martha carson</t>
  </si>
  <si>
    <t>605</t>
  </si>
  <si>
    <t>HEATHER JACKSON</t>
  </si>
  <si>
    <t>heather jackson</t>
  </si>
  <si>
    <t>606</t>
  </si>
  <si>
    <t>MEGAN YOUNG</t>
  </si>
  <si>
    <t>megan young</t>
  </si>
  <si>
    <t>607</t>
  </si>
  <si>
    <t>THOMAS DAVIS</t>
  </si>
  <si>
    <t>thomas davis</t>
  </si>
  <si>
    <t>608</t>
  </si>
  <si>
    <t>THOMAS MOONEY</t>
  </si>
  <si>
    <t>thomas mooney</t>
  </si>
  <si>
    <t>609</t>
  </si>
  <si>
    <t>SUSAN SMITH</t>
  </si>
  <si>
    <t>susan smith</t>
  </si>
  <si>
    <t>610</t>
  </si>
  <si>
    <t>BRIANNA ORR</t>
  </si>
  <si>
    <t>brianna orr</t>
  </si>
  <si>
    <t>611</t>
  </si>
  <si>
    <t>DUSTIN SMITH</t>
  </si>
  <si>
    <t>dustin smith</t>
  </si>
  <si>
    <t>612</t>
  </si>
  <si>
    <t>SARAH WHITE</t>
  </si>
  <si>
    <t>sarah white</t>
  </si>
  <si>
    <t>613</t>
  </si>
  <si>
    <t>MICHAEL DAVIS</t>
  </si>
  <si>
    <t>michael davis</t>
  </si>
  <si>
    <t>614</t>
  </si>
  <si>
    <t>JENNIFER PHILLIPS</t>
  </si>
  <si>
    <t>jennifer phillips</t>
  </si>
  <si>
    <t>615</t>
  </si>
  <si>
    <t>DANA SANDERS</t>
  </si>
  <si>
    <t>dana sanders</t>
  </si>
  <si>
    <t>616</t>
  </si>
  <si>
    <t>DANIEL QUINN</t>
  </si>
  <si>
    <t>daniel quinn</t>
  </si>
  <si>
    <t>617</t>
  </si>
  <si>
    <t>MATTHEW STEELE</t>
  </si>
  <si>
    <t>matthew steele</t>
  </si>
  <si>
    <t>618</t>
  </si>
  <si>
    <t>MICHELE TAYLOR</t>
  </si>
  <si>
    <t>michele taylor</t>
  </si>
  <si>
    <t>619</t>
  </si>
  <si>
    <t>ASHLEY HAMMOND</t>
  </si>
  <si>
    <t>ashley hammond</t>
  </si>
  <si>
    <t>620</t>
  </si>
  <si>
    <t>NICOLE TAYLOR</t>
  </si>
  <si>
    <t>nicole taylor</t>
  </si>
  <si>
    <t>621</t>
  </si>
  <si>
    <t>CASEY BUSH</t>
  </si>
  <si>
    <t>casey bush</t>
  </si>
  <si>
    <t>622</t>
  </si>
  <si>
    <t>SAMUEL PATTERSON</t>
  </si>
  <si>
    <t>samuel patterson</t>
  </si>
  <si>
    <t>623</t>
  </si>
  <si>
    <t>CRAIG DENNIS</t>
  </si>
  <si>
    <t>craig dennis</t>
  </si>
  <si>
    <t>624</t>
  </si>
  <si>
    <t>HEIDI DIXON</t>
  </si>
  <si>
    <t>heidi dixon</t>
  </si>
  <si>
    <t>625</t>
  </si>
  <si>
    <t>DAVID BISHOP</t>
  </si>
  <si>
    <t>david bishop</t>
  </si>
  <si>
    <t>626</t>
  </si>
  <si>
    <t>LAURA BUTLER</t>
  </si>
  <si>
    <t>laura butler</t>
  </si>
  <si>
    <t>627</t>
  </si>
  <si>
    <t>DENISE ERICKSON</t>
  </si>
  <si>
    <t>denise erickson</t>
  </si>
  <si>
    <t>628</t>
  </si>
  <si>
    <t>NICOLE AUSTIN</t>
  </si>
  <si>
    <t>nicole austin</t>
  </si>
  <si>
    <t>629</t>
  </si>
  <si>
    <t>SUMMER WILLIAMS</t>
  </si>
  <si>
    <t>summer williams</t>
  </si>
  <si>
    <t>630</t>
  </si>
  <si>
    <t>ANGELA BLACKWELL</t>
  </si>
  <si>
    <t>angela blackwell</t>
  </si>
  <si>
    <t>631</t>
  </si>
  <si>
    <t>THOMAS WALL</t>
  </si>
  <si>
    <t>thomas wall</t>
  </si>
  <si>
    <t>632</t>
  </si>
  <si>
    <t>SARAH ANDERSON</t>
  </si>
  <si>
    <t>sarah anderson</t>
  </si>
  <si>
    <t>633</t>
  </si>
  <si>
    <t>CHRISTIAN LANE</t>
  </si>
  <si>
    <t>christian lane</t>
  </si>
  <si>
    <t>634</t>
  </si>
  <si>
    <t>TODD CASEY</t>
  </si>
  <si>
    <t>todd casey</t>
  </si>
  <si>
    <t>635</t>
  </si>
  <si>
    <t>DAVID MARTINEZ</t>
  </si>
  <si>
    <t>david martinez</t>
  </si>
  <si>
    <t>636</t>
  </si>
  <si>
    <t>DONALD SALAS</t>
  </si>
  <si>
    <t>donald salas</t>
  </si>
  <si>
    <t>637</t>
  </si>
  <si>
    <t>EMMA HICKS</t>
  </si>
  <si>
    <t>emma hicks</t>
  </si>
  <si>
    <t>638</t>
  </si>
  <si>
    <t>ALISON CLARK</t>
  </si>
  <si>
    <t>alison clark</t>
  </si>
  <si>
    <t>639</t>
  </si>
  <si>
    <t>ANDREW BARNES</t>
  </si>
  <si>
    <t>andrew barnes</t>
  </si>
  <si>
    <t>640</t>
  </si>
  <si>
    <t>GINA SNYDER</t>
  </si>
  <si>
    <t>gina snyder</t>
  </si>
  <si>
    <t>641</t>
  </si>
  <si>
    <t>DAVID WATSON</t>
  </si>
  <si>
    <t>david watson</t>
  </si>
  <si>
    <t>642</t>
  </si>
  <si>
    <t>JOHN DAVIS</t>
  </si>
  <si>
    <t>john davis</t>
  </si>
  <si>
    <t>643</t>
  </si>
  <si>
    <t>JOSEPH THOMAS</t>
  </si>
  <si>
    <t>joseph thomas</t>
  </si>
  <si>
    <t>644</t>
  </si>
  <si>
    <t>DEAN FINLEY</t>
  </si>
  <si>
    <t>dean finley</t>
  </si>
  <si>
    <t>645</t>
  </si>
  <si>
    <t>ASHLEY KEMP</t>
  </si>
  <si>
    <t>ashley kemp</t>
  </si>
  <si>
    <t>646</t>
  </si>
  <si>
    <t>KENNETH EVANS</t>
  </si>
  <si>
    <t>kenneth evans</t>
  </si>
  <si>
    <t>647</t>
  </si>
  <si>
    <t>BRANDON NEWMAN</t>
  </si>
  <si>
    <t>brandon newman</t>
  </si>
  <si>
    <t>648</t>
  </si>
  <si>
    <t>KATIE HENSLEY</t>
  </si>
  <si>
    <t>katie hensley</t>
  </si>
  <si>
    <t>649</t>
  </si>
  <si>
    <t>JOEL RANDOLPH</t>
  </si>
  <si>
    <t>joel randolph</t>
  </si>
  <si>
    <t>650</t>
  </si>
  <si>
    <t>ANDREW SCOTT</t>
  </si>
  <si>
    <t>andrew scott</t>
  </si>
  <si>
    <t>651</t>
  </si>
  <si>
    <t>ZACHARY OCHOA</t>
  </si>
  <si>
    <t>zachary ochoa</t>
  </si>
  <si>
    <t>652</t>
  </si>
  <si>
    <t>JOHN ARROYO</t>
  </si>
  <si>
    <t>john arroyo</t>
  </si>
  <si>
    <t>653</t>
  </si>
  <si>
    <t>MATTHEW FERNANDEZ</t>
  </si>
  <si>
    <t>matthew fernandez</t>
  </si>
  <si>
    <t>654</t>
  </si>
  <si>
    <t>BENJAMIN STARK</t>
  </si>
  <si>
    <t>benjamin stark</t>
  </si>
  <si>
    <t>655</t>
  </si>
  <si>
    <t>TAMMY GREER</t>
  </si>
  <si>
    <t>tammy greer</t>
  </si>
  <si>
    <t>656</t>
  </si>
  <si>
    <t>CYNTHIA MCKINNEY</t>
  </si>
  <si>
    <t>cynthia mckinney</t>
  </si>
  <si>
    <t>657</t>
  </si>
  <si>
    <t>WENDY RICE</t>
  </si>
  <si>
    <t>wendy rice</t>
  </si>
  <si>
    <t>658</t>
  </si>
  <si>
    <t>RANDY BENDER</t>
  </si>
  <si>
    <t>randy bender</t>
  </si>
  <si>
    <t>659</t>
  </si>
  <si>
    <t>RICHARD DOMINGUEZ</t>
  </si>
  <si>
    <t>richard dominguez</t>
  </si>
  <si>
    <t>660</t>
  </si>
  <si>
    <t>MELISSA MALDONADO</t>
  </si>
  <si>
    <t>melissa maldonado</t>
  </si>
  <si>
    <t>661</t>
  </si>
  <si>
    <t>LEAH HARRIS</t>
  </si>
  <si>
    <t>leah harris</t>
  </si>
  <si>
    <t>662</t>
  </si>
  <si>
    <t>LYNN FRENCH</t>
  </si>
  <si>
    <t>lynn french</t>
  </si>
  <si>
    <t>663</t>
  </si>
  <si>
    <t>ANGELA JOHNSON</t>
  </si>
  <si>
    <t>angela johnson</t>
  </si>
  <si>
    <t>664</t>
  </si>
  <si>
    <t>SARAH EDWARDS</t>
  </si>
  <si>
    <t>sarah edwards</t>
  </si>
  <si>
    <t>665</t>
  </si>
  <si>
    <t>ROY COLLINS</t>
  </si>
  <si>
    <t>roy collins</t>
  </si>
  <si>
    <t>666</t>
  </si>
  <si>
    <t>SAMANTHA PORTER</t>
  </si>
  <si>
    <t>samantha porter</t>
  </si>
  <si>
    <t>667</t>
  </si>
  <si>
    <t>JUAN ELLIOTT</t>
  </si>
  <si>
    <t>juan elliott</t>
  </si>
  <si>
    <t>668</t>
  </si>
  <si>
    <t>ELIZABETH PHILLIPS</t>
  </si>
  <si>
    <t>elizabeth phillips</t>
  </si>
  <si>
    <t>669</t>
  </si>
  <si>
    <t>LAURA EVANS</t>
  </si>
  <si>
    <t>laura evans</t>
  </si>
  <si>
    <t>670</t>
  </si>
  <si>
    <t>AMANDA MITCHELL</t>
  </si>
  <si>
    <t>amanda mitchell</t>
  </si>
  <si>
    <t>671</t>
  </si>
  <si>
    <t>SANDRA WILLIAMS</t>
  </si>
  <si>
    <t>sandra williams</t>
  </si>
  <si>
    <t>672</t>
  </si>
  <si>
    <t>ERIC JOHNSON</t>
  </si>
  <si>
    <t>eric johnson</t>
  </si>
  <si>
    <t>673</t>
  </si>
  <si>
    <t>JAVIER HOBBS</t>
  </si>
  <si>
    <t>javier hobbs</t>
  </si>
  <si>
    <t>674</t>
  </si>
  <si>
    <t>JACOB JONES</t>
  </si>
  <si>
    <t>jacob jones</t>
  </si>
  <si>
    <t>675</t>
  </si>
  <si>
    <t>ZACHARY MURPHY</t>
  </si>
  <si>
    <t>zachary murphy</t>
  </si>
  <si>
    <t>676</t>
  </si>
  <si>
    <t>JOSHUA OWENS</t>
  </si>
  <si>
    <t>joshua owens</t>
  </si>
  <si>
    <t>677</t>
  </si>
  <si>
    <t>DAWN MITCHELL</t>
  </si>
  <si>
    <t>dawn mitchell</t>
  </si>
  <si>
    <t>678</t>
  </si>
  <si>
    <t>REGINA DUNN</t>
  </si>
  <si>
    <t>regina dunn</t>
  </si>
  <si>
    <t>679</t>
  </si>
  <si>
    <t>ERNEST COLE</t>
  </si>
  <si>
    <t>ernest cole</t>
  </si>
  <si>
    <t>680</t>
  </si>
  <si>
    <t>HANNAH SANDERS</t>
  </si>
  <si>
    <t>hannah sanders</t>
  </si>
  <si>
    <t>681</t>
  </si>
  <si>
    <t>ELLEN BOWMAN</t>
  </si>
  <si>
    <t>ellen bowman</t>
  </si>
  <si>
    <t>682</t>
  </si>
  <si>
    <t>NANCY MOORE</t>
  </si>
  <si>
    <t>nancy moore</t>
  </si>
  <si>
    <t>683</t>
  </si>
  <si>
    <t>JOSEPH WOOD</t>
  </si>
  <si>
    <t>joseph wood</t>
  </si>
  <si>
    <t>684</t>
  </si>
  <si>
    <t>MICHAEL HARRELL</t>
  </si>
  <si>
    <t>michael harrell</t>
  </si>
  <si>
    <t>685</t>
  </si>
  <si>
    <t>CONNIE MCCLAIN</t>
  </si>
  <si>
    <t>connie mcclain</t>
  </si>
  <si>
    <t>686</t>
  </si>
  <si>
    <t>MATTHEW BALDWIN</t>
  </si>
  <si>
    <t>matthew baldwin</t>
  </si>
  <si>
    <t>687</t>
  </si>
  <si>
    <t>DANIELLE NELSON</t>
  </si>
  <si>
    <t>danielle nelson</t>
  </si>
  <si>
    <t>688</t>
  </si>
  <si>
    <t>STEVEN MOORE</t>
  </si>
  <si>
    <t>steven moore</t>
  </si>
  <si>
    <t>689</t>
  </si>
  <si>
    <t>MEGAN HUDSON</t>
  </si>
  <si>
    <t>megan hudson</t>
  </si>
  <si>
    <t>690</t>
  </si>
  <si>
    <t>691</t>
  </si>
  <si>
    <t>TRACY WHITE</t>
  </si>
  <si>
    <t>tracy white</t>
  </si>
  <si>
    <t>692</t>
  </si>
  <si>
    <t>NATALIE DIAZ</t>
  </si>
  <si>
    <t>natalie diaz</t>
  </si>
  <si>
    <t>693</t>
  </si>
  <si>
    <t>694</t>
  </si>
  <si>
    <t>KAREN SCOTT</t>
  </si>
  <si>
    <t>karen scott</t>
  </si>
  <si>
    <t>695</t>
  </si>
  <si>
    <t>696</t>
  </si>
  <si>
    <t>JON JONES</t>
  </si>
  <si>
    <t>jon jones</t>
  </si>
  <si>
    <t>697</t>
  </si>
  <si>
    <t>JASON PHILLIPS</t>
  </si>
  <si>
    <t>jason phillips</t>
  </si>
  <si>
    <t>698</t>
  </si>
  <si>
    <t>ERIC WALSH</t>
  </si>
  <si>
    <t>eric walsh</t>
  </si>
  <si>
    <t>699</t>
  </si>
  <si>
    <t>CAROL SCHNEIDER</t>
  </si>
  <si>
    <t>carol schneider</t>
  </si>
  <si>
    <t>700</t>
  </si>
  <si>
    <t>JUAN HINES</t>
  </si>
  <si>
    <t>juan hines</t>
  </si>
  <si>
    <t>701</t>
  </si>
  <si>
    <t>MARTHA SWEENEY</t>
  </si>
  <si>
    <t>martha sweeney</t>
  </si>
  <si>
    <t>702</t>
  </si>
  <si>
    <t>JASON WEAVER</t>
  </si>
  <si>
    <t>jason weaver</t>
  </si>
  <si>
    <t>703</t>
  </si>
  <si>
    <t>BENJAMIN STEVENS</t>
  </si>
  <si>
    <t>benjamin stevens</t>
  </si>
  <si>
    <t>704</t>
  </si>
  <si>
    <t>DANIEL LOPEZ</t>
  </si>
  <si>
    <t>daniel lopez</t>
  </si>
  <si>
    <t>705</t>
  </si>
  <si>
    <t>JOHN SIMPSON</t>
  </si>
  <si>
    <t>john simpson</t>
  </si>
  <si>
    <t>706</t>
  </si>
  <si>
    <t>KATRINA SCHULTZ</t>
  </si>
  <si>
    <t>katrina schultz</t>
  </si>
  <si>
    <t>707</t>
  </si>
  <si>
    <t>DANIELLE BELL</t>
  </si>
  <si>
    <t>danielle bell</t>
  </si>
  <si>
    <t>708</t>
  </si>
  <si>
    <t>JASON BRADY</t>
  </si>
  <si>
    <t>jason brady</t>
  </si>
  <si>
    <t>709</t>
  </si>
  <si>
    <t>MEGAN BRIGHT</t>
  </si>
  <si>
    <t>megan bright</t>
  </si>
  <si>
    <t>710</t>
  </si>
  <si>
    <t>DAVID GRIFFIN</t>
  </si>
  <si>
    <t>david griffin</t>
  </si>
  <si>
    <t>711</t>
  </si>
  <si>
    <t>MICHAEL CLARK</t>
  </si>
  <si>
    <t>michael clark</t>
  </si>
  <si>
    <t>712</t>
  </si>
  <si>
    <t>REBECCA BARKER</t>
  </si>
  <si>
    <t>rebecca barker</t>
  </si>
  <si>
    <t>713</t>
  </si>
  <si>
    <t>ANGELA SMITH</t>
  </si>
  <si>
    <t>angela smith</t>
  </si>
  <si>
    <t>714</t>
  </si>
  <si>
    <t>CHRISTINA WRIGHT</t>
  </si>
  <si>
    <t>christina wright</t>
  </si>
  <si>
    <t>715</t>
  </si>
  <si>
    <t>TODD TURNER</t>
  </si>
  <si>
    <t>todd turner</t>
  </si>
  <si>
    <t>716</t>
  </si>
  <si>
    <t>ELIZABETH GREEN</t>
  </si>
  <si>
    <t>elizabeth green</t>
  </si>
  <si>
    <t>717</t>
  </si>
  <si>
    <t>ALEX SMITH</t>
  </si>
  <si>
    <t>alex smith</t>
  </si>
  <si>
    <t>718</t>
  </si>
  <si>
    <t>SHANE HALE</t>
  </si>
  <si>
    <t>shane hale</t>
  </si>
  <si>
    <t>719</t>
  </si>
  <si>
    <t>KATHY GRIMES</t>
  </si>
  <si>
    <t>kathy grimes</t>
  </si>
  <si>
    <t>720</t>
  </si>
  <si>
    <t>DAVID CHERRY</t>
  </si>
  <si>
    <t>david cherry</t>
  </si>
  <si>
    <t>721</t>
  </si>
  <si>
    <t>RACHEL ROGERS</t>
  </si>
  <si>
    <t>rachel rogers</t>
  </si>
  <si>
    <t>722</t>
  </si>
  <si>
    <t>TRAVIS BRAUN</t>
  </si>
  <si>
    <t>travis braun</t>
  </si>
  <si>
    <t>723</t>
  </si>
  <si>
    <t>SHAWNA PALMER</t>
  </si>
  <si>
    <t>shawna palmer</t>
  </si>
  <si>
    <t>724</t>
  </si>
  <si>
    <t>BRADLEY GAINES</t>
  </si>
  <si>
    <t>bradley gaines</t>
  </si>
  <si>
    <t>725</t>
  </si>
  <si>
    <t>APRIL FORD</t>
  </si>
  <si>
    <t>april ford</t>
  </si>
  <si>
    <t>726</t>
  </si>
  <si>
    <t>JAMES GONZALEZ</t>
  </si>
  <si>
    <t>james gonzalez</t>
  </si>
  <si>
    <t>727</t>
  </si>
  <si>
    <t>JOHN CASTILLO</t>
  </si>
  <si>
    <t>john castillo</t>
  </si>
  <si>
    <t>728</t>
  </si>
  <si>
    <t>IAN HAYES</t>
  </si>
  <si>
    <t>ian hayes</t>
  </si>
  <si>
    <t>729</t>
  </si>
  <si>
    <t>CHRISTINE CASTRO</t>
  </si>
  <si>
    <t>christine castro</t>
  </si>
  <si>
    <t>730</t>
  </si>
  <si>
    <t>JESSICA CHANEY</t>
  </si>
  <si>
    <t>jessica chaney</t>
  </si>
  <si>
    <t>731</t>
  </si>
  <si>
    <t>JOHN GRAY</t>
  </si>
  <si>
    <t>john gray</t>
  </si>
  <si>
    <t>732</t>
  </si>
  <si>
    <t>SHANE BOOKER</t>
  </si>
  <si>
    <t>shane booker</t>
  </si>
  <si>
    <t>733</t>
  </si>
  <si>
    <t>KYLE HALL</t>
  </si>
  <si>
    <t>kyle hall</t>
  </si>
  <si>
    <t>734</t>
  </si>
  <si>
    <t>RONALD MUNOZ</t>
  </si>
  <si>
    <t>ronald munoz</t>
  </si>
  <si>
    <t>735</t>
  </si>
  <si>
    <t>CHRISTOPHER LONG</t>
  </si>
  <si>
    <t>christopher long</t>
  </si>
  <si>
    <t>736</t>
  </si>
  <si>
    <t>SANDRA ALI</t>
  </si>
  <si>
    <t>sandra ali</t>
  </si>
  <si>
    <t>737</t>
  </si>
  <si>
    <t>JESSICA GARZA</t>
  </si>
  <si>
    <t>jessica garza</t>
  </si>
  <si>
    <t>738</t>
  </si>
  <si>
    <t>GREGORY WATERS</t>
  </si>
  <si>
    <t>gregory waters</t>
  </si>
  <si>
    <t>739</t>
  </si>
  <si>
    <t>MISTY ADAMS</t>
  </si>
  <si>
    <t>misty adams</t>
  </si>
  <si>
    <t>740</t>
  </si>
  <si>
    <t>MEGAN BROWN</t>
  </si>
  <si>
    <t>megan brown</t>
  </si>
  <si>
    <t>741</t>
  </si>
  <si>
    <t>GREGORY BROWN</t>
  </si>
  <si>
    <t>gregory brown</t>
  </si>
  <si>
    <t>742</t>
  </si>
  <si>
    <t>SCOTT ALEXANDER MD</t>
  </si>
  <si>
    <t>scott alexander md</t>
  </si>
  <si>
    <t>Scott Alexander Md</t>
  </si>
  <si>
    <t>743</t>
  </si>
  <si>
    <t>ERIC NGUYEN</t>
  </si>
  <si>
    <t>eric nguyen</t>
  </si>
  <si>
    <t>744</t>
  </si>
  <si>
    <t>WENDY BOYER</t>
  </si>
  <si>
    <t>wendy boyer</t>
  </si>
  <si>
    <t>745</t>
  </si>
  <si>
    <t>MARK CLARK</t>
  </si>
  <si>
    <t>mark clark</t>
  </si>
  <si>
    <t>746</t>
  </si>
  <si>
    <t>CARL KLINE</t>
  </si>
  <si>
    <t>carl kline</t>
  </si>
  <si>
    <t>747</t>
  </si>
  <si>
    <t>LINDA WILLIAMS</t>
  </si>
  <si>
    <t>linda williams</t>
  </si>
  <si>
    <t>748</t>
  </si>
  <si>
    <t>JASON EDWARDS</t>
  </si>
  <si>
    <t>jason edwards</t>
  </si>
  <si>
    <t>749</t>
  </si>
  <si>
    <t>MADISON MCINTOSH</t>
  </si>
  <si>
    <t>madison mcintosh</t>
  </si>
  <si>
    <t>750</t>
  </si>
  <si>
    <t>DESIREE WINTERS</t>
  </si>
  <si>
    <t>desiree winters</t>
  </si>
  <si>
    <t>751</t>
  </si>
  <si>
    <t>RYAN TAYLOR</t>
  </si>
  <si>
    <t>ryan taylor</t>
  </si>
  <si>
    <t>752</t>
  </si>
  <si>
    <t>PATRICIA SCOTT</t>
  </si>
  <si>
    <t>patricia scott</t>
  </si>
  <si>
    <t>753</t>
  </si>
  <si>
    <t>ERIN JIMENEZ</t>
  </si>
  <si>
    <t>erin jimenez</t>
  </si>
  <si>
    <t>754</t>
  </si>
  <si>
    <t>ANTHONY KRAUSE</t>
  </si>
  <si>
    <t>anthony krause</t>
  </si>
  <si>
    <t>755</t>
  </si>
  <si>
    <t>DIANE DEAN</t>
  </si>
  <si>
    <t>diane dean</t>
  </si>
  <si>
    <t>756</t>
  </si>
  <si>
    <t>STUART MCKINNEY</t>
  </si>
  <si>
    <t>stuart mckinney</t>
  </si>
  <si>
    <t>757</t>
  </si>
  <si>
    <t>KELLIE LE</t>
  </si>
  <si>
    <t>kellie le</t>
  </si>
  <si>
    <t>758</t>
  </si>
  <si>
    <t>LAUREN HENRY</t>
  </si>
  <si>
    <t>lauren henry</t>
  </si>
  <si>
    <t>759</t>
  </si>
  <si>
    <t>BRANDON FOX</t>
  </si>
  <si>
    <t>brandon fox</t>
  </si>
  <si>
    <t>760</t>
  </si>
  <si>
    <t>RICHARD SMITH</t>
  </si>
  <si>
    <t>richard smith</t>
  </si>
  <si>
    <t>761</t>
  </si>
  <si>
    <t>JOHN WHITE</t>
  </si>
  <si>
    <t>john white</t>
  </si>
  <si>
    <t>762</t>
  </si>
  <si>
    <t>GILBERT MCINTYRE</t>
  </si>
  <si>
    <t>gilbert mcintyre</t>
  </si>
  <si>
    <t>763</t>
  </si>
  <si>
    <t>CHRISTOPHER SPARKS</t>
  </si>
  <si>
    <t>christopher sparks</t>
  </si>
  <si>
    <t>764</t>
  </si>
  <si>
    <t>AARON HICKS</t>
  </si>
  <si>
    <t>aaron hicks</t>
  </si>
  <si>
    <t>765</t>
  </si>
  <si>
    <t>JOSE PATTERSON</t>
  </si>
  <si>
    <t>jose patterson</t>
  </si>
  <si>
    <t>766</t>
  </si>
  <si>
    <t>BRYAN LONG</t>
  </si>
  <si>
    <t>bryan long</t>
  </si>
  <si>
    <t>767</t>
  </si>
  <si>
    <t>TAMMY GOMEZ</t>
  </si>
  <si>
    <t>tammy gomez</t>
  </si>
  <si>
    <t>768</t>
  </si>
  <si>
    <t>DIANA RAYMOND</t>
  </si>
  <si>
    <t>diana raymond</t>
  </si>
  <si>
    <t>769</t>
  </si>
  <si>
    <t>JESSICA ARMSTRONG</t>
  </si>
  <si>
    <t>jessica armstrong</t>
  </si>
  <si>
    <t>770</t>
  </si>
  <si>
    <t>AMANDA MARTIN</t>
  </si>
  <si>
    <t>amanda martin</t>
  </si>
  <si>
    <t>771</t>
  </si>
  <si>
    <t>ANNE HAMILTON</t>
  </si>
  <si>
    <t>anne hamilton</t>
  </si>
  <si>
    <t>772</t>
  </si>
  <si>
    <t>HEATHER CURTIS</t>
  </si>
  <si>
    <t>heather curtis</t>
  </si>
  <si>
    <t>773</t>
  </si>
  <si>
    <t>TIFFANY MOSES</t>
  </si>
  <si>
    <t>tiffany moses</t>
  </si>
  <si>
    <t>774</t>
  </si>
  <si>
    <t>JACQUELINE MOON</t>
  </si>
  <si>
    <t>jacqueline moon</t>
  </si>
  <si>
    <t>775</t>
  </si>
  <si>
    <t>JAMES CAMPBELL</t>
  </si>
  <si>
    <t>james campbell</t>
  </si>
  <si>
    <t>776</t>
  </si>
  <si>
    <t>MELISSA VASQUEZ</t>
  </si>
  <si>
    <t>melissa vasquez</t>
  </si>
  <si>
    <t>777</t>
  </si>
  <si>
    <t>KATHERINE CARLSON</t>
  </si>
  <si>
    <t>katherine carlson</t>
  </si>
  <si>
    <t>778</t>
  </si>
  <si>
    <t>ADAM CLAY</t>
  </si>
  <si>
    <t>adam clay</t>
  </si>
  <si>
    <t>779</t>
  </si>
  <si>
    <t>AMY COMBS</t>
  </si>
  <si>
    <t>amy combs</t>
  </si>
  <si>
    <t>780</t>
  </si>
  <si>
    <t>ANTHONY CASE</t>
  </si>
  <si>
    <t>anthony case</t>
  </si>
  <si>
    <t>781</t>
  </si>
  <si>
    <t>KIMBERLY BROWN</t>
  </si>
  <si>
    <t>kimberly brown</t>
  </si>
  <si>
    <t>782</t>
  </si>
  <si>
    <t>JOSHUA HOLLOWAY</t>
  </si>
  <si>
    <t>joshua holloway</t>
  </si>
  <si>
    <t>783</t>
  </si>
  <si>
    <t>CYNTHIA WALTON</t>
  </si>
  <si>
    <t>cynthia walton</t>
  </si>
  <si>
    <t>784</t>
  </si>
  <si>
    <t>SHAWN DELGADO</t>
  </si>
  <si>
    <t>shawn delgado</t>
  </si>
  <si>
    <t>785</t>
  </si>
  <si>
    <t>JEREMY SMITH</t>
  </si>
  <si>
    <t>jeremy smith</t>
  </si>
  <si>
    <t>786</t>
  </si>
  <si>
    <t>MARC ORTIZ</t>
  </si>
  <si>
    <t>marc ortiz</t>
  </si>
  <si>
    <t>787</t>
  </si>
  <si>
    <t>MICHELLE GREGORY</t>
  </si>
  <si>
    <t>michelle gregory</t>
  </si>
  <si>
    <t>788</t>
  </si>
  <si>
    <t>MELANIE GAY</t>
  </si>
  <si>
    <t>melanie gay</t>
  </si>
  <si>
    <t>789</t>
  </si>
  <si>
    <t>BRITTANY LAMBERT</t>
  </si>
  <si>
    <t>brittany lambert</t>
  </si>
  <si>
    <t>790</t>
  </si>
  <si>
    <t>MARY HERNANDEZ</t>
  </si>
  <si>
    <t>mary hernandez</t>
  </si>
  <si>
    <t>791</t>
  </si>
  <si>
    <t>JONATHAN JONES</t>
  </si>
  <si>
    <t>jonathan jones</t>
  </si>
  <si>
    <t>792</t>
  </si>
  <si>
    <t>GINA WILLIAMS</t>
  </si>
  <si>
    <t>gina williams</t>
  </si>
  <si>
    <t>793</t>
  </si>
  <si>
    <t>KELLY LAWSON</t>
  </si>
  <si>
    <t>kelly lawson</t>
  </si>
  <si>
    <t>794</t>
  </si>
  <si>
    <t>KEITH SMITH</t>
  </si>
  <si>
    <t>keith smith</t>
  </si>
  <si>
    <t>795</t>
  </si>
  <si>
    <t>CHRISTOPHER HUNTER</t>
  </si>
  <si>
    <t>christopher hunter</t>
  </si>
  <si>
    <t>796</t>
  </si>
  <si>
    <t>DWAYNE PARKS</t>
  </si>
  <si>
    <t>dwayne parks</t>
  </si>
  <si>
    <t>797</t>
  </si>
  <si>
    <t>MARY HALL</t>
  </si>
  <si>
    <t>mary hall</t>
  </si>
  <si>
    <t>798</t>
  </si>
  <si>
    <t>JAKE GILMORE</t>
  </si>
  <si>
    <t>jake gilmore</t>
  </si>
  <si>
    <t>799</t>
  </si>
  <si>
    <t>MARK LOPEZ</t>
  </si>
  <si>
    <t>mark lopez</t>
  </si>
  <si>
    <t>800</t>
  </si>
  <si>
    <t>DANA RICE</t>
  </si>
  <si>
    <t>dana rice</t>
  </si>
  <si>
    <t>801</t>
  </si>
  <si>
    <t>BETH YOUNG</t>
  </si>
  <si>
    <t>beth young</t>
  </si>
  <si>
    <t>802</t>
  </si>
  <si>
    <t>RYAN POWELL</t>
  </si>
  <si>
    <t>ryan powell</t>
  </si>
  <si>
    <t>803</t>
  </si>
  <si>
    <t>AMANDA FOWLER</t>
  </si>
  <si>
    <t>amanda fowler</t>
  </si>
  <si>
    <t>804</t>
  </si>
  <si>
    <t>LINDSAY RIVERA</t>
  </si>
  <si>
    <t>lindsay rivera</t>
  </si>
  <si>
    <t>805</t>
  </si>
  <si>
    <t>MARK WARD</t>
  </si>
  <si>
    <t>mark ward</t>
  </si>
  <si>
    <t>806</t>
  </si>
  <si>
    <t>AMANDA SMITH</t>
  </si>
  <si>
    <t>amanda smith</t>
  </si>
  <si>
    <t>807</t>
  </si>
  <si>
    <t>EMILY BROWN</t>
  </si>
  <si>
    <t>emily brown</t>
  </si>
  <si>
    <t>808</t>
  </si>
  <si>
    <t>DWAYNE CARDENAS</t>
  </si>
  <si>
    <t>dwayne cardenas</t>
  </si>
  <si>
    <t>809</t>
  </si>
  <si>
    <t>DR. RHONDA HERNANDEZ</t>
  </si>
  <si>
    <t>dr. rhonda hernandez</t>
  </si>
  <si>
    <t>810</t>
  </si>
  <si>
    <t>MELODY BARKER</t>
  </si>
  <si>
    <t>melody barker</t>
  </si>
  <si>
    <t>811</t>
  </si>
  <si>
    <t>RUSSELL CARPENTER</t>
  </si>
  <si>
    <t>russell carpenter</t>
  </si>
  <si>
    <t>812</t>
  </si>
  <si>
    <t>RICHARD HILL</t>
  </si>
  <si>
    <t>richard hill</t>
  </si>
  <si>
    <t>813</t>
  </si>
  <si>
    <t>LINDSAY POTTS</t>
  </si>
  <si>
    <t>lindsay potts</t>
  </si>
  <si>
    <t>814</t>
  </si>
  <si>
    <t>MICHELLE CAMPBELL</t>
  </si>
  <si>
    <t>michelle campbell</t>
  </si>
  <si>
    <t>815</t>
  </si>
  <si>
    <t>ALAN WILLIAMS</t>
  </si>
  <si>
    <t>alan williams</t>
  </si>
  <si>
    <t>816</t>
  </si>
  <si>
    <t>ROBIN HINTON</t>
  </si>
  <si>
    <t>robin hinton</t>
  </si>
  <si>
    <t>817</t>
  </si>
  <si>
    <t>BRIAN HOLLAND</t>
  </si>
  <si>
    <t>brian holland</t>
  </si>
  <si>
    <t>818</t>
  </si>
  <si>
    <t>ADAM STONE</t>
  </si>
  <si>
    <t>adam stone</t>
  </si>
  <si>
    <t>819</t>
  </si>
  <si>
    <t>CURTIS LAMBERT</t>
  </si>
  <si>
    <t>curtis lambert</t>
  </si>
  <si>
    <t>820</t>
  </si>
  <si>
    <t>ALEXANDRA SIMS</t>
  </si>
  <si>
    <t>alexandra sims</t>
  </si>
  <si>
    <t>821</t>
  </si>
  <si>
    <t>BRENDA SPENCER</t>
  </si>
  <si>
    <t>brenda spencer</t>
  </si>
  <si>
    <t>822</t>
  </si>
  <si>
    <t>JOSHUA BUSH</t>
  </si>
  <si>
    <t>joshua bush</t>
  </si>
  <si>
    <t>823</t>
  </si>
  <si>
    <t>ERIN MARTIN</t>
  </si>
  <si>
    <t>erin martin</t>
  </si>
  <si>
    <t>824</t>
  </si>
  <si>
    <t>ALEXANDER HOGAN</t>
  </si>
  <si>
    <t>alexander hogan</t>
  </si>
  <si>
    <t>825</t>
  </si>
  <si>
    <t>WILLIAM HARRIS</t>
  </si>
  <si>
    <t>william harris</t>
  </si>
  <si>
    <t>826</t>
  </si>
  <si>
    <t>MICHAEL MCMAHON</t>
  </si>
  <si>
    <t>michael mcmahon</t>
  </si>
  <si>
    <t>827</t>
  </si>
  <si>
    <t>MICHAEL WATSON</t>
  </si>
  <si>
    <t>michael watson</t>
  </si>
  <si>
    <t>828</t>
  </si>
  <si>
    <t>LORI PEREZ</t>
  </si>
  <si>
    <t>lori perez</t>
  </si>
  <si>
    <t>829</t>
  </si>
  <si>
    <t>LINDSAY LE</t>
  </si>
  <si>
    <t>lindsay le</t>
  </si>
  <si>
    <t>830</t>
  </si>
  <si>
    <t>SCOTT LONG</t>
  </si>
  <si>
    <t>scott long</t>
  </si>
  <si>
    <t>831</t>
  </si>
  <si>
    <t>DIANA FERGUSON</t>
  </si>
  <si>
    <t>diana ferguson</t>
  </si>
  <si>
    <t>832</t>
  </si>
  <si>
    <t>JOSEPH MILLER</t>
  </si>
  <si>
    <t>joseph miller</t>
  </si>
  <si>
    <t>833</t>
  </si>
  <si>
    <t>JULIA REID</t>
  </si>
  <si>
    <t>julia reid</t>
  </si>
  <si>
    <t>834</t>
  </si>
  <si>
    <t>SAMANTHA MATTHEWS</t>
  </si>
  <si>
    <t>samantha matthews</t>
  </si>
  <si>
    <t>835</t>
  </si>
  <si>
    <t>BRIAN BAILEY</t>
  </si>
  <si>
    <t>brian bailey</t>
  </si>
  <si>
    <t>836</t>
  </si>
  <si>
    <t>TONI HINTON</t>
  </si>
  <si>
    <t>toni hinton</t>
  </si>
  <si>
    <t>837</t>
  </si>
  <si>
    <t>ROBIN ORTIZ</t>
  </si>
  <si>
    <t>robin ortiz</t>
  </si>
  <si>
    <t>838</t>
  </si>
  <si>
    <t>ADAM GRIFFITH</t>
  </si>
  <si>
    <t>adam griffith</t>
  </si>
  <si>
    <t>839</t>
  </si>
  <si>
    <t>DANIEL ROBERSON</t>
  </si>
  <si>
    <t>daniel roberson</t>
  </si>
  <si>
    <t>840</t>
  </si>
  <si>
    <t>DALE HAYNES</t>
  </si>
  <si>
    <t>dale haynes</t>
  </si>
  <si>
    <t>841</t>
  </si>
  <si>
    <t>EMILY SCOTT</t>
  </si>
  <si>
    <t>emily scott</t>
  </si>
  <si>
    <t>842</t>
  </si>
  <si>
    <t>DAVID BROWN</t>
  </si>
  <si>
    <t>david brown</t>
  </si>
  <si>
    <t>843</t>
  </si>
  <si>
    <t>STEPHANIE GUZMAN</t>
  </si>
  <si>
    <t>stephanie guzman</t>
  </si>
  <si>
    <t>844</t>
  </si>
  <si>
    <t>MAXWELL JOHNSON</t>
  </si>
  <si>
    <t>maxwell johnson</t>
  </si>
  <si>
    <t>845</t>
  </si>
  <si>
    <t>REGINALD STEPHENS</t>
  </si>
  <si>
    <t>reginald stephens</t>
  </si>
  <si>
    <t>846</t>
  </si>
  <si>
    <t>JUSTIN JONES</t>
  </si>
  <si>
    <t>justin jones</t>
  </si>
  <si>
    <t>847</t>
  </si>
  <si>
    <t>KRISTINE GARCIA</t>
  </si>
  <si>
    <t>kristine garcia</t>
  </si>
  <si>
    <t>848</t>
  </si>
  <si>
    <t>JOHN NGUYEN</t>
  </si>
  <si>
    <t>john nguyen</t>
  </si>
  <si>
    <t>849</t>
  </si>
  <si>
    <t>ANNA FLEMING</t>
  </si>
  <si>
    <t>anna fleming</t>
  </si>
  <si>
    <t>850</t>
  </si>
  <si>
    <t>LINDA WILLIAMSON</t>
  </si>
  <si>
    <t>linda williamson</t>
  </si>
  <si>
    <t>851</t>
  </si>
  <si>
    <t>ROY WILSON</t>
  </si>
  <si>
    <t>roy wilson</t>
  </si>
  <si>
    <t>852</t>
  </si>
  <si>
    <t>JENNIFER PIERCE</t>
  </si>
  <si>
    <t>jennifer pierce</t>
  </si>
  <si>
    <t>853</t>
  </si>
  <si>
    <t>JASON JOHNSON</t>
  </si>
  <si>
    <t>jason johnson</t>
  </si>
  <si>
    <t>854</t>
  </si>
  <si>
    <t>JASMINE LANE</t>
  </si>
  <si>
    <t>jasmine lane</t>
  </si>
  <si>
    <t>855</t>
  </si>
  <si>
    <t>EVAN SOTO</t>
  </si>
  <si>
    <t>evan soto</t>
  </si>
  <si>
    <t>856</t>
  </si>
  <si>
    <t>KEVIN SERRANO</t>
  </si>
  <si>
    <t>kevin serrano</t>
  </si>
  <si>
    <t>857</t>
  </si>
  <si>
    <t>NATHANIEL BENSON</t>
  </si>
  <si>
    <t>nathaniel benson</t>
  </si>
  <si>
    <t>858</t>
  </si>
  <si>
    <t>DEANNA MILES</t>
  </si>
  <si>
    <t>deanna miles</t>
  </si>
  <si>
    <t>859</t>
  </si>
  <si>
    <t>BEVERLY ROY</t>
  </si>
  <si>
    <t>beverly roy</t>
  </si>
  <si>
    <t>860</t>
  </si>
  <si>
    <t>HEATHER SAUNDERS</t>
  </si>
  <si>
    <t>heather saunders</t>
  </si>
  <si>
    <t>861</t>
  </si>
  <si>
    <t>NICHOLAS GUERRERO</t>
  </si>
  <si>
    <t>nicholas guerrero</t>
  </si>
  <si>
    <t>862</t>
  </si>
  <si>
    <t>CHRISTOPHER JOHNSON</t>
  </si>
  <si>
    <t>christopher johnson</t>
  </si>
  <si>
    <t>863</t>
  </si>
  <si>
    <t>STEVEN FLOWERS</t>
  </si>
  <si>
    <t>steven flowers</t>
  </si>
  <si>
    <t>864</t>
  </si>
  <si>
    <t>MARVIN WOODS III</t>
  </si>
  <si>
    <t>marvin woods iii</t>
  </si>
  <si>
    <t>Marvin Woods Iii</t>
  </si>
  <si>
    <t>865</t>
  </si>
  <si>
    <t>MICHELLE COOK</t>
  </si>
  <si>
    <t>michelle cook</t>
  </si>
  <si>
    <t>866</t>
  </si>
  <si>
    <t>LOGAN ZAMORA</t>
  </si>
  <si>
    <t>logan zamora</t>
  </si>
  <si>
    <t>867</t>
  </si>
  <si>
    <t>CASEY ROBERTS</t>
  </si>
  <si>
    <t>casey roberts</t>
  </si>
  <si>
    <t>868</t>
  </si>
  <si>
    <t>JERRY PRICE</t>
  </si>
  <si>
    <t>jerry price</t>
  </si>
  <si>
    <t>869</t>
  </si>
  <si>
    <t>KELLY ELLIS</t>
  </si>
  <si>
    <t>kelly ellis</t>
  </si>
  <si>
    <t>870</t>
  </si>
  <si>
    <t>CALEB GUERRA</t>
  </si>
  <si>
    <t>caleb guerra</t>
  </si>
  <si>
    <t>871</t>
  </si>
  <si>
    <t>SAMANTHA NORMAN</t>
  </si>
  <si>
    <t>samantha norman</t>
  </si>
  <si>
    <t>872</t>
  </si>
  <si>
    <t>SARAH CLARKE</t>
  </si>
  <si>
    <t>sarah clarke</t>
  </si>
  <si>
    <t>873</t>
  </si>
  <si>
    <t>AARON BLAIR</t>
  </si>
  <si>
    <t>aaron blair</t>
  </si>
  <si>
    <t>874</t>
  </si>
  <si>
    <t>COURTNEY BURTON</t>
  </si>
  <si>
    <t>courtney burton</t>
  </si>
  <si>
    <t>875</t>
  </si>
  <si>
    <t>GERALD TAYLOR</t>
  </si>
  <si>
    <t>gerald taylor</t>
  </si>
  <si>
    <t>876</t>
  </si>
  <si>
    <t>MARY WARD</t>
  </si>
  <si>
    <t>mary ward</t>
  </si>
  <si>
    <t>877</t>
  </si>
  <si>
    <t>MRS. LISA BEARD DVM</t>
  </si>
  <si>
    <t>mrs. lisa beard dvm</t>
  </si>
  <si>
    <t>Mrs. Lisa Beard Dvm</t>
  </si>
  <si>
    <t>878</t>
  </si>
  <si>
    <t>LARRY WALLACE</t>
  </si>
  <si>
    <t>larry wallace</t>
  </si>
  <si>
    <t>879</t>
  </si>
  <si>
    <t>JEREMIAH THOMPSON</t>
  </si>
  <si>
    <t>jeremiah thompson</t>
  </si>
  <si>
    <t>880</t>
  </si>
  <si>
    <t>MRS. JESSICA WILLIAMS DVM</t>
  </si>
  <si>
    <t>mrs. jessica williams dvm</t>
  </si>
  <si>
    <t>Mrs. Jessica Williams Dvm</t>
  </si>
  <si>
    <t>881</t>
  </si>
  <si>
    <t>MARTIN MORENO</t>
  </si>
  <si>
    <t>martin moreno</t>
  </si>
  <si>
    <t>882</t>
  </si>
  <si>
    <t>YOLANDA PROCTOR</t>
  </si>
  <si>
    <t>yolanda proctor</t>
  </si>
  <si>
    <t>883</t>
  </si>
  <si>
    <t>ALLEN TURNER</t>
  </si>
  <si>
    <t>allen turner</t>
  </si>
  <si>
    <t>884</t>
  </si>
  <si>
    <t>BETH HUFF</t>
  </si>
  <si>
    <t>beth huff</t>
  </si>
  <si>
    <t>885</t>
  </si>
  <si>
    <t>JOHN MCKINNEY</t>
  </si>
  <si>
    <t>john mckinney</t>
  </si>
  <si>
    <t>886</t>
  </si>
  <si>
    <t>887</t>
  </si>
  <si>
    <t>LINDSEY WANG</t>
  </si>
  <si>
    <t>lindsey wang</t>
  </si>
  <si>
    <t>888</t>
  </si>
  <si>
    <t>MARGARET SCHWARTZ</t>
  </si>
  <si>
    <t>margaret schwartz</t>
  </si>
  <si>
    <t>889</t>
  </si>
  <si>
    <t>KYLE RAY</t>
  </si>
  <si>
    <t>kyle ray</t>
  </si>
  <si>
    <t>890</t>
  </si>
  <si>
    <t>ISAAC HEBERT</t>
  </si>
  <si>
    <t>isaac hebert</t>
  </si>
  <si>
    <t>891</t>
  </si>
  <si>
    <t>MICHELE JONES</t>
  </si>
  <si>
    <t>michele jones</t>
  </si>
  <si>
    <t>892</t>
  </si>
  <si>
    <t>AUSTIN ALLEN</t>
  </si>
  <si>
    <t>austin allen</t>
  </si>
  <si>
    <t>893</t>
  </si>
  <si>
    <t>HALEY CASTRO</t>
  </si>
  <si>
    <t>haley castro</t>
  </si>
  <si>
    <t>894</t>
  </si>
  <si>
    <t>DAVID ARMSTRONG</t>
  </si>
  <si>
    <t>david armstrong</t>
  </si>
  <si>
    <t>895</t>
  </si>
  <si>
    <t>WENDY MITCHELL</t>
  </si>
  <si>
    <t>wendy mitchell</t>
  </si>
  <si>
    <t>896</t>
  </si>
  <si>
    <t>ANTHONY HERNANDEZ</t>
  </si>
  <si>
    <t>anthony hernandez</t>
  </si>
  <si>
    <t>897</t>
  </si>
  <si>
    <t>ERICA JOHNSON</t>
  </si>
  <si>
    <t>erica johnson</t>
  </si>
  <si>
    <t>898</t>
  </si>
  <si>
    <t>RANDALL BARRETT</t>
  </si>
  <si>
    <t>randall barrett</t>
  </si>
  <si>
    <t>899</t>
  </si>
  <si>
    <t>NATHAN HUFF</t>
  </si>
  <si>
    <t>nathan huff</t>
  </si>
  <si>
    <t>900</t>
  </si>
  <si>
    <t>ROBIN WALSH</t>
  </si>
  <si>
    <t>robin walsh</t>
  </si>
  <si>
    <t>901</t>
  </si>
  <si>
    <t>YVONNE ROBINSON</t>
  </si>
  <si>
    <t>yvonne robinson</t>
  </si>
  <si>
    <t>902</t>
  </si>
  <si>
    <t>KATHLEEN HENDRIX</t>
  </si>
  <si>
    <t>kathleen hendrix</t>
  </si>
  <si>
    <t>903</t>
  </si>
  <si>
    <t>JENNIFER BAKER</t>
  </si>
  <si>
    <t>jennifer baker</t>
  </si>
  <si>
    <t>904</t>
  </si>
  <si>
    <t>KIM MARTINEZ</t>
  </si>
  <si>
    <t>kim martinez</t>
  </si>
  <si>
    <t>905</t>
  </si>
  <si>
    <t>ANDREW LITTLE</t>
  </si>
  <si>
    <t>andrew little</t>
  </si>
  <si>
    <t>906</t>
  </si>
  <si>
    <t>KELLY SHELTON</t>
  </si>
  <si>
    <t>kelly shelton</t>
  </si>
  <si>
    <t>907</t>
  </si>
  <si>
    <t>STEVEN DUNCAN</t>
  </si>
  <si>
    <t>steven duncan</t>
  </si>
  <si>
    <t>908</t>
  </si>
  <si>
    <t>KRISTEN HANEY</t>
  </si>
  <si>
    <t>kristen haney</t>
  </si>
  <si>
    <t>909</t>
  </si>
  <si>
    <t>KATHY REESE</t>
  </si>
  <si>
    <t>kathy reese</t>
  </si>
  <si>
    <t>910</t>
  </si>
  <si>
    <t>STEVEN MURPHY</t>
  </si>
  <si>
    <t>steven murphy</t>
  </si>
  <si>
    <t>911</t>
  </si>
  <si>
    <t>WILLIAM HARTMAN</t>
  </si>
  <si>
    <t>william hartman</t>
  </si>
  <si>
    <t>912</t>
  </si>
  <si>
    <t>SONYA HALEY</t>
  </si>
  <si>
    <t>sonya haley</t>
  </si>
  <si>
    <t>913</t>
  </si>
  <si>
    <t>914</t>
  </si>
  <si>
    <t>PATRICIA RICHARDSON</t>
  </si>
  <si>
    <t>patricia richardson</t>
  </si>
  <si>
    <t>915</t>
  </si>
  <si>
    <t>CAROLYN LOPEZ</t>
  </si>
  <si>
    <t>carolyn lopez</t>
  </si>
  <si>
    <t>916</t>
  </si>
  <si>
    <t>KYLE BURNS</t>
  </si>
  <si>
    <t>kyle burns</t>
  </si>
  <si>
    <t>917</t>
  </si>
  <si>
    <t>MARGARET GARCIA</t>
  </si>
  <si>
    <t>margaret garcia</t>
  </si>
  <si>
    <t>918</t>
  </si>
  <si>
    <t>BRITTANY BARKER</t>
  </si>
  <si>
    <t>brittany barker</t>
  </si>
  <si>
    <t>919</t>
  </si>
  <si>
    <t>PAUL CAMPBELL</t>
  </si>
  <si>
    <t>paul campbell</t>
  </si>
  <si>
    <t>920</t>
  </si>
  <si>
    <t>AMY MORROW</t>
  </si>
  <si>
    <t>amy morrow</t>
  </si>
  <si>
    <t>921</t>
  </si>
  <si>
    <t>AMY FITZGERALD</t>
  </si>
  <si>
    <t>amy fitzgerald</t>
  </si>
  <si>
    <t>922</t>
  </si>
  <si>
    <t>ANITA BECKER</t>
  </si>
  <si>
    <t>anita becker</t>
  </si>
  <si>
    <t>923</t>
  </si>
  <si>
    <t>MRS. AMY BROOKS</t>
  </si>
  <si>
    <t>mrs. amy brooks</t>
  </si>
  <si>
    <t>924</t>
  </si>
  <si>
    <t>LORI MARSHALL</t>
  </si>
  <si>
    <t>lori marshall</t>
  </si>
  <si>
    <t>925</t>
  </si>
  <si>
    <t>JENNIFER MILLER</t>
  </si>
  <si>
    <t>jennifer miller</t>
  </si>
  <si>
    <t>926</t>
  </si>
  <si>
    <t>THOMAS YOUNG</t>
  </si>
  <si>
    <t>thomas young</t>
  </si>
  <si>
    <t>927</t>
  </si>
  <si>
    <t>ZACHARY LARSEN</t>
  </si>
  <si>
    <t>zachary larsen</t>
  </si>
  <si>
    <t>928</t>
  </si>
  <si>
    <t>VALERIE GUTIERREZ</t>
  </si>
  <si>
    <t>valerie gutierrez</t>
  </si>
  <si>
    <t>929</t>
  </si>
  <si>
    <t>DANIEL PARKER</t>
  </si>
  <si>
    <t>daniel parker</t>
  </si>
  <si>
    <t>930</t>
  </si>
  <si>
    <t>NICOLE BENNETT</t>
  </si>
  <si>
    <t>nicole bennett</t>
  </si>
  <si>
    <t>931</t>
  </si>
  <si>
    <t>LAUREN LOWERY</t>
  </si>
  <si>
    <t>lauren lowery</t>
  </si>
  <si>
    <t>932</t>
  </si>
  <si>
    <t>ALEXANDER WOODWARD</t>
  </si>
  <si>
    <t>alexander woodward</t>
  </si>
  <si>
    <t>933</t>
  </si>
  <si>
    <t>ANTHONY WALTER</t>
  </si>
  <si>
    <t>anthony walter</t>
  </si>
  <si>
    <t>934</t>
  </si>
  <si>
    <t>VALERIE FINLEY</t>
  </si>
  <si>
    <t>valerie finley</t>
  </si>
  <si>
    <t>935</t>
  </si>
  <si>
    <t>DEBORAH KELLEY</t>
  </si>
  <si>
    <t>deborah kelley</t>
  </si>
  <si>
    <t>936</t>
  </si>
  <si>
    <t>KRISTINA MILLER</t>
  </si>
  <si>
    <t>kristina miller</t>
  </si>
  <si>
    <t>937</t>
  </si>
  <si>
    <t>ANNE HAMPTON</t>
  </si>
  <si>
    <t>anne hampton</t>
  </si>
  <si>
    <t>938</t>
  </si>
  <si>
    <t>SANDRA HENRY</t>
  </si>
  <si>
    <t>sandra henry</t>
  </si>
  <si>
    <t>939</t>
  </si>
  <si>
    <t>TONY HESTER</t>
  </si>
  <si>
    <t>tony hester</t>
  </si>
  <si>
    <t>940</t>
  </si>
  <si>
    <t>NATHAN DAVIS</t>
  </si>
  <si>
    <t>nathan davis</t>
  </si>
  <si>
    <t>941</t>
  </si>
  <si>
    <t>ERICA JACKSON</t>
  </si>
  <si>
    <t>erica jackson</t>
  </si>
  <si>
    <t>942</t>
  </si>
  <si>
    <t>NANCY GLOVER</t>
  </si>
  <si>
    <t>nancy glover</t>
  </si>
  <si>
    <t>943</t>
  </si>
  <si>
    <t>RICHARD SANCHEZ</t>
  </si>
  <si>
    <t>richard sanchez</t>
  </si>
  <si>
    <t>944</t>
  </si>
  <si>
    <t>SAVANNAH REID</t>
  </si>
  <si>
    <t>savannah reid</t>
  </si>
  <si>
    <t>945</t>
  </si>
  <si>
    <t>ROBERT SALAZAR</t>
  </si>
  <si>
    <t>robert salazar</t>
  </si>
  <si>
    <t>946</t>
  </si>
  <si>
    <t>HECTOR GREER</t>
  </si>
  <si>
    <t>hector greer</t>
  </si>
  <si>
    <t>947</t>
  </si>
  <si>
    <t>THOMAS JACKSON</t>
  </si>
  <si>
    <t>thomas jackson</t>
  </si>
  <si>
    <t>948</t>
  </si>
  <si>
    <t>TINA CLARK</t>
  </si>
  <si>
    <t>tina clark</t>
  </si>
  <si>
    <t>949</t>
  </si>
  <si>
    <t>HEATHER BROWN</t>
  </si>
  <si>
    <t>heather brown</t>
  </si>
  <si>
    <t>950</t>
  </si>
  <si>
    <t>JOHN WEAVER</t>
  </si>
  <si>
    <t>john weaver</t>
  </si>
  <si>
    <t>951</t>
  </si>
  <si>
    <t>BRADLEY HARRIS</t>
  </si>
  <si>
    <t>bradley harris</t>
  </si>
  <si>
    <t>952</t>
  </si>
  <si>
    <t>CASSANDRA MACDONALD</t>
  </si>
  <si>
    <t>cassandra macdonald</t>
  </si>
  <si>
    <t>953</t>
  </si>
  <si>
    <t>MATTHEW WHITE</t>
  </si>
  <si>
    <t>matthew white</t>
  </si>
  <si>
    <t>954</t>
  </si>
  <si>
    <t>MISS KIMBERLY MARSHALL</t>
  </si>
  <si>
    <t>miss kimberly marshall</t>
  </si>
  <si>
    <t>955</t>
  </si>
  <si>
    <t>LAURA THOMPSON</t>
  </si>
  <si>
    <t>laura thompson</t>
  </si>
  <si>
    <t>956</t>
  </si>
  <si>
    <t>NATHAN SOTO</t>
  </si>
  <si>
    <t>nathan soto</t>
  </si>
  <si>
    <t>957</t>
  </si>
  <si>
    <t>RHONDA HINES</t>
  </si>
  <si>
    <t>rhonda hines</t>
  </si>
  <si>
    <t>958</t>
  </si>
  <si>
    <t>GABRIELLE BOWMAN</t>
  </si>
  <si>
    <t>gabrielle bowman</t>
  </si>
  <si>
    <t>959</t>
  </si>
  <si>
    <t>JULIAN EDWARDS</t>
  </si>
  <si>
    <t>julian edwards</t>
  </si>
  <si>
    <t>960</t>
  </si>
  <si>
    <t>NICHOLAS SCOTT</t>
  </si>
  <si>
    <t>nicholas scott</t>
  </si>
  <si>
    <t>961</t>
  </si>
  <si>
    <t>DANIEL GREEN</t>
  </si>
  <si>
    <t>daniel green</t>
  </si>
  <si>
    <t>962</t>
  </si>
  <si>
    <t>CATHERINE JOHNSTON</t>
  </si>
  <si>
    <t>catherine johnston</t>
  </si>
  <si>
    <t>963</t>
  </si>
  <si>
    <t>BRENDA KOCH</t>
  </si>
  <si>
    <t>brenda koch</t>
  </si>
  <si>
    <t>964</t>
  </si>
  <si>
    <t>MR. ROBERT MEZA</t>
  </si>
  <si>
    <t>mr. robert meza</t>
  </si>
  <si>
    <t>965</t>
  </si>
  <si>
    <t>LATOYA BROWN</t>
  </si>
  <si>
    <t>latoya brown</t>
  </si>
  <si>
    <t>966</t>
  </si>
  <si>
    <t>DAVID OSBORNE III</t>
  </si>
  <si>
    <t>david osborne iii</t>
  </si>
  <si>
    <t>David Osborne Iii</t>
  </si>
  <si>
    <t>967</t>
  </si>
  <si>
    <t>DAVID HOOPER</t>
  </si>
  <si>
    <t>david hooper</t>
  </si>
  <si>
    <t>968</t>
  </si>
  <si>
    <t>SARAH MILLER</t>
  </si>
  <si>
    <t>sarah miller</t>
  </si>
  <si>
    <t>969</t>
  </si>
  <si>
    <t>LISA WERNER MD</t>
  </si>
  <si>
    <t>lisa werner md</t>
  </si>
  <si>
    <t>Lisa Werner Md</t>
  </si>
  <si>
    <t>970</t>
  </si>
  <si>
    <t>ERIC JIMENEZ</t>
  </si>
  <si>
    <t>eric jimenez</t>
  </si>
  <si>
    <t>971</t>
  </si>
  <si>
    <t>JAY BUSH</t>
  </si>
  <si>
    <t>jay bush</t>
  </si>
  <si>
    <t>972</t>
  </si>
  <si>
    <t>JOHNNY RICE</t>
  </si>
  <si>
    <t>johnny rice</t>
  </si>
  <si>
    <t>973</t>
  </si>
  <si>
    <t>MATTHEW STRONG</t>
  </si>
  <si>
    <t>matthew strong</t>
  </si>
  <si>
    <t>974</t>
  </si>
  <si>
    <t>MARK CHANDLER</t>
  </si>
  <si>
    <t>mark chandler</t>
  </si>
  <si>
    <t>975</t>
  </si>
  <si>
    <t>CRYSTAL BROWN</t>
  </si>
  <si>
    <t>crystal brown</t>
  </si>
  <si>
    <t>976</t>
  </si>
  <si>
    <t>TIMOTHY BARTON</t>
  </si>
  <si>
    <t>timothy barton</t>
  </si>
  <si>
    <t>977</t>
  </si>
  <si>
    <t>LISA HICKMAN</t>
  </si>
  <si>
    <t>lisa hickman</t>
  </si>
  <si>
    <t>978</t>
  </si>
  <si>
    <t>ALAN MENDOZA</t>
  </si>
  <si>
    <t>alan mendoza</t>
  </si>
  <si>
    <t>979</t>
  </si>
  <si>
    <t>JASON SANDERS</t>
  </si>
  <si>
    <t>jason sanders</t>
  </si>
  <si>
    <t>980</t>
  </si>
  <si>
    <t>CHARLES DEAN</t>
  </si>
  <si>
    <t>charles dean</t>
  </si>
  <si>
    <t>981</t>
  </si>
  <si>
    <t>BLAKE NEWTON</t>
  </si>
  <si>
    <t>blake newton</t>
  </si>
  <si>
    <t>982</t>
  </si>
  <si>
    <t>DAVID GONZALEZ</t>
  </si>
  <si>
    <t>david gonzalez</t>
  </si>
  <si>
    <t>983</t>
  </si>
  <si>
    <t>CINDY WILLIAMS</t>
  </si>
  <si>
    <t>cindy williams</t>
  </si>
  <si>
    <t>984</t>
  </si>
  <si>
    <t>LAURA WONG DDS</t>
  </si>
  <si>
    <t>laura wong dds</t>
  </si>
  <si>
    <t>Laura Wong Dds</t>
  </si>
  <si>
    <t>985</t>
  </si>
  <si>
    <t>ROBERT MORAN</t>
  </si>
  <si>
    <t>robert moran</t>
  </si>
  <si>
    <t>986</t>
  </si>
  <si>
    <t>BRADLEY WU</t>
  </si>
  <si>
    <t>bradley wu</t>
  </si>
  <si>
    <t>987</t>
  </si>
  <si>
    <t>DANIEL THOMAS</t>
  </si>
  <si>
    <t>daniel thomas</t>
  </si>
  <si>
    <t>988</t>
  </si>
  <si>
    <t>MICHELLE PETERSON</t>
  </si>
  <si>
    <t>michelle peterson</t>
  </si>
  <si>
    <t>989</t>
  </si>
  <si>
    <t>SETH THOMAS</t>
  </si>
  <si>
    <t>seth thomas</t>
  </si>
  <si>
    <t>990</t>
  </si>
  <si>
    <t>EVAN RAMOS</t>
  </si>
  <si>
    <t>evan ramos</t>
  </si>
  <si>
    <t>991</t>
  </si>
  <si>
    <t>MICHELLE SOLIS</t>
  </si>
  <si>
    <t>michelle solis</t>
  </si>
  <si>
    <t>992</t>
  </si>
  <si>
    <t>CHARLOTTE TAYLOR</t>
  </si>
  <si>
    <t>charlotte taylor</t>
  </si>
  <si>
    <t>993</t>
  </si>
  <si>
    <t>SANDRA PRESTON</t>
  </si>
  <si>
    <t>sandra preston</t>
  </si>
  <si>
    <t>994</t>
  </si>
  <si>
    <t>JIM WEISS</t>
  </si>
  <si>
    <t>jim weiss</t>
  </si>
  <si>
    <t>995</t>
  </si>
  <si>
    <t>JENNIFER HINTON</t>
  </si>
  <si>
    <t>jennifer hinton</t>
  </si>
  <si>
    <t>996</t>
  </si>
  <si>
    <t>ALBERT WILCOX</t>
  </si>
  <si>
    <t>albert wilcox</t>
  </si>
  <si>
    <t>997</t>
  </si>
  <si>
    <t>CHERYL NORRIS</t>
  </si>
  <si>
    <t>cheryl norris</t>
  </si>
  <si>
    <t>998</t>
  </si>
  <si>
    <t>KATHY WATKINS</t>
  </si>
  <si>
    <t>kathy watkins</t>
  </si>
  <si>
    <t>999</t>
  </si>
  <si>
    <t>JOHN OBRIEN</t>
  </si>
  <si>
    <t>john obrien</t>
  </si>
  <si>
    <t>000</t>
  </si>
  <si>
    <t>DAWN GREEN</t>
  </si>
  <si>
    <t>dawn green</t>
  </si>
  <si>
    <t>Load data into Power Query=&gt; Data-&gt;Get Data-&gt;From Table/Range-&gt;Close &amp; Load</t>
  </si>
  <si>
    <t>Flash Fill</t>
  </si>
  <si>
    <t>Text-to-Columns=&gt;Data-&gt;Data Tools-&gt;Text to Columns-&gt;Delimited</t>
  </si>
  <si>
    <t>Flash Fill=&gt; Data-&gt;Data Tools-&gt;Flash Fill</t>
  </si>
  <si>
    <t>TRIM()=&gt;=Trim([@Name])</t>
  </si>
  <si>
    <t>Trim Name</t>
  </si>
  <si>
    <t>Ms.Nicole Kidd</t>
  </si>
  <si>
    <t>Mean</t>
  </si>
  <si>
    <t>Standard Error</t>
  </si>
  <si>
    <t>Median</t>
  </si>
  <si>
    <t>Mode</t>
  </si>
  <si>
    <t>Standard Deviation</t>
  </si>
  <si>
    <t>Sample Variance</t>
  </si>
  <si>
    <t>Kurtosis</t>
  </si>
  <si>
    <t>Skewness</t>
  </si>
  <si>
    <t>Range</t>
  </si>
  <si>
    <t>Minimum</t>
  </si>
  <si>
    <t>Maximum</t>
  </si>
  <si>
    <t>Largest(1)</t>
  </si>
  <si>
    <t>Smallest(1)</t>
  </si>
  <si>
    <t>Confidence Level(95%)</t>
  </si>
  <si>
    <t>Descriptive Statistics.</t>
  </si>
  <si>
    <t>Find top 5 and bottom 5 entries by value.</t>
  </si>
  <si>
    <t>Filters=&gt; Choose Filter Option-&gt;Select any one item.</t>
  </si>
  <si>
    <t>Sort=&gt; Arranging your data in a specific order.</t>
  </si>
  <si>
    <t>Primary Skill</t>
  </si>
  <si>
    <t>Ratings</t>
  </si>
  <si>
    <t>TODAY</t>
  </si>
  <si>
    <t>NOW</t>
  </si>
  <si>
    <t>YEAR</t>
  </si>
  <si>
    <t>MONTH</t>
  </si>
  <si>
    <t>WEEKDAY</t>
  </si>
  <si>
    <t>DATEDIF</t>
  </si>
  <si>
    <t>TODAY()=11.11.2025</t>
  </si>
  <si>
    <t>NOW()=11.11.2025 23.26</t>
  </si>
  <si>
    <t>YEAR()=YEAR(AA13) =2025</t>
  </si>
  <si>
    <t>MONTH()=MONTH(AA13) =11</t>
  </si>
  <si>
    <t>WEEKDAY()=WEEKDAY(AA14,1) =3</t>
  </si>
  <si>
    <t>DATEDIF()=DATEDIF(AB18,AC18,"Y") =2</t>
  </si>
  <si>
    <t>Duplicate the dataset using Vlookup function</t>
  </si>
  <si>
    <t>VLOOKUP()=VLOOKUP($A2, $A:$C, 3, FALSE)</t>
  </si>
  <si>
    <t>VLOOKUP() =VLOOKUP($A2,$A:$C,2,FALSE)</t>
  </si>
  <si>
    <t>Match</t>
  </si>
  <si>
    <t>INDEX() =IF(B4="",INDEX($E$2:$E$1001,MATCH(E4,$B$2:$B$1001,0)),B4)</t>
  </si>
  <si>
    <t>MATCH()=MATCH(B4,B2:B1001,0)</t>
  </si>
  <si>
    <t>Practiced Charts</t>
  </si>
  <si>
    <t>Created Combo charts, Sparklines, and use filters/slicers.</t>
  </si>
  <si>
    <t>Added titles, legends, color themes, and storytelling flow.</t>
  </si>
  <si>
    <t>SUM</t>
  </si>
  <si>
    <t>MIN</t>
  </si>
  <si>
    <t>MAX</t>
  </si>
  <si>
    <t>COUNT</t>
  </si>
  <si>
    <t>AVERAGE</t>
  </si>
  <si>
    <t>TASK 1 – Dataset Selection &amp; Import</t>
  </si>
  <si>
    <t>TASK 2 – Data Entry &amp; Formatting</t>
  </si>
  <si>
    <t>TASK 3 – Basic Excel Formulas (Part 1)</t>
  </si>
  <si>
    <t>TASK 4 – Basic Excel Formulas (Part 2)</t>
  </si>
  <si>
    <t>TASK 5 – Text Functions Practice</t>
  </si>
  <si>
    <t>TASK 6 – Data Validation &amp; Cleaning Intro</t>
  </si>
  <si>
    <t>TASK 7 – Power Query Introduction (Optional if Excel 365)</t>
  </si>
  <si>
    <t>TASK 8 – Handling Inconsistent Data</t>
  </si>
  <si>
    <t>TASK 9 – Conditional Formatting for Data Cleaning</t>
  </si>
  <si>
    <t>TASK 10 – Descriptive Statistics</t>
  </si>
  <si>
    <t>TASK 11 – Filtering, Sorting &amp; Exploring Data</t>
  </si>
  <si>
    <t>TASK 12 – Date &amp; Time Functions</t>
  </si>
  <si>
    <t>TASK 13 – Lookup &amp; Reference Functions (Part 1)</t>
  </si>
  <si>
    <t>TASK 14 – (Part 2)</t>
  </si>
  <si>
    <t>TASK 15 – Pivot Tables (Part 1)</t>
  </si>
  <si>
    <t>TASK 16 – Pivot Tables (Part 2)</t>
  </si>
  <si>
    <t xml:space="preserve">TASK 17 – Charts &amp; Graphs </t>
  </si>
  <si>
    <t>TASK 18 – Charts &amp; Graphs (Part 2)</t>
  </si>
  <si>
    <t>TASK 19 – Advanced Visualization &amp; Storytelling</t>
  </si>
  <si>
    <r>
      <t>Task:</t>
    </r>
    <r>
      <rPr>
        <sz val="12"/>
        <color theme="1"/>
        <rFont val="Calibri"/>
        <family val="2"/>
        <scheme val="minor"/>
      </rPr>
      <t xml:space="preserve"> Added interactivity to your visuals.</t>
    </r>
  </si>
  <si>
    <r>
      <t>Task:</t>
    </r>
    <r>
      <rPr>
        <sz val="12"/>
        <color theme="1"/>
        <rFont val="Calibri"/>
        <family val="2"/>
        <scheme val="minor"/>
      </rPr>
      <t xml:space="preserve"> Arranged visuals neatly and make it presentation-ready</t>
    </r>
  </si>
  <si>
    <r>
      <t>Task:</t>
    </r>
    <r>
      <rPr>
        <sz val="12"/>
        <color theme="1"/>
        <rFont val="Calibri"/>
        <family val="2"/>
        <scheme val="minor"/>
      </rPr>
      <t xml:space="preserve"> Visualized key KPIs (such as No.of project).</t>
    </r>
  </si>
  <si>
    <r>
      <t>Task:</t>
    </r>
    <r>
      <rPr>
        <sz val="12"/>
        <color theme="1"/>
        <rFont val="Calibri"/>
        <family val="2"/>
        <scheme val="minor"/>
      </rPr>
      <t xml:space="preserve"> Created one PivotChart linked to your PivotTable.</t>
    </r>
  </si>
  <si>
    <t>Connected multiple tables =&gt;Data-&gt;Data Tools-&gt;Data Model-&gt;Relationships</t>
  </si>
  <si>
    <t>Created simple PivotTables.</t>
  </si>
  <si>
    <r>
      <t>Task:</t>
    </r>
    <r>
      <rPr>
        <sz val="12"/>
        <color theme="1"/>
        <rFont val="Calibri"/>
        <family val="2"/>
        <scheme val="minor"/>
      </rPr>
      <t xml:space="preserve"> Used INDEX and MATCH to fill missing values in one column by fetching the correct data from another related table.</t>
    </r>
  </si>
  <si>
    <r>
      <t>Task:</t>
    </r>
    <r>
      <rPr>
        <sz val="12"/>
        <color theme="1"/>
        <rFont val="Calibri"/>
        <family val="2"/>
        <scheme val="minor"/>
      </rPr>
      <t xml:space="preserve"> Duplicated the dataset using Vlookup function.</t>
    </r>
  </si>
  <si>
    <r>
      <t>Task:</t>
    </r>
    <r>
      <rPr>
        <sz val="12"/>
        <color theme="1"/>
        <rFont val="Calibri"/>
        <family val="2"/>
        <scheme val="minor"/>
      </rPr>
      <t xml:space="preserve"> Calculated duration , time differences from  dataset.</t>
    </r>
  </si>
  <si>
    <r>
      <t>Task:</t>
    </r>
    <r>
      <rPr>
        <sz val="12"/>
        <color theme="1"/>
        <rFont val="Calibri"/>
        <family val="2"/>
        <scheme val="minor"/>
      </rPr>
      <t xml:space="preserve"> A mini report of key patterns (Top 5 performers, etc.).</t>
    </r>
  </si>
  <si>
    <r>
      <t>Task:</t>
    </r>
    <r>
      <rPr>
        <sz val="12"/>
        <color theme="1"/>
        <rFont val="Calibri"/>
        <family val="2"/>
        <scheme val="minor"/>
      </rPr>
      <t xml:space="preserve"> Generated Mean, Median, and Standard Deviation for numeric columns.</t>
    </r>
  </si>
  <si>
    <r>
      <t>Task:</t>
    </r>
    <r>
      <rPr>
        <sz val="12"/>
        <color theme="1"/>
        <rFont val="Calibri"/>
        <family val="2"/>
        <scheme val="minor"/>
      </rPr>
      <t xml:space="preserve"> Created color-based rules to visually flag data issues.</t>
    </r>
  </si>
  <si>
    <r>
      <t>Task:</t>
    </r>
    <r>
      <rPr>
        <sz val="12"/>
        <color theme="1"/>
        <rFont val="Calibri"/>
        <family val="2"/>
        <scheme val="minor"/>
      </rPr>
      <t xml:space="preserve"> Cleaned data and re-load into Excel.</t>
    </r>
  </si>
  <si>
    <t>Removed nulls, duplicates, replaced inconsistent data.</t>
  </si>
  <si>
    <r>
      <t>Task:</t>
    </r>
    <r>
      <rPr>
        <sz val="12"/>
        <color theme="1"/>
        <rFont val="Calibri"/>
        <family val="2"/>
        <scheme val="minor"/>
      </rPr>
      <t xml:space="preserve"> Ensured dataset has no duplicates and missing values handled.</t>
    </r>
  </si>
  <si>
    <r>
      <t>Task:</t>
    </r>
    <r>
      <rPr>
        <sz val="12"/>
        <color theme="1"/>
        <rFont val="Calibri"/>
        <family val="2"/>
        <scheme val="minor"/>
      </rPr>
      <t xml:space="preserve"> Cleaned and format text columns (names, cities, etc.) properly.</t>
    </r>
  </si>
  <si>
    <r>
      <t>Task:</t>
    </r>
    <r>
      <rPr>
        <sz val="12"/>
        <color theme="1"/>
        <rFont val="Calibri"/>
        <family val="2"/>
        <scheme val="minor"/>
      </rPr>
      <t xml:space="preserve"> Created a summary table showing total, average, and count of main numeric columns.</t>
    </r>
  </si>
  <si>
    <r>
      <t>Task:</t>
    </r>
    <r>
      <rPr>
        <sz val="12"/>
        <color theme="1"/>
        <rFont val="Calibri"/>
        <family val="2"/>
        <scheme val="minor"/>
      </rPr>
      <t xml:space="preserve"> Made dataset look clean and readable.</t>
    </r>
  </si>
  <si>
    <t>Explored rows, columns, data types, and missing values.</t>
  </si>
  <si>
    <r>
      <t>Task:</t>
    </r>
    <r>
      <rPr>
        <sz val="12"/>
        <color theme="1"/>
        <rFont val="Calibri"/>
        <family val="2"/>
        <scheme val="minor"/>
      </rPr>
      <t xml:space="preserve"> Showed total Project by country.</t>
    </r>
  </si>
  <si>
    <t>calcu</t>
  </si>
  <si>
    <t>TASK 20 – Dashboard Design &amp; AI Integration</t>
  </si>
  <si>
    <t>IF()=IF(Project Status&gt;15,"High"IF(Project Status&gt;=10,"Medium","Low"))</t>
  </si>
  <si>
    <t>SUM()=Sum(no.of peoduct cell range)</t>
  </si>
  <si>
    <t xml:space="preserve">AVERAGE=Average(no.of peoduct cell range) </t>
  </si>
  <si>
    <t xml:space="preserve">MIN()=Min(no.of peoduct cell range)  </t>
  </si>
  <si>
    <t xml:space="preserve">MAX()=Max(no.of peoduct cell range) </t>
  </si>
  <si>
    <t xml:space="preserve">COUNT()=Count(no.of peoduct cell range)  </t>
  </si>
  <si>
    <t>SUMIF()=Sumif(Status cell range,"Active",No.of Project cell range) =&gt; 2382</t>
  </si>
  <si>
    <t>COUNTIF()=Countif(Status cell range,"Active") =&gt;260</t>
  </si>
  <si>
    <t>AVERAGEIF()=Averageif(Status cell range,"Active",No.of project cell range) =&gt; 9.16</t>
  </si>
  <si>
    <t>Added drop-down lists =&gt; Home-&gt;Data-&gt;Filter</t>
  </si>
  <si>
    <t>Detected duplicates and removed them=&gt; Data-&gt;Data Tools-&gt;RemoveDuplicates</t>
  </si>
  <si>
    <t>Handled blank cells using filters or formulas=&gt; =IF(ISBLANK(Cell range),Average(cell range))</t>
  </si>
  <si>
    <t>Highlighted duplicate Values=&gt;Home-&gt;Conditional Formatting-&gt;Height Cells Rules-&gt;Duplicate Values(red)</t>
  </si>
  <si>
    <t>Used Analysis ToolPak → Descriptive Statistics.</t>
  </si>
  <si>
    <r>
      <t>Task:</t>
    </r>
    <r>
      <rPr>
        <sz val="12"/>
        <color theme="1"/>
        <rFont val="Calibri"/>
        <family val="2"/>
        <scheme val="minor"/>
      </rPr>
      <t xml:space="preserve"> Made a one-page dashboard summarizing insights.</t>
    </r>
  </si>
  <si>
    <t>Used Quick Analysis for charts and summaries.</t>
  </si>
  <si>
    <t>Count of Freelancers</t>
  </si>
  <si>
    <t>Avg Hourly Rate</t>
  </si>
  <si>
    <t>Experience</t>
  </si>
  <si>
    <t>Avg Projects</t>
  </si>
  <si>
    <t>Is Active</t>
  </si>
  <si>
    <t>Row Labels</t>
  </si>
  <si>
    <t>Grand Total</t>
  </si>
  <si>
    <t>Sum of Count of Freelancers</t>
  </si>
  <si>
    <t>FREELANCER DASHBOARD</t>
  </si>
  <si>
    <t>Sum of Avg Projects</t>
  </si>
  <si>
    <t>Sum of Avg Hourly Rate</t>
  </si>
  <si>
    <t>freelancer_ID</t>
  </si>
  <si>
    <t>name</t>
  </si>
  <si>
    <t>gender</t>
  </si>
  <si>
    <t>age</t>
  </si>
  <si>
    <t>country</t>
  </si>
  <si>
    <t>language</t>
  </si>
  <si>
    <t>primary_skill</t>
  </si>
  <si>
    <t>hourly_rate (USD)</t>
  </si>
  <si>
    <t>rating</t>
  </si>
  <si>
    <t>is_active</t>
  </si>
  <si>
    <t>client_satisfaction</t>
  </si>
  <si>
    <t xml:space="preserve">no of projects </t>
  </si>
  <si>
    <t>duration_months</t>
  </si>
  <si>
    <t>f</t>
  </si>
  <si>
    <t>FEMALE</t>
  </si>
  <si>
    <t>USD 100</t>
  </si>
  <si>
    <t>male</t>
  </si>
  <si>
    <t>N</t>
  </si>
  <si>
    <t>F</t>
  </si>
  <si>
    <t>female</t>
  </si>
  <si>
    <t>m</t>
  </si>
  <si>
    <t>USD 75</t>
  </si>
  <si>
    <t>USD 40</t>
  </si>
  <si>
    <t>MALE</t>
  </si>
  <si>
    <t>Y</t>
  </si>
  <si>
    <t>M</t>
  </si>
  <si>
    <t>USD 50</t>
  </si>
  <si>
    <t>USD 30</t>
  </si>
  <si>
    <t>USD 20</t>
  </si>
  <si>
    <t>Tryed Excel  AI Analyst for formula suggestions and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</si>
</sst>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C09]#,##0.00"/>
    <numFmt numFmtId="165" formatCode="[$$-C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sz val="20"/>
      <color theme="1"/>
      <name val="Algerian"/>
      <family val="5"/>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bgColor indexed="64"/>
      </patternFill>
    </fill>
    <fill>
      <patternFill patternType="solid">
        <fgColor theme="0"/>
        <bgColor theme="4" tint="0.79998168889431442"/>
      </patternFill>
    </fill>
    <fill>
      <patternFill patternType="solid">
        <fgColor theme="4"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0" xfId="0" applyAlignment="1">
      <alignment horizontal="left"/>
    </xf>
    <xf numFmtId="0" fontId="18" fillId="0" borderId="0" xfId="0" applyFont="1" applyAlignment="1">
      <alignment vertical="center"/>
    </xf>
    <xf numFmtId="0" fontId="19" fillId="0" borderId="0" xfId="0" applyFont="1"/>
    <xf numFmtId="0" fontId="18" fillId="0" borderId="0" xfId="0" applyFont="1"/>
    <xf numFmtId="0" fontId="19" fillId="0" borderId="0" xfId="0" applyFont="1" applyAlignment="1">
      <alignment vertical="center"/>
    </xf>
    <xf numFmtId="0" fontId="0" fillId="0" borderId="10" xfId="0" applyBorder="1" applyAlignment="1">
      <alignment horizontal="left"/>
    </xf>
    <xf numFmtId="0" fontId="0" fillId="34" borderId="10" xfId="0" applyFill="1" applyBorder="1" applyAlignment="1">
      <alignment horizontal="left"/>
    </xf>
    <xf numFmtId="9" fontId="0" fillId="0" borderId="10" xfId="1" applyFont="1" applyBorder="1" applyAlignment="1">
      <alignment horizontal="left"/>
    </xf>
    <xf numFmtId="9" fontId="0" fillId="0" borderId="0" xfId="1" applyFont="1" applyAlignment="1">
      <alignment horizontal="left"/>
    </xf>
    <xf numFmtId="0" fontId="0" fillId="0" borderId="11" xfId="0" applyBorder="1" applyAlignment="1">
      <alignment horizontal="left"/>
    </xf>
    <xf numFmtId="0" fontId="0" fillId="0" borderId="12" xfId="0" applyBorder="1" applyAlignment="1">
      <alignment horizontal="left"/>
    </xf>
    <xf numFmtId="0" fontId="16" fillId="33" borderId="13" xfId="0" applyFont="1" applyFill="1" applyBorder="1" applyAlignment="1">
      <alignment horizontal="left"/>
    </xf>
    <xf numFmtId="0" fontId="16" fillId="33" borderId="14" xfId="0" applyFont="1" applyFill="1" applyBorder="1" applyAlignment="1">
      <alignment horizontal="left"/>
    </xf>
    <xf numFmtId="9" fontId="16" fillId="33" borderId="14" xfId="1" applyFont="1" applyFill="1" applyBorder="1" applyAlignment="1">
      <alignment horizontal="left"/>
    </xf>
    <xf numFmtId="0" fontId="16" fillId="33" borderId="15" xfId="0" applyFont="1" applyFill="1" applyBorder="1" applyAlignment="1">
      <alignment horizontal="left"/>
    </xf>
    <xf numFmtId="0" fontId="0" fillId="0" borderId="16" xfId="0" applyBorder="1" applyAlignment="1">
      <alignment horizontal="left"/>
    </xf>
    <xf numFmtId="0" fontId="0" fillId="0" borderId="17" xfId="0" applyBorder="1" applyAlignment="1">
      <alignment horizontal="left"/>
    </xf>
    <xf numFmtId="9" fontId="0" fillId="0" borderId="17" xfId="1" applyFont="1" applyBorder="1" applyAlignment="1">
      <alignment horizontal="left"/>
    </xf>
    <xf numFmtId="0" fontId="0" fillId="0" borderId="18" xfId="0" applyBorder="1" applyAlignment="1">
      <alignment horizontal="left"/>
    </xf>
    <xf numFmtId="164" fontId="0" fillId="0" borderId="0" xfId="0" applyNumberFormat="1" applyAlignment="1">
      <alignment horizontal="left"/>
    </xf>
    <xf numFmtId="0" fontId="19" fillId="0" borderId="0" xfId="0" applyFont="1" applyAlignment="1">
      <alignment horizontal="left"/>
    </xf>
    <xf numFmtId="0" fontId="0" fillId="0" borderId="10" xfId="0" applyBorder="1"/>
    <xf numFmtId="0" fontId="16" fillId="0" borderId="0" xfId="0" applyFont="1" applyAlignment="1">
      <alignment horizontal="left"/>
    </xf>
    <xf numFmtId="165" fontId="16" fillId="33" borderId="14" xfId="0" applyNumberFormat="1" applyFont="1" applyFill="1" applyBorder="1" applyAlignment="1">
      <alignment horizontal="left"/>
    </xf>
    <xf numFmtId="165" fontId="0" fillId="0" borderId="10" xfId="0" applyNumberFormat="1" applyBorder="1" applyAlignment="1">
      <alignment horizontal="left"/>
    </xf>
    <xf numFmtId="165" fontId="0" fillId="0" borderId="17" xfId="0" applyNumberFormat="1" applyBorder="1" applyAlignment="1">
      <alignment horizontal="left"/>
    </xf>
    <xf numFmtId="165" fontId="0" fillId="0" borderId="0" xfId="0" applyNumberFormat="1" applyAlignment="1">
      <alignment horizontal="left"/>
    </xf>
    <xf numFmtId="0" fontId="0" fillId="35" borderId="10" xfId="0" applyFill="1" applyBorder="1" applyAlignment="1">
      <alignment horizontal="left"/>
    </xf>
    <xf numFmtId="0" fontId="16" fillId="34" borderId="10" xfId="0" applyFont="1" applyFill="1" applyBorder="1"/>
    <xf numFmtId="14" fontId="0" fillId="0" borderId="0" xfId="0" applyNumberFormat="1" applyAlignment="1">
      <alignment horizontal="left"/>
    </xf>
    <xf numFmtId="22" fontId="0" fillId="0" borderId="0" xfId="0" applyNumberFormat="1" applyAlignment="1">
      <alignment horizontal="left"/>
    </xf>
    <xf numFmtId="0" fontId="16" fillId="33" borderId="10" xfId="0" applyFont="1" applyFill="1" applyBorder="1" applyAlignment="1">
      <alignment horizontal="left"/>
    </xf>
    <xf numFmtId="0" fontId="16" fillId="34" borderId="0" xfId="0" applyFont="1" applyFill="1" applyAlignment="1">
      <alignment horizontal="left"/>
    </xf>
    <xf numFmtId="0" fontId="19" fillId="0" borderId="10" xfId="0" applyFont="1" applyBorder="1"/>
    <xf numFmtId="0" fontId="0" fillId="34" borderId="11" xfId="0" applyFill="1" applyBorder="1" applyAlignment="1">
      <alignment horizontal="left"/>
    </xf>
    <xf numFmtId="0" fontId="0" fillId="34" borderId="16" xfId="0" applyFill="1" applyBorder="1" applyAlignment="1">
      <alignment horizontal="left"/>
    </xf>
    <xf numFmtId="0" fontId="0" fillId="34" borderId="0" xfId="0" applyFill="1" applyAlignment="1">
      <alignment horizontal="left"/>
    </xf>
    <xf numFmtId="0" fontId="0" fillId="0" borderId="11" xfId="0" applyBorder="1" applyAlignment="1">
      <alignment vertical="center" wrapText="1"/>
    </xf>
    <xf numFmtId="0" fontId="0" fillId="0" borderId="12" xfId="0" applyBorder="1" applyAlignment="1">
      <alignment vertical="center" wrapText="1"/>
    </xf>
    <xf numFmtId="0" fontId="16" fillId="0" borderId="13" xfId="0" applyFont="1" applyBorder="1" applyAlignment="1">
      <alignment horizontal="center" vertical="center" wrapText="1"/>
    </xf>
    <xf numFmtId="0" fontId="16" fillId="0" borderId="15" xfId="0" applyFont="1" applyBorder="1" applyAlignment="1">
      <alignment horizontal="center" vertical="center" wrapText="1"/>
    </xf>
    <xf numFmtId="0" fontId="0" fillId="0" borderId="16" xfId="0" applyBorder="1" applyAlignment="1">
      <alignment vertical="center" wrapText="1"/>
    </xf>
    <xf numFmtId="0" fontId="0" fillId="0" borderId="18" xfId="0" applyBorder="1" applyAlignment="1">
      <alignment vertical="center" wrapText="1"/>
    </xf>
    <xf numFmtId="0" fontId="0" fillId="0" borderId="0" xfId="0" pivotButton="1"/>
    <xf numFmtId="0" fontId="0" fillId="36" borderId="0" xfId="0" applyFill="1"/>
    <xf numFmtId="9" fontId="0" fillId="0" borderId="0" xfId="0" applyNumberFormat="1"/>
    <xf numFmtId="0" fontId="0" fillId="36" borderId="0" xfId="0" applyFill="1" applyAlignment="1">
      <alignment vertical="center"/>
    </xf>
    <xf numFmtId="0" fontId="0" fillId="0" borderId="0" xfId="0" applyAlignment="1">
      <alignment vertical="center"/>
    </xf>
    <xf numFmtId="0" fontId="16" fillId="0" borderId="12" xfId="0" applyFont="1" applyBorder="1" applyAlignment="1">
      <alignment horizontal="left"/>
    </xf>
    <xf numFmtId="0" fontId="16" fillId="0" borderId="11" xfId="0" applyFont="1" applyBorder="1" applyAlignment="1">
      <alignment horizontal="left"/>
    </xf>
    <xf numFmtId="0" fontId="16" fillId="33" borderId="12" xfId="0" applyFont="1" applyFill="1" applyBorder="1" applyAlignment="1">
      <alignment horizontal="center"/>
    </xf>
    <xf numFmtId="0" fontId="16" fillId="33" borderId="11" xfId="0" applyFont="1" applyFill="1" applyBorder="1" applyAlignment="1">
      <alignment horizontal="center"/>
    </xf>
    <xf numFmtId="0" fontId="20" fillId="36" borderId="0" xfId="0" applyFont="1" applyFill="1" applyAlignment="1">
      <alignment horizontal="center" vertic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4">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C09]#,##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64" formatCode="[$$-C09]#,##0.00"/>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border diagonalUp="0" diagonalDown="0" outline="0">
        <left style="thin">
          <color indexed="64"/>
        </left>
        <right/>
        <top style="thin">
          <color indexed="64"/>
        </top>
        <bottom/>
      </border>
    </dxf>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3"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C09]#,##0"/>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5" formatCode="[$$-C09]#,##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right style="thin">
          <color indexed="64"/>
        </right>
        <top style="thin">
          <color indexed="64"/>
        </top>
        <bottom/>
      </border>
    </dxf>
    <dxf>
      <fill>
        <patternFill>
          <fgColor indexed="64"/>
          <bgColor theme="0"/>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right style="thin">
          <color indexed="64"/>
        </right>
        <top style="thin">
          <color indexed="64"/>
        </top>
        <bottom/>
      </border>
    </dxf>
    <dxf>
      <alignment horizontal="left" vertical="bottom"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fill>
        <patternFill patternType="solid">
          <fgColor rgb="FFB8CCE4"/>
          <bgColor rgb="FFB8CCE4"/>
        </patternFill>
      </fill>
    </dxf>
    <dxf>
      <fill>
        <patternFill patternType="solid">
          <fgColor rgb="FFDBE5F1"/>
          <bgColor rgb="FFDBE5F1"/>
        </patternFill>
      </fill>
    </dxf>
    <dxf>
      <fill>
        <patternFill patternType="solid">
          <fgColor theme="6"/>
          <bgColor theme="6"/>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2" defaultTableStyle="TableStyleMedium2" defaultPivotStyle="PivotStyleLight16">
    <tableStyle name="product table-style" pivot="0" count="3" xr9:uid="{3452DB9E-06B7-4890-BE5E-7F04A83FB158}">
      <tableStyleElement type="headerRow" dxfId="93"/>
      <tableStyleElement type="firstRowStripe" dxfId="92"/>
      <tableStyleElement type="secondRowStripe" dxfId="91"/>
    </tableStyle>
    <tableStyle name="stores table-style" pivot="0" count="3" xr9:uid="{E834859A-18CD-4973-8091-7635543D80DC}">
      <tableStyleElement type="headerRow" dxfId="90"/>
      <tableStyleElement type="firstRowStripe" dxfId="89"/>
      <tableStyleElement type="secondRowStripe" dxfId="8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connections" Target="connections.xml"/><Relationship Id="rId42" Type="http://schemas.openxmlformats.org/officeDocument/2006/relationships/customXml" Target="../customXml/item16.xml"/><Relationship Id="rId47" Type="http://schemas.openxmlformats.org/officeDocument/2006/relationships/customXml" Target="../customXml/item21.xml"/><Relationship Id="rId63" Type="http://schemas.openxmlformats.org/officeDocument/2006/relationships/customXml" Target="../customXml/item37.xml"/><Relationship Id="rId68" Type="http://schemas.openxmlformats.org/officeDocument/2006/relationships/customXml" Target="../customXml/item42.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74" Type="http://schemas.openxmlformats.org/officeDocument/2006/relationships/customXml" Target="../customXml/item48.xml"/><Relationship Id="rId5" Type="http://schemas.openxmlformats.org/officeDocument/2006/relationships/worksheet" Target="worksheets/sheet5.xml"/><Relationship Id="rId61" Type="http://schemas.openxmlformats.org/officeDocument/2006/relationships/customXml" Target="../customXml/item35.xml"/><Relationship Id="rId19" Type="http://schemas.microsoft.com/office/2007/relationships/slicerCache" Target="slicerCaches/slicerCache3.xml"/><Relationship Id="rId14" Type="http://schemas.openxmlformats.org/officeDocument/2006/relationships/pivotCacheDefinition" Target="pivotCache/pivotCacheDefinition1.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69" Type="http://schemas.openxmlformats.org/officeDocument/2006/relationships/customXml" Target="../customXml/item43.xml"/><Relationship Id="rId77" Type="http://schemas.openxmlformats.org/officeDocument/2006/relationships/customXml" Target="../customXml/item51.xml"/><Relationship Id="rId8" Type="http://schemas.openxmlformats.org/officeDocument/2006/relationships/worksheet" Target="worksheets/sheet8.xml"/><Relationship Id="rId51" Type="http://schemas.openxmlformats.org/officeDocument/2006/relationships/customXml" Target="../customXml/item25.xml"/><Relationship Id="rId72" Type="http://schemas.openxmlformats.org/officeDocument/2006/relationships/customXml" Target="../customXml/item46.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70" Type="http://schemas.openxmlformats.org/officeDocument/2006/relationships/customXml" Target="../customXml/item44.xml"/><Relationship Id="rId75" Type="http://schemas.openxmlformats.org/officeDocument/2006/relationships/customXml" Target="../customXml/item4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worksheet" Target="worksheets/sheet10.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73"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microsoft.com/office/2007/relationships/slicerCache" Target="slicerCaches/slicerCache2.xml"/><Relationship Id="rId39" Type="http://schemas.openxmlformats.org/officeDocument/2006/relationships/customXml" Target="../customXml/item13.xml"/><Relationship Id="rId34" Type="http://schemas.openxmlformats.org/officeDocument/2006/relationships/customXml" Target="../customXml/item8.xml"/><Relationship Id="rId50" Type="http://schemas.openxmlformats.org/officeDocument/2006/relationships/customXml" Target="../customXml/item24.xml"/><Relationship Id="rId55" Type="http://schemas.openxmlformats.org/officeDocument/2006/relationships/customXml" Target="../customXml/item29.xml"/><Relationship Id="rId76" Type="http://schemas.openxmlformats.org/officeDocument/2006/relationships/customXml" Target="../customXml/item50.xml"/><Relationship Id="rId7" Type="http://schemas.openxmlformats.org/officeDocument/2006/relationships/worksheet" Target="worksheets/sheet7.xml"/><Relationship Id="rId71" Type="http://schemas.openxmlformats.org/officeDocument/2006/relationships/customXml" Target="../customXml/item45.xml"/><Relationship Id="rId2" Type="http://schemas.openxmlformats.org/officeDocument/2006/relationships/worksheet" Target="worksheets/sheet2.xml"/><Relationship Id="rId2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Excel.xlsx]PT1!PivotTable6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COUNT OF FREELANCER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'PT1'!$B$3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'PT1'!$A$4:$A$5</c:f>
              <c:strCache>
                <c:ptCount val="1"/>
                <c:pt idx="0">
                  <c:v>NO</c:v>
                </c:pt>
              </c:strCache>
            </c:strRef>
          </c:cat>
          <c:val>
            <c:numRef>
              <c:f>'PT1'!$B$4:$B$5</c:f>
              <c:numCache>
                <c:formatCode>General</c:formatCode>
                <c:ptCount val="1"/>
                <c:pt idx="0">
                  <c:v>472</c:v>
                </c:pt>
              </c:numCache>
            </c:numRef>
          </c:val>
          <c:extLst>
            <c:ext xmlns:c16="http://schemas.microsoft.com/office/drawing/2014/chart" uri="{C3380CC4-5D6E-409C-BE32-E72D297353CC}">
              <c16:uniqueId val="{00000000-1C35-4A40-A215-CC00C01CB37A}"/>
            </c:ext>
          </c:extLst>
        </c:ser>
        <c:dLbls>
          <c:showLegendKey val="0"/>
          <c:showVal val="0"/>
          <c:showCatName val="0"/>
          <c:showSerName val="0"/>
          <c:showPercent val="0"/>
          <c:showBubbleSize val="0"/>
        </c:dLbls>
        <c:gapWidth val="150"/>
        <c:shape val="box"/>
        <c:axId val="716062719"/>
        <c:axId val="716064639"/>
        <c:axId val="0"/>
      </c:bar3DChart>
      <c:catAx>
        <c:axId val="71606271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64639"/>
        <c:crosses val="autoZero"/>
        <c:auto val="1"/>
        <c:lblAlgn val="ctr"/>
        <c:lblOffset val="100"/>
        <c:noMultiLvlLbl val="0"/>
      </c:catAx>
      <c:valAx>
        <c:axId val="716064639"/>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Excel.xlsx]PT3!PivotTable12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HOURLY RATE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'PT3'!$B$3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'PT3'!$A$4:$A$6</c:f>
              <c:strCache>
                <c:ptCount val="2"/>
                <c:pt idx="0">
                  <c:v>Female</c:v>
                </c:pt>
                <c:pt idx="1">
                  <c:v>Male</c:v>
                </c:pt>
              </c:strCache>
            </c:strRef>
          </c:cat>
          <c:val>
            <c:numRef>
              <c:f>'PT3'!$B$4:$B$6</c:f>
              <c:numCache>
                <c:formatCode>General</c:formatCode>
                <c:ptCount val="2"/>
                <c:pt idx="0">
                  <c:v>52.8</c:v>
                </c:pt>
                <c:pt idx="1">
                  <c:v>51.68</c:v>
                </c:pt>
              </c:numCache>
            </c:numRef>
          </c:val>
          <c:smooth val="0"/>
          <c:extLst>
            <c:ext xmlns:c16="http://schemas.microsoft.com/office/drawing/2014/chart" uri="{C3380CC4-5D6E-409C-BE32-E72D297353CC}">
              <c16:uniqueId val="{00000000-C16A-4696-A812-75A9D2B81402}"/>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56999215"/>
        <c:axId val="1456998735"/>
      </c:lineChart>
      <c:catAx>
        <c:axId val="145699921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56998735"/>
        <c:crosses val="autoZero"/>
        <c:auto val="1"/>
        <c:lblAlgn val="ctr"/>
        <c:lblOffset val="100"/>
        <c:noMultiLvlLbl val="0"/>
      </c:catAx>
      <c:valAx>
        <c:axId val="1456998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5699921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Excel.xlsx]PT2!PivotTable10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EXPERIENCE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F9-49CA-A52E-E58003D6C5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F9-49CA-A52E-E58003D6C5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F9-49CA-A52E-E58003D6C5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F9-49CA-A52E-E58003D6C5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F9-49CA-A52E-E58003D6C55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F9-49CA-A52E-E58003D6C55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FF9-49CA-A52E-E58003D6C55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FF9-49CA-A52E-E58003D6C55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FF9-49CA-A52E-E58003D6C55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FF9-49CA-A52E-E58003D6C552}"/>
              </c:ext>
            </c:extLst>
          </c:dPt>
          <c:cat>
            <c:strRef>
              <c:f>'PT2'!$A$4:$A$14</c:f>
              <c:strCache>
                <c:ptCount val="10"/>
                <c:pt idx="0">
                  <c:v>0</c:v>
                </c:pt>
                <c:pt idx="1">
                  <c:v>1</c:v>
                </c:pt>
                <c:pt idx="2">
                  <c:v>2</c:v>
                </c:pt>
                <c:pt idx="3">
                  <c:v>3</c:v>
                </c:pt>
                <c:pt idx="4">
                  <c:v>10</c:v>
                </c:pt>
                <c:pt idx="5">
                  <c:v>15</c:v>
                </c:pt>
                <c:pt idx="6">
                  <c:v>20</c:v>
                </c:pt>
                <c:pt idx="7">
                  <c:v>25</c:v>
                </c:pt>
                <c:pt idx="8">
                  <c:v>30</c:v>
                </c:pt>
                <c:pt idx="9">
                  <c:v>40</c:v>
                </c:pt>
              </c:strCache>
            </c:strRef>
          </c:cat>
          <c:val>
            <c:numRef>
              <c:f>'PT2'!$B$4:$B$14</c:f>
              <c:numCache>
                <c:formatCode>General</c:formatCode>
                <c:ptCount val="10"/>
                <c:pt idx="0">
                  <c:v>3</c:v>
                </c:pt>
                <c:pt idx="1">
                  <c:v>2.88</c:v>
                </c:pt>
                <c:pt idx="2">
                  <c:v>3.33</c:v>
                </c:pt>
                <c:pt idx="3">
                  <c:v>2.76</c:v>
                </c:pt>
                <c:pt idx="4">
                  <c:v>8</c:v>
                </c:pt>
                <c:pt idx="5">
                  <c:v>14.12</c:v>
                </c:pt>
                <c:pt idx="6">
                  <c:v>16</c:v>
                </c:pt>
                <c:pt idx="7">
                  <c:v>14.66</c:v>
                </c:pt>
                <c:pt idx="8">
                  <c:v>13.27</c:v>
                </c:pt>
                <c:pt idx="9">
                  <c:v>14.75</c:v>
                </c:pt>
              </c:numCache>
            </c:numRef>
          </c:val>
          <c:extLst>
            <c:ext xmlns:c16="http://schemas.microsoft.com/office/drawing/2014/chart" uri="{C3380CC4-5D6E-409C-BE32-E72D297353CC}">
              <c16:uniqueId val="{00000000-7B09-43D4-A4BC-DB435C7FF97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611111111111112"/>
          <c:y val="0.27595873432487605"/>
          <c:w val="0.15833333333333333"/>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Excel.xlsx]PT1!PivotTable6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FREELANCER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'PT1'!$B$3</c:f>
              <c:strCache>
                <c:ptCount val="1"/>
                <c:pt idx="0">
                  <c:v>Total</c:v>
                </c:pt>
              </c:strCache>
            </c:strRef>
          </c:tx>
          <c:spPr>
            <a:solidFill>
              <a:schemeClr val="accent1"/>
            </a:solidFill>
            <a:ln>
              <a:noFill/>
            </a:ln>
            <a:effectLst/>
            <a:sp3d/>
          </c:spPr>
          <c:invertIfNegative val="0"/>
          <c:cat>
            <c:strRef>
              <c:f>'PT1'!$A$4:$A$5</c:f>
              <c:strCache>
                <c:ptCount val="1"/>
                <c:pt idx="0">
                  <c:v>NO</c:v>
                </c:pt>
              </c:strCache>
            </c:strRef>
          </c:cat>
          <c:val>
            <c:numRef>
              <c:f>'PT1'!$B$4:$B$5</c:f>
              <c:numCache>
                <c:formatCode>General</c:formatCode>
                <c:ptCount val="1"/>
                <c:pt idx="0">
                  <c:v>472</c:v>
                </c:pt>
              </c:numCache>
            </c:numRef>
          </c:val>
          <c:extLst>
            <c:ext xmlns:c16="http://schemas.microsoft.com/office/drawing/2014/chart" uri="{C3380CC4-5D6E-409C-BE32-E72D297353CC}">
              <c16:uniqueId val="{00000000-9C70-477C-ACF1-60C1FE666A98}"/>
            </c:ext>
          </c:extLst>
        </c:ser>
        <c:dLbls>
          <c:showLegendKey val="0"/>
          <c:showVal val="0"/>
          <c:showCatName val="0"/>
          <c:showSerName val="0"/>
          <c:showPercent val="0"/>
          <c:showBubbleSize val="0"/>
        </c:dLbls>
        <c:gapWidth val="150"/>
        <c:shape val="box"/>
        <c:axId val="716062719"/>
        <c:axId val="716064639"/>
        <c:axId val="0"/>
      </c:bar3DChart>
      <c:catAx>
        <c:axId val="716062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64639"/>
        <c:crosses val="autoZero"/>
        <c:auto val="1"/>
        <c:lblAlgn val="ctr"/>
        <c:lblOffset val="100"/>
        <c:noMultiLvlLbl val="0"/>
      </c:catAx>
      <c:valAx>
        <c:axId val="71606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Excel.xlsx]PT2!PivotTable10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EXPERIENCE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0CA-4AEA-ACA9-2720F0ED7BB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0CA-4AEA-ACA9-2720F0ED7BB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0CA-4AEA-ACA9-2720F0ED7BB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0CA-4AEA-ACA9-2720F0ED7BB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0CA-4AEA-ACA9-2720F0ED7BB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0CA-4AEA-ACA9-2720F0ED7BB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0CA-4AEA-ACA9-2720F0ED7BB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0CA-4AEA-ACA9-2720F0ED7BB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0CA-4AEA-ACA9-2720F0ED7BB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0CA-4AEA-ACA9-2720F0ED7BB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'PT2'!$A$4:$A$14</c:f>
              <c:strCache>
                <c:ptCount val="10"/>
                <c:pt idx="0">
                  <c:v>0</c:v>
                </c:pt>
                <c:pt idx="1">
                  <c:v>1</c:v>
                </c:pt>
                <c:pt idx="2">
                  <c:v>2</c:v>
                </c:pt>
                <c:pt idx="3">
                  <c:v>3</c:v>
                </c:pt>
                <c:pt idx="4">
                  <c:v>10</c:v>
                </c:pt>
                <c:pt idx="5">
                  <c:v>15</c:v>
                </c:pt>
                <c:pt idx="6">
                  <c:v>20</c:v>
                </c:pt>
                <c:pt idx="7">
                  <c:v>25</c:v>
                </c:pt>
                <c:pt idx="8">
                  <c:v>30</c:v>
                </c:pt>
                <c:pt idx="9">
                  <c:v>40</c:v>
                </c:pt>
              </c:strCache>
            </c:strRef>
          </c:cat>
          <c:val>
            <c:numRef>
              <c:f>'PT2'!$B$4:$B$14</c:f>
              <c:numCache>
                <c:formatCode>General</c:formatCode>
                <c:ptCount val="10"/>
                <c:pt idx="0">
                  <c:v>3</c:v>
                </c:pt>
                <c:pt idx="1">
                  <c:v>2.88</c:v>
                </c:pt>
                <c:pt idx="2">
                  <c:v>3.33</c:v>
                </c:pt>
                <c:pt idx="3">
                  <c:v>2.76</c:v>
                </c:pt>
                <c:pt idx="4">
                  <c:v>8</c:v>
                </c:pt>
                <c:pt idx="5">
                  <c:v>14.12</c:v>
                </c:pt>
                <c:pt idx="6">
                  <c:v>16</c:v>
                </c:pt>
                <c:pt idx="7">
                  <c:v>14.66</c:v>
                </c:pt>
                <c:pt idx="8">
                  <c:v>13.27</c:v>
                </c:pt>
                <c:pt idx="9">
                  <c:v>14.75</c:v>
                </c:pt>
              </c:numCache>
            </c:numRef>
          </c:val>
          <c:extLst>
            <c:ext xmlns:c16="http://schemas.microsoft.com/office/drawing/2014/chart" uri="{C3380CC4-5D6E-409C-BE32-E72D297353CC}">
              <c16:uniqueId val="{00000014-F0CA-4AEA-ACA9-2720F0ED7BB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611111111111112"/>
          <c:y val="0.27595873432487605"/>
          <c:w val="0.15833333333333333"/>
          <c:h val="0.536019612131816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Excel.xlsx]PT3!PivotTable12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HOURLY RATE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'PT3'!$B$3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'PT3'!$A$4:$A$6</c:f>
              <c:strCache>
                <c:ptCount val="2"/>
                <c:pt idx="0">
                  <c:v>Female</c:v>
                </c:pt>
                <c:pt idx="1">
                  <c:v>Male</c:v>
                </c:pt>
              </c:strCache>
            </c:strRef>
          </c:cat>
          <c:val>
            <c:numRef>
              <c:f>'PT3'!$B$4:$B$6</c:f>
              <c:numCache>
                <c:formatCode>General</c:formatCode>
                <c:ptCount val="2"/>
                <c:pt idx="0">
                  <c:v>52.8</c:v>
                </c:pt>
                <c:pt idx="1">
                  <c:v>51.68</c:v>
                </c:pt>
              </c:numCache>
            </c:numRef>
          </c:val>
          <c:smooth val="0"/>
          <c:extLst>
            <c:ext xmlns:c16="http://schemas.microsoft.com/office/drawing/2014/chart" uri="{C3380CC4-5D6E-409C-BE32-E72D297353CC}">
              <c16:uniqueId val="{00000000-2526-4BBB-8141-153EDC1CE22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56999215"/>
        <c:axId val="1456998735"/>
      </c:lineChart>
      <c:catAx>
        <c:axId val="14569992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56998735"/>
        <c:crosses val="autoZero"/>
        <c:auto val="1"/>
        <c:lblAlgn val="ctr"/>
        <c:lblOffset val="100"/>
        <c:noMultiLvlLbl val="0"/>
      </c:catAx>
      <c:valAx>
        <c:axId val="1456998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5699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152400</xdr:colOff>
      <xdr:row>1</xdr:row>
      <xdr:rowOff>33337</xdr:rowOff>
    </xdr:from>
    <xdr:to>
      <xdr:col>8</xdr:col>
      <xdr:colOff>9525</xdr:colOff>
      <xdr:row>13</xdr:row>
      <xdr:rowOff>171450</xdr:rowOff>
    </xdr:to>
    <xdr:graphicFrame macro="">
      <xdr:nvGraphicFramePr>
        <xdr:cNvPr id="2" name="Chart 1">
          <a:extLst>
            <a:ext uri="{FF2B5EF4-FFF2-40B4-BE49-F238E27FC236}">
              <a16:creationId xmlns:a16="http://schemas.microsoft.com/office/drawing/2014/main" id="{333A0E40-D9E0-43B5-D713-3F57D2AC5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238125</xdr:colOff>
      <xdr:row>2</xdr:row>
      <xdr:rowOff>38100</xdr:rowOff>
    </xdr:from>
    <xdr:to>
      <xdr:col>13</xdr:col>
      <xdr:colOff>238125</xdr:colOff>
      <xdr:row>7</xdr:row>
      <xdr:rowOff>66675</xdr:rowOff>
    </xdr:to>
    <mc:AlternateContent xmlns:mc="http://schemas.openxmlformats.org/markup-compatibility/2006" xmlns:a14="http://schemas.microsoft.com/office/drawing/2010/main">
      <mc:Choice Requires="a14">
        <xdr:graphicFrame macro="">
          <xdr:nvGraphicFramePr>
            <xdr:cNvPr id="3" name="Active">
              <a:extLst>
                <a:ext uri="{FF2B5EF4-FFF2-40B4-BE49-F238E27FC236}">
                  <a16:creationId xmlns:a16="http://schemas.microsoft.com/office/drawing/2014/main" id="{D0E96382-7816-6EDD-BC06-384CBCBB73B1}"/>
                </a:ext>
              </a:extLst>
            </xdr:cNvPr>
            <xdr:cNvGraphicFramePr/>
          </xdr:nvGraphicFramePr>
          <xdr:xfrm>
            <a:off x="0" y="0"/>
            <a:ext cx="0" cy="0"/>
          </xdr:xfrm>
          <a:graphic>
            <a:graphicData uri="http://schemas.microsoft.com/office/drawing/2010/slicer">
              <sle:slicer xmlns:sle="http://schemas.microsoft.com/office/drawing/2010/slicer" name="Active"/>
            </a:graphicData>
          </a:graphic>
        </xdr:graphicFrame>
      </mc:Choice>
      <mc:Fallback xmlns="">
        <xdr:sp macro="" textlink="">
          <xdr:nvSpPr>
            <xdr:cNvPr id="0" name=""/>
            <xdr:cNvSpPr>
              <a:spLocks noTextEdit="1"/>
            </xdr:cNvSpPr>
          </xdr:nvSpPr>
          <xdr:spPr>
            <a:xfrm>
              <a:off x="7753350" y="419100"/>
              <a:ext cx="182880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161925</xdr:colOff>
      <xdr:row>2</xdr:row>
      <xdr:rowOff>0</xdr:rowOff>
    </xdr:from>
    <xdr:to>
      <xdr:col>8</xdr:col>
      <xdr:colOff>523875</xdr:colOff>
      <xdr:row>13</xdr:row>
      <xdr:rowOff>133350</xdr:rowOff>
    </xdr:to>
    <xdr:graphicFrame macro="">
      <xdr:nvGraphicFramePr>
        <xdr:cNvPr id="2" name="Chart 1">
          <a:extLst>
            <a:ext uri="{FF2B5EF4-FFF2-40B4-BE49-F238E27FC236}">
              <a16:creationId xmlns:a16="http://schemas.microsoft.com/office/drawing/2014/main" id="{AC71F7C8-4182-18E1-CF68-F7A69C8F6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114300</xdr:colOff>
      <xdr:row>4</xdr:row>
      <xdr:rowOff>133350</xdr:rowOff>
    </xdr:from>
    <xdr:to>
      <xdr:col>12</xdr:col>
      <xdr:colOff>114300</xdr:colOff>
      <xdr:row>11</xdr:row>
      <xdr:rowOff>47625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37493E99-B63A-0950-65D4-9B07B00762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724650" y="895350"/>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476250</xdr:colOff>
      <xdr:row>1</xdr:row>
      <xdr:rowOff>109537</xdr:rowOff>
    </xdr:from>
    <xdr:to>
      <xdr:col>10</xdr:col>
      <xdr:colOff>171450</xdr:colOff>
      <xdr:row>15</xdr:row>
      <xdr:rowOff>185737</xdr:rowOff>
    </xdr:to>
    <xdr:graphicFrame macro="">
      <xdr:nvGraphicFramePr>
        <xdr:cNvPr id="2" name="Chart 1">
          <a:extLst>
            <a:ext uri="{FF2B5EF4-FFF2-40B4-BE49-F238E27FC236}">
              <a16:creationId xmlns:a16="http://schemas.microsoft.com/office/drawing/2014/main" id="{D382972C-6775-B9EC-2E43-094D430D7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390525</xdr:colOff>
      <xdr:row>5</xdr:row>
      <xdr:rowOff>123825</xdr:rowOff>
    </xdr:from>
    <xdr:to>
      <xdr:col>13</xdr:col>
      <xdr:colOff>19050</xdr:colOff>
      <xdr:row>18</xdr:row>
      <xdr:rowOff>171450</xdr:rowOff>
    </xdr:to>
    <mc:AlternateContent xmlns:mc="http://schemas.openxmlformats.org/markup-compatibility/2006" xmlns:a14="http://schemas.microsoft.com/office/drawing/2010/main">
      <mc:Choice Requires="a14">
        <xdr:graphicFrame macro="">
          <xdr:nvGraphicFramePr>
            <xdr:cNvPr id="3" name="Experience">
              <a:extLst>
                <a:ext uri="{FF2B5EF4-FFF2-40B4-BE49-F238E27FC236}">
                  <a16:creationId xmlns:a16="http://schemas.microsoft.com/office/drawing/2014/main" id="{7EDE09E1-DEAE-B504-6E83-6995E60A251E}"/>
                </a:ext>
              </a:extLst>
            </xdr:cNvPr>
            <xdr:cNvGraphicFramePr/>
          </xdr:nvGraphicFramePr>
          <xdr:xfrm>
            <a:off x="0" y="0"/>
            <a:ext cx="0" cy="0"/>
          </xdr:xfrm>
          <a:graphic>
            <a:graphicData uri="http://schemas.microsoft.com/office/drawing/2010/slicer">
              <sle:slicer xmlns:sle="http://schemas.microsoft.com/office/drawing/2010/slicer" name="Experience"/>
            </a:graphicData>
          </a:graphic>
        </xdr:graphicFrame>
      </mc:Choice>
      <mc:Fallback xmlns="">
        <xdr:sp macro="" textlink="">
          <xdr:nvSpPr>
            <xdr:cNvPr id="0" name=""/>
            <xdr:cNvSpPr>
              <a:spLocks noTextEdit="1"/>
            </xdr:cNvSpPr>
          </xdr:nvSpPr>
          <xdr:spPr>
            <a:xfrm>
              <a:off x="7391400" y="1076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1</xdr:rowOff>
    </xdr:from>
    <xdr:to>
      <xdr:col>3</xdr:col>
      <xdr:colOff>0</xdr:colOff>
      <xdr:row>8</xdr:row>
      <xdr:rowOff>114301</xdr:rowOff>
    </xdr:to>
    <mc:AlternateContent xmlns:mc="http://schemas.openxmlformats.org/markup-compatibility/2006" xmlns:a14="http://schemas.microsoft.com/office/drawing/2010/main">
      <mc:Choice Requires="a14">
        <xdr:graphicFrame macro="">
          <xdr:nvGraphicFramePr>
            <xdr:cNvPr id="2" name="Active 1">
              <a:extLst>
                <a:ext uri="{FF2B5EF4-FFF2-40B4-BE49-F238E27FC236}">
                  <a16:creationId xmlns:a16="http://schemas.microsoft.com/office/drawing/2014/main" id="{2756271E-41B4-4CE0-ACCA-A9E166A9EF0F}"/>
                </a:ext>
              </a:extLst>
            </xdr:cNvPr>
            <xdr:cNvGraphicFramePr/>
          </xdr:nvGraphicFramePr>
          <xdr:xfrm>
            <a:off x="0" y="0"/>
            <a:ext cx="0" cy="0"/>
          </xdr:xfrm>
          <a:graphic>
            <a:graphicData uri="http://schemas.microsoft.com/office/drawing/2010/slicer">
              <sle:slicer xmlns:sle="http://schemas.microsoft.com/office/drawing/2010/slicer" name="Active 1"/>
            </a:graphicData>
          </a:graphic>
        </xdr:graphicFrame>
      </mc:Choice>
      <mc:Fallback xmlns="">
        <xdr:sp macro="" textlink="">
          <xdr:nvSpPr>
            <xdr:cNvPr id="0" name=""/>
            <xdr:cNvSpPr>
              <a:spLocks noTextEdit="1"/>
            </xdr:cNvSpPr>
          </xdr:nvSpPr>
          <xdr:spPr>
            <a:xfrm>
              <a:off x="0" y="95250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xdr:colOff>
      <xdr:row>4</xdr:row>
      <xdr:rowOff>0</xdr:rowOff>
    </xdr:from>
    <xdr:to>
      <xdr:col>7</xdr:col>
      <xdr:colOff>533401</xdr:colOff>
      <xdr:row>22</xdr:row>
      <xdr:rowOff>95250</xdr:rowOff>
    </xdr:to>
    <xdr:graphicFrame macro="">
      <xdr:nvGraphicFramePr>
        <xdr:cNvPr id="3" name="Chart 2">
          <a:extLst>
            <a:ext uri="{FF2B5EF4-FFF2-40B4-BE49-F238E27FC236}">
              <a16:creationId xmlns:a16="http://schemas.microsoft.com/office/drawing/2014/main" id="{C9F2945F-CC9A-4FF4-B6B2-CF8468D02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542925</xdr:colOff>
      <xdr:row>4</xdr:row>
      <xdr:rowOff>0</xdr:rowOff>
    </xdr:from>
    <xdr:to>
      <xdr:col>14</xdr:col>
      <xdr:colOff>266700</xdr:colOff>
      <xdr:row>22</xdr:row>
      <xdr:rowOff>95250</xdr:rowOff>
    </xdr:to>
    <xdr:graphicFrame macro="">
      <xdr:nvGraphicFramePr>
        <xdr:cNvPr id="5" name="Chart 4">
          <a:extLst>
            <a:ext uri="{FF2B5EF4-FFF2-40B4-BE49-F238E27FC236}">
              <a16:creationId xmlns:a16="http://schemas.microsoft.com/office/drawing/2014/main" id="{18B7F928-F5A1-467B-BC6F-27782E5DE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17</xdr:row>
      <xdr:rowOff>57151</xdr:rowOff>
    </xdr:from>
    <xdr:to>
      <xdr:col>3</xdr:col>
      <xdr:colOff>0</xdr:colOff>
      <xdr:row>22</xdr:row>
      <xdr:rowOff>95251</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12444858-1206-4D66-8353-2BD6BFF3F78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348615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285750</xdr:colOff>
      <xdr:row>4</xdr:row>
      <xdr:rowOff>28575</xdr:rowOff>
    </xdr:from>
    <xdr:to>
      <xdr:col>20</xdr:col>
      <xdr:colOff>428625</xdr:colOff>
      <xdr:row>22</xdr:row>
      <xdr:rowOff>85725</xdr:rowOff>
    </xdr:to>
    <xdr:graphicFrame macro="">
      <xdr:nvGraphicFramePr>
        <xdr:cNvPr id="7" name="Chart 6">
          <a:extLst>
            <a:ext uri="{FF2B5EF4-FFF2-40B4-BE49-F238E27FC236}">
              <a16:creationId xmlns:a16="http://schemas.microsoft.com/office/drawing/2014/main" id="{0769F2D0-31AB-4016-90C5-1DB517F0D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104775</xdr:rowOff>
    </xdr:from>
    <xdr:to>
      <xdr:col>3</xdr:col>
      <xdr:colOff>0</xdr:colOff>
      <xdr:row>17</xdr:row>
      <xdr:rowOff>76200</xdr:rowOff>
    </xdr:to>
    <mc:AlternateContent xmlns:mc="http://schemas.openxmlformats.org/markup-compatibility/2006" xmlns:a14="http://schemas.microsoft.com/office/drawing/2010/main">
      <mc:Choice Requires="a14">
        <xdr:graphicFrame macro="">
          <xdr:nvGraphicFramePr>
            <xdr:cNvPr id="8" name="Experience 1">
              <a:extLst>
                <a:ext uri="{FF2B5EF4-FFF2-40B4-BE49-F238E27FC236}">
                  <a16:creationId xmlns:a16="http://schemas.microsoft.com/office/drawing/2014/main" id="{965967DB-3129-4393-925F-16410700660F}"/>
                </a:ext>
              </a:extLst>
            </xdr:cNvPr>
            <xdr:cNvGraphicFramePr/>
          </xdr:nvGraphicFramePr>
          <xdr:xfrm>
            <a:off x="0" y="0"/>
            <a:ext cx="0" cy="0"/>
          </xdr:xfrm>
          <a:graphic>
            <a:graphicData uri="http://schemas.microsoft.com/office/drawing/2010/slicer">
              <sle:slicer xmlns:sle="http://schemas.microsoft.com/office/drawing/2010/slicer" name="Experience 1"/>
            </a:graphicData>
          </a:graphic>
        </xdr:graphicFrame>
      </mc:Choice>
      <mc:Fallback xmlns="">
        <xdr:sp macro="" textlink="">
          <xdr:nvSpPr>
            <xdr:cNvPr id="0" name=""/>
            <xdr:cNvSpPr>
              <a:spLocks noTextEdit="1"/>
            </xdr:cNvSpPr>
          </xdr:nvSpPr>
          <xdr:spPr>
            <a:xfrm>
              <a:off x="0" y="1819275"/>
              <a:ext cx="182880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5.895197337966" createdVersion="8" refreshedVersion="8" minRefreshableVersion="3" recordCount="4" xr:uid="{CAA814C8-1426-4E88-A25B-887C09EE8971}">
  <cacheSource type="worksheet">
    <worksheetSource name="Active"/>
  </cacheSource>
  <cacheFields count="2">
    <cacheField name="Active" numFmtId="0">
      <sharedItems count="2">
        <s v="NO"/>
        <s v="YES"/>
      </sharedItems>
    </cacheField>
    <cacheField name="Count of Freelancers" numFmtId="0">
      <sharedItems containsSemiMixedTypes="0" containsString="0" containsNumber="1" containsInteger="1" minValue="85" maxValue="443"/>
    </cacheField>
  </cacheFields>
  <extLst>
    <ext xmlns:x14="http://schemas.microsoft.com/office/spreadsheetml/2009/9/main" uri="{725AE2AE-9491-48be-B2B4-4EB974FC3084}">
      <x14:pivotCacheDefinition pivotCacheId="19324460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5.898691319446" createdVersion="8" refreshedVersion="8" minRefreshableVersion="3" recordCount="10" xr:uid="{41296F83-DAEF-4593-BFFD-CB365DE5687E}">
  <cacheSource type="worksheet">
    <worksheetSource name="Experience"/>
  </cacheSource>
  <cacheFields count="2">
    <cacheField name="Experience" numFmtId="0">
      <sharedItems containsSemiMixedTypes="0" containsString="0" containsNumber="1" containsInteger="1" minValue="0" maxValue="40" count="10">
        <n v="0"/>
        <n v="1"/>
        <n v="2"/>
        <n v="3"/>
        <n v="10"/>
        <n v="15"/>
        <n v="20"/>
        <n v="25"/>
        <n v="30"/>
        <n v="40"/>
      </sharedItems>
    </cacheField>
    <cacheField name="Avg Projects" numFmtId="0">
      <sharedItems containsSemiMixedTypes="0" containsString="0" containsNumber="1" minValue="2.76" maxValue="16"/>
    </cacheField>
  </cacheFields>
  <extLst>
    <ext xmlns:x14="http://schemas.microsoft.com/office/spreadsheetml/2009/9/main" uri="{725AE2AE-9491-48be-B2B4-4EB974FC3084}">
      <x14:pivotCacheDefinition pivotCacheId="213400381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5.900830902778" createdVersion="8" refreshedVersion="8" minRefreshableVersion="3" recordCount="2" xr:uid="{9D3BEEAB-43EA-4A79-92D9-0B377928BBD4}">
  <cacheSource type="worksheet">
    <worksheetSource name="Gender"/>
  </cacheSource>
  <cacheFields count="2">
    <cacheField name="Gender" numFmtId="0">
      <sharedItems count="2">
        <s v="Female"/>
        <s v="Male"/>
      </sharedItems>
    </cacheField>
    <cacheField name="Avg Hourly Rate" numFmtId="0">
      <sharedItems containsSemiMixedTypes="0" containsString="0" containsNumber="1" minValue="51.68" maxValue="52.8"/>
    </cacheField>
  </cacheFields>
  <extLst>
    <ext xmlns:x14="http://schemas.microsoft.com/office/spreadsheetml/2009/9/main" uri="{725AE2AE-9491-48be-B2B4-4EB974FC3084}">
      <x14:pivotCacheDefinition pivotCacheId="1142128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84"/>
  </r>
  <r>
    <x v="1"/>
    <n v="443"/>
  </r>
  <r>
    <x v="0"/>
    <n v="88"/>
  </r>
  <r>
    <x v="1"/>
    <n v="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3"/>
  </r>
  <r>
    <x v="1"/>
    <n v="2.88"/>
  </r>
  <r>
    <x v="2"/>
    <n v="3.33"/>
  </r>
  <r>
    <x v="3"/>
    <n v="2.76"/>
  </r>
  <r>
    <x v="4"/>
    <n v="8"/>
  </r>
  <r>
    <x v="5"/>
    <n v="14.12"/>
  </r>
  <r>
    <x v="6"/>
    <n v="16"/>
  </r>
  <r>
    <x v="7"/>
    <n v="14.66"/>
  </r>
  <r>
    <x v="8"/>
    <n v="13.27"/>
  </r>
  <r>
    <x v="9"/>
    <n v="14.7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52.8"/>
  </r>
  <r>
    <x v="1"/>
    <n v="51.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19991C-2E75-487F-9359-95F73304E6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
    <pivotField axis="axisRow" showAll="0">
      <items count="3">
        <item x="0"/>
        <item h="1" x="1"/>
        <item t="default"/>
      </items>
    </pivotField>
    <pivotField dataField="1" showAll="0"/>
  </pivotFields>
  <rowFields count="1">
    <field x="0"/>
  </rowFields>
  <rowItems count="2">
    <i>
      <x/>
    </i>
    <i t="grand">
      <x/>
    </i>
  </rowItems>
  <colItems count="1">
    <i/>
  </colItems>
  <dataFields count="1">
    <dataField name="Sum of Count of Freelancer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B2875-460A-4BDC-B945-5220D2B35174}"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Avg Hourly Rat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8A6504-A3AE-4508-9061-7D2096D043A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
    <pivotField axis="axisRow" showAll="0">
      <items count="11">
        <item x="0"/>
        <item x="1"/>
        <item x="2"/>
        <item x="3"/>
        <item x="4"/>
        <item x="5"/>
        <item x="6"/>
        <item x="7"/>
        <item x="8"/>
        <item x="9"/>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Avg Projects" fld="1" baseField="0" baseItem="0"/>
  </dataFields>
  <chartFormats count="2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 chart="2" format="18">
      <pivotArea type="data" outline="0" fieldPosition="0">
        <references count="2">
          <reference field="4294967294" count="1" selected="0">
            <x v="0"/>
          </reference>
          <reference field="0" count="1" selected="0">
            <x v="5"/>
          </reference>
        </references>
      </pivotArea>
    </chartFormat>
    <chartFormat chart="2" format="19">
      <pivotArea type="data" outline="0" fieldPosition="0">
        <references count="2">
          <reference field="4294967294" count="1" selected="0">
            <x v="0"/>
          </reference>
          <reference field="0" count="1" selected="0">
            <x v="6"/>
          </reference>
        </references>
      </pivotArea>
    </chartFormat>
    <chartFormat chart="2" format="20">
      <pivotArea type="data" outline="0" fieldPosition="0">
        <references count="2">
          <reference field="4294967294" count="1" selected="0">
            <x v="0"/>
          </reference>
          <reference field="0" count="1" selected="0">
            <x v="7"/>
          </reference>
        </references>
      </pivotArea>
    </chartFormat>
    <chartFormat chart="2" format="21">
      <pivotArea type="data" outline="0" fieldPosition="0">
        <references count="2">
          <reference field="4294967294" count="1" selected="0">
            <x v="0"/>
          </reference>
          <reference field="0" count="1" selected="0">
            <x v="8"/>
          </reference>
        </references>
      </pivotArea>
    </chartFormat>
    <chartFormat chart="2" format="22">
      <pivotArea type="data" outline="0" fieldPosition="0">
        <references count="2">
          <reference field="4294967294" count="1" selected="0">
            <x v="0"/>
          </reference>
          <reference field="0" count="1" selected="0">
            <x v="9"/>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8FB673-EEAA-498C-9FE2-906C8258BC85}" autoFormatId="16" applyNumberFormats="0" applyBorderFormats="0" applyFontFormats="0" applyPatternFormats="0" applyAlignmentFormats="0" applyWidthHeightFormats="0">
  <queryTableRefresh nextId="25">
    <queryTableFields count="23">
      <queryTableField id="1" name="Freelancer_ID" tableColumnId="1"/>
      <queryTableField id="2" name="Left()" tableColumnId="2"/>
      <queryTableField id="3" name="Right()" tableColumnId="3"/>
      <queryTableField id="4" name="Mid()" tableColumnId="4"/>
      <queryTableField id="5" name="Name" tableColumnId="5"/>
      <queryTableField id="6" name="Upper()" tableColumnId="6"/>
      <queryTableField id="7" name="Lower()" tableColumnId="7"/>
      <queryTableField id="8" name="Proper()" tableColumnId="8"/>
      <queryTableField id="9" name="Gender" tableColumnId="9"/>
      <queryTableField id="10" name="Age" tableColumnId="10"/>
      <queryTableField id="11" name="Country" tableColumnId="11"/>
      <queryTableField id="12" name="Language" tableColumnId="12"/>
      <queryTableField id="13" name="Primary_skill" tableColumnId="13"/>
      <queryTableField id="14" name="years_of_experience" tableColumnId="14"/>
      <queryTableField id="15" name="Hourly_rate ($)" tableColumnId="15"/>
      <queryTableField id="16" name="Rating" tableColumnId="16"/>
      <queryTableField id="17" name="Is_active" tableColumnId="17"/>
      <queryTableField id="18" name="Client_satisfaction" tableColumnId="18"/>
      <queryTableField id="19" name="Notes" tableColumnId="19"/>
      <queryTableField id="20" name="Status" tableColumnId="20"/>
      <queryTableField id="21" name="No of projects " tableColumnId="21"/>
      <queryTableField id="22" name="Project Status" tableColumnId="22"/>
      <queryTableField id="23" name="Duration_months" tableColumnId="23"/>
    </queryTableFields>
    <queryTableDeletedFields count="1">
      <deletedField name="Freelancer_ID - Cop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 xr10:uid="{14C1E150-CC37-4CE9-B773-6D58D32F415F}" sourceName="Active">
  <pivotTables>
    <pivotTable tabId="21" name="PivotTable6"/>
  </pivotTables>
  <data>
    <tabular pivotCacheId="1932446043" showMissing="0" crossFilter="none">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E9E37EB5-85B6-4D12-AA34-D0AC6E9CF5B6}" sourceName="Experience">
  <pivotTables>
    <pivotTable tabId="22" name="PivotTable10"/>
  </pivotTables>
  <data>
    <tabular pivotCacheId="2134003817" showMissing="0" crossFilter="none">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F936BF3-2257-4949-9680-443397CB8B78}" sourceName="Gender">
  <pivotTables>
    <pivotTable tabId="23" name="PivotTable12"/>
  </pivotTables>
  <data>
    <tabular pivotCacheId="1142128080" showMissing="0" crossFilter="none">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e" xr10:uid="{EE1E4EC6-6E7A-45CB-9900-48C2F40C5C28}" cache="Slicer_Active" caption="Activ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03D6D40-F993-4B1E-8045-41959EB2CA93}"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ience" xr10:uid="{94B54D0C-95C7-48A2-A594-1385267A40D4}" cache="Slicer_Experience" caption="Experienc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e 1" xr10:uid="{ACBB33F4-D06E-4993-B7CA-F272293FC95C}" cache="Slicer_Active" caption="Active" rowHeight="241300"/>
  <slicer name="Experience 1" xr10:uid="{72BFF3DB-6AA5-408B-92B2-39AE1787A30A}" cache="Slicer_Experience" caption="Experience" rowHeight="241300"/>
  <slicer name="Gender 1" xr10:uid="{0ADC3FF9-1A55-4BF7-BEA5-77DFB8D1215B}" cache="Slicer_Gender" caption="Gender"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4EFCE0-6873-4760-BB2D-FB30C2FE423F}" name="Table1" displayName="Table1" ref="A1:Y1001" totalsRowShown="0" headerRowDxfId="87" dataDxfId="85" headerRowBorderDxfId="86" tableBorderDxfId="84" totalsRowBorderDxfId="83">
  <autoFilter ref="A1:Y1001" xr:uid="{F2F90C21-CF11-4DBE-8DFD-4CCB0015B716}"/>
  <sortState xmlns:xlrd2="http://schemas.microsoft.com/office/spreadsheetml/2017/richdata2" ref="A2:Y1001">
    <sortCondition descending="1" ref="R1:R1001"/>
  </sortState>
  <tableColumns count="25">
    <tableColumn id="1" xr3:uid="{3C4E0E77-A4B2-40B4-9F08-628B27B6E9E6}" name="Freelancer_ID" dataDxfId="82" totalsRowDxfId="81"/>
    <tableColumn id="26" xr3:uid="{9690F4F8-73D2-4562-ABAF-BA2010A27BBD}" name="Flash Fill" dataDxfId="80" totalsRowDxfId="79"/>
    <tableColumn id="2" xr3:uid="{30E0D9F3-5705-4F43-AD4A-E04F3244D1B4}" name="Left()" dataDxfId="78" totalsRowDxfId="77">
      <calculatedColumnFormula>LEFT(A2,2)</calculatedColumnFormula>
    </tableColumn>
    <tableColumn id="3" xr3:uid="{33858DBA-4BA7-4451-8016-C80413DB191F}" name="Right()" dataDxfId="76" totalsRowDxfId="75">
      <calculatedColumnFormula>RIGHT(A2,3)</calculatedColumnFormula>
    </tableColumn>
    <tableColumn id="4" xr3:uid="{1544F755-1A22-4E2E-A5F3-14824568DCEE}" name="Mid()" dataDxfId="74" totalsRowDxfId="73">
      <calculatedColumnFormula>MID(A2,3,3)</calculatedColumnFormula>
    </tableColumn>
    <tableColumn id="28" xr3:uid="{7FB9A754-59DA-4A4B-B8A7-88D4A9146DBE}" name="Trim Name" dataDxfId="72" totalsRowDxfId="71">
      <calculatedColumnFormula>TRIM(Table1[[#This Row],[Name]])</calculatedColumnFormula>
    </tableColumn>
    <tableColumn id="5" xr3:uid="{315F6D64-C0FC-4815-8760-9AC09294C768}" name="Name" dataDxfId="70" totalsRowDxfId="69"/>
    <tableColumn id="6" xr3:uid="{F6EE8F5C-9F1F-481A-B2AA-A6E86EFDC688}" name="Upper()" dataDxfId="68" totalsRowDxfId="67">
      <calculatedColumnFormula>UPPER(G2)</calculatedColumnFormula>
    </tableColumn>
    <tableColumn id="7" xr3:uid="{7EDC99FF-71F7-4556-876C-AF30E9158923}" name="Lower()" dataDxfId="66" totalsRowDxfId="65">
      <calculatedColumnFormula>LOWER(G2)</calculatedColumnFormula>
    </tableColumn>
    <tableColumn id="8" xr3:uid="{88072E9A-3101-48D2-B92E-DDC0F8C3C80D}" name="Proper()" dataDxfId="64" totalsRowDxfId="63">
      <calculatedColumnFormula>PROPER(G2)</calculatedColumnFormula>
    </tableColumn>
    <tableColumn id="9" xr3:uid="{518F5D8F-A62A-4E58-9153-6BC56EC361F6}" name="Gender" dataDxfId="62" totalsRowDxfId="61"/>
    <tableColumn id="10" xr3:uid="{98B47199-E3E4-40F7-994E-3F0A1EE2A164}" name="Age" dataDxfId="60" totalsRowDxfId="59"/>
    <tableColumn id="11" xr3:uid="{9DEAFE35-7852-4904-B9CC-6BC990B126A8}" name="Country" dataDxfId="58" totalsRowDxfId="57"/>
    <tableColumn id="12" xr3:uid="{70155089-A6E5-433C-A485-7CEFF0B77A57}" name="calcu" dataDxfId="56" totalsRowDxfId="55"/>
    <tableColumn id="13" xr3:uid="{B1DBFA7B-B2DE-4443-A1C5-991F9A5AFC56}" name="Primary_skill" dataDxfId="54" totalsRowDxfId="53"/>
    <tableColumn id="14" xr3:uid="{D8FF00F4-93F5-4CE3-877F-381ABD1A2F77}" name="years_of_experience" dataDxfId="52" totalsRowDxfId="51"/>
    <tableColumn id="15" xr3:uid="{C393B854-18E3-4D13-A1C7-3386586C608C}" name="Hourly_rate ($)" dataDxfId="50" totalsRowDxfId="49"/>
    <tableColumn id="16" xr3:uid="{21C5BC66-3E7C-4656-9F6B-743C6C647287}" name="Rating" dataDxfId="48" totalsRowDxfId="47"/>
    <tableColumn id="17" xr3:uid="{A001FFC4-7D5C-4A51-8BD6-AEEADCA6F1E1}" name="Is_active" dataDxfId="46" totalsRowDxfId="45"/>
    <tableColumn id="18" xr3:uid="{35FADB23-7F44-4BF7-BAAC-1ED1AF13C65A}" name="Client_satisfaction" dataDxfId="44" totalsRowDxfId="43" dataCellStyle="Percent"/>
    <tableColumn id="19" xr3:uid="{7B665DCD-3CC5-4C49-9691-B9AB5E9C7655}" name="Notes" dataDxfId="42" totalsRowDxfId="41"/>
    <tableColumn id="20" xr3:uid="{B848EC1E-A35A-435B-A236-7C3A13DD24D5}" name="Status" dataDxfId="40" totalsRowDxfId="39"/>
    <tableColumn id="21" xr3:uid="{8750599F-9308-4C38-9261-08F42545369C}" name="No of projects " dataDxfId="38" totalsRowDxfId="37"/>
    <tableColumn id="22" xr3:uid="{4FE6C280-3304-416F-84C2-DF318E28D0B5}" name="Project Status" dataDxfId="36" totalsRowDxfId="35">
      <calculatedColumnFormula>IF(W2&gt;15,"High",IF(W2&gt;=10,"Medium","Low"))</calculatedColumnFormula>
    </tableColumn>
    <tableColumn id="23" xr3:uid="{03ED7167-91D9-4655-A860-2524ACA3C5AD}" name="Duration_months" dataDxfId="34" totalsRow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DC4814-D6F0-45EB-89C8-BEBA4F453B36}" name="Table1_1" displayName="Table1_1" ref="A1:W1001" tableType="queryTable" totalsRowShown="0">
  <autoFilter ref="A1:W1001" xr:uid="{3BDC4814-D6F0-45EB-89C8-BEBA4F453B36}"/>
  <tableColumns count="23">
    <tableColumn id="1" xr3:uid="{69D1B1F8-292C-41A9-954B-8A91F44F1C03}" uniqueName="1" name="Freelancer_ID" queryTableFieldId="1"/>
    <tableColumn id="2" xr3:uid="{022BB1D0-5B3B-464F-9C72-2B71EF1624A5}" uniqueName="2" name="Left()" queryTableFieldId="2"/>
    <tableColumn id="3" xr3:uid="{CC41EAD1-DBA4-4B52-84F3-4B79A0E420E7}" uniqueName="3" name="Right()" queryTableFieldId="3"/>
    <tableColumn id="4" xr3:uid="{5B55514E-FC5D-413C-873A-6B17F94A39F9}" uniqueName="4" name="Mid()" queryTableFieldId="4"/>
    <tableColumn id="5" xr3:uid="{43D30C27-E1D8-4E0A-B73D-B5A36A95A663}" uniqueName="5" name="Name" queryTableFieldId="5" dataDxfId="32"/>
    <tableColumn id="6" xr3:uid="{76EF978D-F249-4D57-8B56-0263BBBFF820}" uniqueName="6" name="Upper()" queryTableFieldId="6"/>
    <tableColumn id="7" xr3:uid="{69D13497-0DB7-4FA1-9DE5-562AD7F37FF6}" uniqueName="7" name="Lower()" queryTableFieldId="7"/>
    <tableColumn id="8" xr3:uid="{EB048CA7-D65E-4EF6-9811-866A7FDE3CFF}" uniqueName="8" name="Proper()" queryTableFieldId="8"/>
    <tableColumn id="9" xr3:uid="{85C293D9-8F99-4F02-B03F-56106364961B}" uniqueName="9" name="Gender" queryTableFieldId="9"/>
    <tableColumn id="10" xr3:uid="{2F6813A6-C33E-4522-B1F9-B66891744DBC}" uniqueName="10" name="Age" queryTableFieldId="10"/>
    <tableColumn id="11" xr3:uid="{47A9FA25-3A18-4511-820A-D0F0A7AD243D}" uniqueName="11" name="Country" queryTableFieldId="11"/>
    <tableColumn id="12" xr3:uid="{C5FDEA97-BD03-41AF-A31F-081A5C79890B}" uniqueName="12" name="Language" queryTableFieldId="12"/>
    <tableColumn id="13" xr3:uid="{7D1D809B-5DF8-4166-9067-DA5F381A97AB}" uniqueName="13" name="Primary_skill" queryTableFieldId="13"/>
    <tableColumn id="14" xr3:uid="{2F2389D7-D848-4A19-8D1F-58EBBA3CD623}" uniqueName="14" name="years_of_experience" queryTableFieldId="14"/>
    <tableColumn id="15" xr3:uid="{DC862D0D-C6FF-4A58-80AA-BBF1A254FE6F}" uniqueName="15" name="Hourly_rate ($)" queryTableFieldId="15" dataDxfId="31"/>
    <tableColumn id="16" xr3:uid="{0F0C5358-E57D-4F30-A5A3-FCDD21810291}" uniqueName="16" name="Rating" queryTableFieldId="16"/>
    <tableColumn id="17" xr3:uid="{D0F87A28-AAE3-4353-A168-7D88D5B6A00A}" uniqueName="17" name="Is_active" queryTableFieldId="17"/>
    <tableColumn id="18" xr3:uid="{F30D1D15-8328-4260-8A51-CE3168D755CE}" uniqueName="18" name="Client_satisfaction" queryTableFieldId="18"/>
    <tableColumn id="19" xr3:uid="{80270EB5-C149-4052-9CAE-62C97D182A14}" uniqueName="19" name="Notes" queryTableFieldId="19"/>
    <tableColumn id="20" xr3:uid="{61EADBE8-DEFC-4106-AD60-6C4040366232}" uniqueName="20" name="Status" queryTableFieldId="20"/>
    <tableColumn id="21" xr3:uid="{9A4423AD-0DA6-4213-B710-9FAE7AF760EF}" uniqueName="21" name="No of projects " queryTableFieldId="21"/>
    <tableColumn id="22" xr3:uid="{84B85E69-6B77-40A5-BCE7-641605CFA054}" uniqueName="22" name="Project Status" queryTableFieldId="22"/>
    <tableColumn id="23" xr3:uid="{402E1795-75CF-4A74-A679-A73DEEFDF1CE}" uniqueName="23" name="Duration_months" queryTableField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F9E026-8A92-4C56-A40D-9FD375287717}" name="Tablemain" displayName="Tablemain" ref="A1:F20" totalsRowShown="0" headerRowDxfId="30" dataDxfId="28" headerRowBorderDxfId="29" tableBorderDxfId="27" totalsRowBorderDxfId="26">
  <autoFilter ref="A1:F20" xr:uid="{84F9E026-8A92-4C56-A40D-9FD375287717}"/>
  <tableColumns count="6">
    <tableColumn id="1" xr3:uid="{B0D8D513-72BE-4435-8A47-F5206EB8500F}" name="Is Active" dataDxfId="25"/>
    <tableColumn id="2" xr3:uid="{43FA2687-CAD2-4ED6-BF9D-4F1D8EB63FA5}" name="Name" dataDxfId="24"/>
    <tableColumn id="3" xr3:uid="{1C3112E5-11D6-457C-AE24-CCFC4B8491A9}" name="Gender" dataDxfId="23"/>
    <tableColumn id="4" xr3:uid="{34D36644-3C14-4D33-B6F7-97F56403B988}" name="Hourly_rate ($)" dataDxfId="22"/>
    <tableColumn id="5" xr3:uid="{E2F93C38-537D-414D-90EC-DD8BB126C46F}" name="years_of_experience" dataDxfId="21"/>
    <tableColumn id="6" xr3:uid="{CB013CFA-4AC2-4A15-9938-4530E8A09EAD}" name="No of projects "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FCB038-556A-4EF8-A710-4ECA7A081E6B}" name="Active" displayName="Active" ref="A1:B5" totalsRowShown="0" headerRowDxfId="19" headerRowBorderDxfId="18" tableBorderDxfId="17" totalsRowBorderDxfId="16">
  <autoFilter ref="A1:B5" xr:uid="{41FCB038-556A-4EF8-A710-4ECA7A081E6B}"/>
  <tableColumns count="2">
    <tableColumn id="1" xr3:uid="{5DE585FC-0044-4927-B29C-5DF8C47F8171}" name="Active" dataDxfId="15"/>
    <tableColumn id="2" xr3:uid="{24658981-B619-4004-AC85-D64183AB2CEF}" name="Count of Freelancers"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A7B3C6-8099-4CE5-85A1-B434B9716180}" name="Gender" displayName="Gender" ref="A1:B3" totalsRowShown="0" headerRowDxfId="13" headerRowBorderDxfId="12" tableBorderDxfId="11" totalsRowBorderDxfId="10">
  <autoFilter ref="A1:B3" xr:uid="{90A7B3C6-8099-4CE5-85A1-B434B9716180}"/>
  <tableColumns count="2">
    <tableColumn id="1" xr3:uid="{7868889C-4D5C-4876-B09C-F3991580CCEC}" name="Gender" dataDxfId="9"/>
    <tableColumn id="2" xr3:uid="{34B209D8-A1DA-4569-93E8-11BBD6F8EE10}" name="Avg Hourly Rate"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1DC5F2-C430-481B-A66F-B06F22E8DCC9}" name="Experience" displayName="Experience" ref="A1:B11" totalsRowShown="0" headerRowDxfId="7" headerRowBorderDxfId="6" tableBorderDxfId="5" totalsRowBorderDxfId="4">
  <autoFilter ref="A1:B11" xr:uid="{F91DC5F2-C430-481B-A66F-B06F22E8DCC9}"/>
  <tableColumns count="2">
    <tableColumn id="1" xr3:uid="{0CFFB2B9-09E4-48FB-A2D4-2AB333EB8C2C}" name="Experience" dataDxfId="3"/>
    <tableColumn id="2" xr3:uid="{77769AA0-B9F9-474A-82C1-9FEA7B950F59}" name="Avg Project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DB131D9-CC59-4D21-8A12-23B390BB99FB}">
  <we:reference id="wa104379190" version="2.0.0.0" store="en-US" storeType="OMEX"/>
  <we:alternateReferences>
    <we:reference id="wa104379190" version="2.0.0.0" store="wa104379190" storeType="OMEX"/>
  </we:alternateReferences>
  <we:properties/>
  <we:bindings>
    <we:binding id="RangeSelect" type="matrix" appref="{4F91C315-D6F8-4A93-BE36-A0D5A5DEB3CF}"/>
    <we:binding id="Input" type="matrix" appref="{A061A155-BB34-4E6B-BB73-FFAECAD5D363}"/>
    <we:binding id="Output" type="matrix" appref="{5A485BE8-8B5A-4424-8DDD-D5CF361579A1}"/>
  </we:bindings>
  <we:snapshot xmlns:r="http://schemas.openxmlformats.org/officeDocument/2006/relationships"/>
</we:webextension>
</file>

<file path=xl/webextensions/webextension2.xml><?xml version="1.0" encoding="utf-8"?>
<we:webextension xmlns:we="http://schemas.microsoft.com/office/webextensions/webextension/2010/11" id="{A1D2F37D-CEF2-462F-B861-C72857BA27F3}">
  <we:reference id="wa200008734" version="1.0.0.4" store="en-US" storeType="OMEX"/>
  <we:alternateReferences>
    <we:reference id="wa200008734" version="1.0.0.4" store="wa200008734" storeType="OMEX"/>
  </we:alternateReferences>
  <we:properties>
    <we:property name="elkar-uid" value="&quot;e3ccf130-bbd9-461a-aa5c-99c82cb0a05e&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90F5-82F9-485D-8DC0-149C6830072F}">
  <dimension ref="A1:P1001"/>
  <sheetViews>
    <sheetView workbookViewId="0">
      <selection activeCell="T16" sqref="T16"/>
    </sheetView>
  </sheetViews>
  <sheetFormatPr defaultRowHeight="15" x14ac:dyDescent="0.25"/>
  <sheetData>
    <row r="1" spans="1:16" x14ac:dyDescent="0.25">
      <c r="A1" t="s">
        <v>5234</v>
      </c>
      <c r="B1" t="s">
        <v>5235</v>
      </c>
      <c r="C1" t="s">
        <v>5236</v>
      </c>
      <c r="D1" t="s">
        <v>5237</v>
      </c>
      <c r="E1" t="s">
        <v>5238</v>
      </c>
      <c r="F1" t="s">
        <v>5239</v>
      </c>
      <c r="G1" t="s">
        <v>5240</v>
      </c>
      <c r="H1" t="s">
        <v>0</v>
      </c>
      <c r="I1" t="s">
        <v>5241</v>
      </c>
      <c r="J1" t="s">
        <v>5242</v>
      </c>
      <c r="K1" t="s">
        <v>5243</v>
      </c>
      <c r="L1" t="s">
        <v>5244</v>
      </c>
      <c r="M1" t="s">
        <v>1</v>
      </c>
      <c r="N1" t="s">
        <v>2</v>
      </c>
      <c r="O1" t="s">
        <v>5245</v>
      </c>
      <c r="P1" t="s">
        <v>5246</v>
      </c>
    </row>
    <row r="2" spans="1:16" x14ac:dyDescent="0.25">
      <c r="A2" t="s">
        <v>3</v>
      </c>
      <c r="B2" t="s">
        <v>4</v>
      </c>
      <c r="C2" t="s">
        <v>5247</v>
      </c>
      <c r="D2">
        <v>52</v>
      </c>
      <c r="E2" t="s">
        <v>5</v>
      </c>
      <c r="F2" t="s">
        <v>6</v>
      </c>
      <c r="G2" t="s">
        <v>7</v>
      </c>
      <c r="H2">
        <v>11</v>
      </c>
      <c r="I2">
        <v>100</v>
      </c>
      <c r="K2">
        <v>0</v>
      </c>
      <c r="M2" t="s">
        <v>8</v>
      </c>
      <c r="N2" t="s">
        <v>9</v>
      </c>
      <c r="O2">
        <v>13</v>
      </c>
      <c r="P2">
        <v>6</v>
      </c>
    </row>
    <row r="3" spans="1:16" x14ac:dyDescent="0.25">
      <c r="A3" t="s">
        <v>10</v>
      </c>
      <c r="B3" t="s">
        <v>11</v>
      </c>
      <c r="C3" t="s">
        <v>5248</v>
      </c>
      <c r="D3">
        <v>52</v>
      </c>
      <c r="E3" t="s">
        <v>12</v>
      </c>
      <c r="F3" t="s">
        <v>13</v>
      </c>
      <c r="G3" t="s">
        <v>14</v>
      </c>
      <c r="H3">
        <v>34</v>
      </c>
      <c r="I3" t="s">
        <v>5249</v>
      </c>
      <c r="J3">
        <v>3.3</v>
      </c>
      <c r="K3">
        <v>1</v>
      </c>
      <c r="L3" s="46">
        <v>0.84</v>
      </c>
      <c r="M3" t="s">
        <v>8</v>
      </c>
      <c r="N3" t="s">
        <v>15</v>
      </c>
      <c r="O3">
        <v>10</v>
      </c>
      <c r="P3">
        <v>7</v>
      </c>
    </row>
    <row r="4" spans="1:16" x14ac:dyDescent="0.25">
      <c r="A4" t="s">
        <v>16</v>
      </c>
      <c r="B4" t="s">
        <v>17</v>
      </c>
      <c r="C4" t="s">
        <v>5250</v>
      </c>
      <c r="D4">
        <v>53</v>
      </c>
      <c r="E4" t="s">
        <v>18</v>
      </c>
      <c r="F4" t="s">
        <v>18</v>
      </c>
      <c r="G4" t="s">
        <v>19</v>
      </c>
      <c r="H4">
        <v>31</v>
      </c>
      <c r="I4">
        <v>50</v>
      </c>
      <c r="J4">
        <v>0</v>
      </c>
      <c r="K4" t="s">
        <v>5251</v>
      </c>
      <c r="L4" s="46">
        <v>0.71</v>
      </c>
      <c r="M4" t="s">
        <v>8</v>
      </c>
      <c r="N4" t="s">
        <v>20</v>
      </c>
      <c r="O4">
        <v>16</v>
      </c>
      <c r="P4">
        <v>16</v>
      </c>
    </row>
    <row r="5" spans="1:16" x14ac:dyDescent="0.25">
      <c r="A5" t="s">
        <v>21</v>
      </c>
      <c r="B5" t="s">
        <v>22</v>
      </c>
      <c r="C5" t="s">
        <v>5252</v>
      </c>
      <c r="D5">
        <v>38</v>
      </c>
      <c r="E5" t="s">
        <v>12</v>
      </c>
      <c r="F5" t="s">
        <v>13</v>
      </c>
      <c r="G5" t="s">
        <v>23</v>
      </c>
      <c r="H5">
        <v>4</v>
      </c>
      <c r="I5" t="s">
        <v>24</v>
      </c>
      <c r="J5">
        <v>1.5</v>
      </c>
      <c r="K5" t="s">
        <v>5251</v>
      </c>
      <c r="L5" s="46">
        <v>0.9</v>
      </c>
      <c r="M5" t="s">
        <v>8</v>
      </c>
      <c r="N5" t="s">
        <v>15</v>
      </c>
      <c r="O5">
        <v>5</v>
      </c>
      <c r="P5">
        <v>1</v>
      </c>
    </row>
    <row r="6" spans="1:16" x14ac:dyDescent="0.25">
      <c r="A6" t="s">
        <v>25</v>
      </c>
      <c r="B6" t="s">
        <v>26</v>
      </c>
      <c r="C6" t="s">
        <v>5253</v>
      </c>
      <c r="D6">
        <v>53</v>
      </c>
      <c r="E6" t="s">
        <v>18</v>
      </c>
      <c r="F6" t="s">
        <v>18</v>
      </c>
      <c r="H6">
        <v>27</v>
      </c>
      <c r="I6">
        <v>30</v>
      </c>
      <c r="J6">
        <v>4.8</v>
      </c>
      <c r="K6">
        <v>0</v>
      </c>
      <c r="L6" s="46">
        <v>0.83</v>
      </c>
      <c r="M6" t="s">
        <v>8</v>
      </c>
      <c r="N6" t="s">
        <v>9</v>
      </c>
      <c r="O6">
        <v>13</v>
      </c>
      <c r="P6">
        <v>3</v>
      </c>
    </row>
    <row r="7" spans="1:16" x14ac:dyDescent="0.25">
      <c r="A7" t="s">
        <v>27</v>
      </c>
      <c r="B7" t="s">
        <v>28</v>
      </c>
      <c r="C7" t="s">
        <v>5253</v>
      </c>
      <c r="D7">
        <v>59</v>
      </c>
      <c r="E7" t="s">
        <v>29</v>
      </c>
      <c r="F7" t="s">
        <v>30</v>
      </c>
      <c r="G7" t="s">
        <v>31</v>
      </c>
      <c r="H7">
        <v>14</v>
      </c>
      <c r="I7" t="s">
        <v>32</v>
      </c>
      <c r="J7">
        <v>2.4</v>
      </c>
      <c r="K7" t="b">
        <v>0</v>
      </c>
      <c r="M7" t="s">
        <v>33</v>
      </c>
      <c r="N7" t="s">
        <v>20</v>
      </c>
      <c r="O7">
        <v>8</v>
      </c>
      <c r="P7">
        <v>3</v>
      </c>
    </row>
    <row r="8" spans="1:16" x14ac:dyDescent="0.25">
      <c r="A8" t="s">
        <v>34</v>
      </c>
      <c r="B8" t="s">
        <v>35</v>
      </c>
      <c r="C8" t="s">
        <v>5254</v>
      </c>
      <c r="D8">
        <v>52</v>
      </c>
      <c r="E8" t="s">
        <v>36</v>
      </c>
      <c r="F8" t="s">
        <v>37</v>
      </c>
      <c r="G8" t="s">
        <v>38</v>
      </c>
      <c r="H8">
        <v>10</v>
      </c>
      <c r="I8" t="s">
        <v>5255</v>
      </c>
      <c r="J8">
        <v>3.1</v>
      </c>
      <c r="K8">
        <v>0</v>
      </c>
      <c r="L8" s="46">
        <v>0.94</v>
      </c>
      <c r="M8" t="s">
        <v>8</v>
      </c>
      <c r="N8" t="s">
        <v>9</v>
      </c>
      <c r="O8">
        <v>10</v>
      </c>
      <c r="P8">
        <v>3</v>
      </c>
    </row>
    <row r="9" spans="1:16" x14ac:dyDescent="0.25">
      <c r="A9" t="s">
        <v>39</v>
      </c>
      <c r="B9" t="s">
        <v>40</v>
      </c>
      <c r="C9" t="s">
        <v>5250</v>
      </c>
      <c r="D9">
        <v>43</v>
      </c>
      <c r="E9" t="s">
        <v>5</v>
      </c>
      <c r="F9" t="s">
        <v>6</v>
      </c>
      <c r="G9" t="s">
        <v>7</v>
      </c>
      <c r="H9">
        <v>14</v>
      </c>
      <c r="I9" t="s">
        <v>5256</v>
      </c>
      <c r="J9">
        <v>4.5999999999999996</v>
      </c>
      <c r="K9" t="b">
        <v>0</v>
      </c>
      <c r="L9" s="46">
        <v>0.94</v>
      </c>
      <c r="M9" t="s">
        <v>33</v>
      </c>
      <c r="N9" t="s">
        <v>9</v>
      </c>
      <c r="O9">
        <v>7</v>
      </c>
      <c r="P9">
        <v>10</v>
      </c>
    </row>
    <row r="10" spans="1:16" x14ac:dyDescent="0.25">
      <c r="A10" t="s">
        <v>41</v>
      </c>
      <c r="B10" t="s">
        <v>42</v>
      </c>
      <c r="C10" t="s">
        <v>5250</v>
      </c>
      <c r="D10">
        <v>26</v>
      </c>
      <c r="E10" t="s">
        <v>43</v>
      </c>
      <c r="F10" t="s">
        <v>13</v>
      </c>
      <c r="G10" t="s">
        <v>7</v>
      </c>
      <c r="H10">
        <v>4</v>
      </c>
      <c r="J10">
        <v>4</v>
      </c>
      <c r="K10" t="b">
        <v>1</v>
      </c>
      <c r="L10" s="46">
        <v>0.76</v>
      </c>
      <c r="M10" t="s">
        <v>8</v>
      </c>
      <c r="N10" t="s">
        <v>44</v>
      </c>
      <c r="O10">
        <v>2</v>
      </c>
      <c r="P10">
        <v>4</v>
      </c>
    </row>
    <row r="11" spans="1:16" x14ac:dyDescent="0.25">
      <c r="A11" t="s">
        <v>45</v>
      </c>
      <c r="B11" t="s">
        <v>46</v>
      </c>
      <c r="C11" t="s">
        <v>5257</v>
      </c>
      <c r="D11">
        <v>52</v>
      </c>
      <c r="E11" t="s">
        <v>47</v>
      </c>
      <c r="F11" t="s">
        <v>48</v>
      </c>
      <c r="G11" t="s">
        <v>31</v>
      </c>
      <c r="H11">
        <v>22</v>
      </c>
      <c r="I11" t="s">
        <v>49</v>
      </c>
      <c r="K11">
        <v>1</v>
      </c>
      <c r="M11" t="s">
        <v>50</v>
      </c>
      <c r="N11" t="s">
        <v>20</v>
      </c>
      <c r="O11">
        <v>16</v>
      </c>
      <c r="P11">
        <v>5</v>
      </c>
    </row>
    <row r="12" spans="1:16" x14ac:dyDescent="0.25">
      <c r="A12" t="s">
        <v>51</v>
      </c>
      <c r="B12" t="s">
        <v>52</v>
      </c>
      <c r="C12" t="s">
        <v>5254</v>
      </c>
      <c r="D12">
        <v>40</v>
      </c>
      <c r="E12" t="s">
        <v>53</v>
      </c>
      <c r="F12" t="s">
        <v>13</v>
      </c>
      <c r="G12" t="s">
        <v>38</v>
      </c>
      <c r="H12">
        <v>17</v>
      </c>
      <c r="I12">
        <v>40</v>
      </c>
      <c r="J12">
        <v>3.6</v>
      </c>
      <c r="K12" t="s">
        <v>54</v>
      </c>
      <c r="L12" s="46">
        <v>0.77</v>
      </c>
      <c r="M12" t="s">
        <v>55</v>
      </c>
      <c r="N12" t="s">
        <v>44</v>
      </c>
      <c r="O12">
        <v>20</v>
      </c>
      <c r="P12">
        <v>5</v>
      </c>
    </row>
    <row r="13" spans="1:16" x14ac:dyDescent="0.25">
      <c r="A13" t="s">
        <v>56</v>
      </c>
      <c r="B13" t="s">
        <v>57</v>
      </c>
      <c r="C13" t="s">
        <v>5248</v>
      </c>
      <c r="D13">
        <v>55</v>
      </c>
      <c r="E13" t="s">
        <v>58</v>
      </c>
      <c r="F13" t="s">
        <v>59</v>
      </c>
      <c r="G13" t="s">
        <v>60</v>
      </c>
      <c r="H13">
        <v>15</v>
      </c>
      <c r="K13" t="s">
        <v>5258</v>
      </c>
      <c r="L13" s="46">
        <v>0.86</v>
      </c>
      <c r="M13" t="s">
        <v>33</v>
      </c>
      <c r="N13" t="s">
        <v>20</v>
      </c>
      <c r="O13">
        <v>13</v>
      </c>
      <c r="P13">
        <v>4</v>
      </c>
    </row>
    <row r="14" spans="1:16" x14ac:dyDescent="0.25">
      <c r="A14" t="s">
        <v>61</v>
      </c>
      <c r="B14" t="s">
        <v>62</v>
      </c>
      <c r="C14" t="s">
        <v>63</v>
      </c>
      <c r="D14">
        <v>57</v>
      </c>
      <c r="E14" t="s">
        <v>53</v>
      </c>
      <c r="F14" t="s">
        <v>13</v>
      </c>
      <c r="G14" t="s">
        <v>64</v>
      </c>
      <c r="H14">
        <v>18</v>
      </c>
      <c r="J14">
        <v>2</v>
      </c>
      <c r="K14">
        <v>0</v>
      </c>
      <c r="L14" s="46">
        <v>0.86</v>
      </c>
      <c r="M14" t="s">
        <v>8</v>
      </c>
      <c r="N14" t="s">
        <v>9</v>
      </c>
      <c r="O14">
        <v>16</v>
      </c>
      <c r="P14">
        <v>15</v>
      </c>
    </row>
    <row r="15" spans="1:16" x14ac:dyDescent="0.25">
      <c r="A15" t="s">
        <v>65</v>
      </c>
      <c r="B15" t="s">
        <v>66</v>
      </c>
      <c r="C15" t="s">
        <v>5257</v>
      </c>
      <c r="D15">
        <v>38</v>
      </c>
      <c r="F15" t="s">
        <v>59</v>
      </c>
      <c r="G15" t="s">
        <v>19</v>
      </c>
      <c r="H15">
        <v>20</v>
      </c>
      <c r="I15" t="s">
        <v>5255</v>
      </c>
      <c r="J15">
        <v>2.9</v>
      </c>
      <c r="K15">
        <v>1</v>
      </c>
      <c r="L15" s="46">
        <v>0.93</v>
      </c>
      <c r="M15" t="s">
        <v>50</v>
      </c>
      <c r="N15" t="s">
        <v>9</v>
      </c>
      <c r="O15">
        <v>17</v>
      </c>
      <c r="P15">
        <v>12</v>
      </c>
    </row>
    <row r="16" spans="1:16" x14ac:dyDescent="0.25">
      <c r="A16" t="s">
        <v>67</v>
      </c>
      <c r="B16" t="s">
        <v>68</v>
      </c>
      <c r="C16" t="s">
        <v>5257</v>
      </c>
      <c r="D16">
        <v>50</v>
      </c>
      <c r="E16" t="s">
        <v>18</v>
      </c>
      <c r="F16" t="s">
        <v>18</v>
      </c>
      <c r="G16" t="s">
        <v>38</v>
      </c>
      <c r="H16">
        <v>22</v>
      </c>
      <c r="I16">
        <v>75</v>
      </c>
      <c r="J16">
        <v>3.7</v>
      </c>
      <c r="K16">
        <v>1</v>
      </c>
      <c r="L16" s="46">
        <v>0.7</v>
      </c>
      <c r="M16" t="s">
        <v>55</v>
      </c>
      <c r="N16" t="s">
        <v>15</v>
      </c>
      <c r="O16">
        <v>14</v>
      </c>
      <c r="P16">
        <v>6</v>
      </c>
    </row>
    <row r="17" spans="1:16" x14ac:dyDescent="0.25">
      <c r="A17" t="s">
        <v>69</v>
      </c>
      <c r="B17" t="s">
        <v>70</v>
      </c>
      <c r="C17" t="s">
        <v>5254</v>
      </c>
      <c r="D17">
        <v>42</v>
      </c>
      <c r="E17" t="s">
        <v>71</v>
      </c>
      <c r="F17" t="s">
        <v>72</v>
      </c>
      <c r="H17">
        <v>0</v>
      </c>
      <c r="I17" t="s">
        <v>32</v>
      </c>
      <c r="J17">
        <v>1.2</v>
      </c>
      <c r="K17">
        <v>0</v>
      </c>
      <c r="L17" s="46">
        <v>0.69</v>
      </c>
      <c r="M17" t="s">
        <v>33</v>
      </c>
      <c r="N17" t="s">
        <v>20</v>
      </c>
      <c r="O17">
        <v>5</v>
      </c>
      <c r="P17">
        <v>2</v>
      </c>
    </row>
    <row r="18" spans="1:16" x14ac:dyDescent="0.25">
      <c r="A18" t="s">
        <v>73</v>
      </c>
      <c r="B18" t="s">
        <v>74</v>
      </c>
      <c r="C18" t="s">
        <v>63</v>
      </c>
      <c r="D18">
        <v>39</v>
      </c>
      <c r="E18" t="s">
        <v>12</v>
      </c>
      <c r="F18" t="s">
        <v>13</v>
      </c>
      <c r="G18" t="s">
        <v>75</v>
      </c>
      <c r="H18">
        <v>13</v>
      </c>
      <c r="I18" t="s">
        <v>32</v>
      </c>
      <c r="J18">
        <v>2.5</v>
      </c>
      <c r="K18" t="b">
        <v>0</v>
      </c>
      <c r="L18" s="46">
        <v>0.6</v>
      </c>
      <c r="M18" t="s">
        <v>55</v>
      </c>
      <c r="N18" t="s">
        <v>44</v>
      </c>
      <c r="O18">
        <v>7</v>
      </c>
      <c r="P18">
        <v>1</v>
      </c>
    </row>
    <row r="19" spans="1:16" x14ac:dyDescent="0.25">
      <c r="A19" t="s">
        <v>76</v>
      </c>
      <c r="B19" t="s">
        <v>77</v>
      </c>
      <c r="C19" t="s">
        <v>5259</v>
      </c>
      <c r="D19">
        <v>56</v>
      </c>
      <c r="E19" t="s">
        <v>78</v>
      </c>
      <c r="F19" t="s">
        <v>79</v>
      </c>
      <c r="G19" t="s">
        <v>7</v>
      </c>
      <c r="L19" s="46">
        <v>0.87</v>
      </c>
      <c r="M19" t="s">
        <v>50</v>
      </c>
      <c r="N19" t="s">
        <v>15</v>
      </c>
      <c r="O19">
        <v>1</v>
      </c>
      <c r="P19">
        <v>2</v>
      </c>
    </row>
    <row r="20" spans="1:16" x14ac:dyDescent="0.25">
      <c r="A20" t="s">
        <v>80</v>
      </c>
      <c r="B20" t="s">
        <v>81</v>
      </c>
      <c r="C20" t="s">
        <v>82</v>
      </c>
      <c r="D20">
        <v>56</v>
      </c>
      <c r="E20" t="s">
        <v>43</v>
      </c>
      <c r="F20" t="s">
        <v>13</v>
      </c>
      <c r="G20" t="s">
        <v>60</v>
      </c>
      <c r="H20">
        <v>31</v>
      </c>
      <c r="I20" t="s">
        <v>5260</v>
      </c>
      <c r="J20">
        <v>1.1000000000000001</v>
      </c>
      <c r="K20" t="s">
        <v>5251</v>
      </c>
      <c r="L20" s="46">
        <v>0.75</v>
      </c>
      <c r="M20" t="s">
        <v>33</v>
      </c>
      <c r="N20" t="s">
        <v>15</v>
      </c>
      <c r="O20">
        <v>13</v>
      </c>
      <c r="P20">
        <v>3</v>
      </c>
    </row>
    <row r="21" spans="1:16" x14ac:dyDescent="0.25">
      <c r="A21" t="s">
        <v>83</v>
      </c>
      <c r="B21" t="s">
        <v>84</v>
      </c>
      <c r="C21" t="s">
        <v>82</v>
      </c>
      <c r="D21">
        <v>57</v>
      </c>
      <c r="E21" t="s">
        <v>5</v>
      </c>
      <c r="F21" t="s">
        <v>6</v>
      </c>
      <c r="G21" t="s">
        <v>23</v>
      </c>
      <c r="H21">
        <v>3</v>
      </c>
      <c r="I21" t="s">
        <v>5249</v>
      </c>
      <c r="J21">
        <v>1.8</v>
      </c>
      <c r="K21" t="s">
        <v>54</v>
      </c>
      <c r="L21" s="46">
        <v>0.68</v>
      </c>
      <c r="M21" t="s">
        <v>55</v>
      </c>
      <c r="N21" t="s">
        <v>15</v>
      </c>
      <c r="O21">
        <v>1</v>
      </c>
      <c r="P21">
        <v>1</v>
      </c>
    </row>
    <row r="22" spans="1:16" x14ac:dyDescent="0.25">
      <c r="A22" t="s">
        <v>85</v>
      </c>
      <c r="B22" t="s">
        <v>86</v>
      </c>
      <c r="C22" t="s">
        <v>82</v>
      </c>
      <c r="E22" t="s">
        <v>36</v>
      </c>
      <c r="F22" t="s">
        <v>37</v>
      </c>
      <c r="G22" t="s">
        <v>31</v>
      </c>
      <c r="H22">
        <v>9</v>
      </c>
      <c r="I22">
        <v>50</v>
      </c>
      <c r="J22">
        <v>1.8</v>
      </c>
      <c r="K22" t="b">
        <v>0</v>
      </c>
      <c r="L22" s="46">
        <v>0.65</v>
      </c>
      <c r="M22" t="s">
        <v>8</v>
      </c>
      <c r="N22" t="s">
        <v>44</v>
      </c>
      <c r="O22">
        <v>15</v>
      </c>
      <c r="P22">
        <v>6</v>
      </c>
    </row>
    <row r="23" spans="1:16" x14ac:dyDescent="0.25">
      <c r="A23" t="s">
        <v>87</v>
      </c>
      <c r="B23" t="s">
        <v>88</v>
      </c>
      <c r="C23" t="s">
        <v>5254</v>
      </c>
      <c r="D23">
        <v>51</v>
      </c>
      <c r="E23" t="s">
        <v>71</v>
      </c>
      <c r="F23" t="s">
        <v>72</v>
      </c>
      <c r="G23" t="s">
        <v>75</v>
      </c>
      <c r="J23">
        <v>2.4</v>
      </c>
      <c r="K23" t="s">
        <v>5251</v>
      </c>
      <c r="L23" s="46">
        <v>0.69</v>
      </c>
      <c r="M23" t="s">
        <v>33</v>
      </c>
      <c r="N23" t="s">
        <v>15</v>
      </c>
      <c r="O23">
        <v>3</v>
      </c>
      <c r="P23">
        <v>5</v>
      </c>
    </row>
    <row r="24" spans="1:16" x14ac:dyDescent="0.25">
      <c r="A24" t="s">
        <v>89</v>
      </c>
      <c r="B24" t="s">
        <v>90</v>
      </c>
      <c r="C24" t="s">
        <v>5254</v>
      </c>
      <c r="D24">
        <v>51</v>
      </c>
      <c r="E24" t="s">
        <v>91</v>
      </c>
      <c r="F24" t="s">
        <v>92</v>
      </c>
      <c r="G24" t="s">
        <v>64</v>
      </c>
      <c r="H24">
        <v>21</v>
      </c>
      <c r="I24" t="s">
        <v>5261</v>
      </c>
      <c r="J24">
        <v>4.7</v>
      </c>
      <c r="K24" t="s">
        <v>5251</v>
      </c>
      <c r="M24" t="s">
        <v>55</v>
      </c>
      <c r="N24" t="s">
        <v>44</v>
      </c>
      <c r="O24">
        <v>14</v>
      </c>
      <c r="P24">
        <v>2</v>
      </c>
    </row>
    <row r="25" spans="1:16" x14ac:dyDescent="0.25">
      <c r="A25" t="s">
        <v>93</v>
      </c>
      <c r="B25" t="s">
        <v>94</v>
      </c>
      <c r="C25" t="s">
        <v>5253</v>
      </c>
      <c r="D25">
        <v>51</v>
      </c>
      <c r="E25" t="s">
        <v>95</v>
      </c>
      <c r="F25" t="s">
        <v>96</v>
      </c>
      <c r="G25" t="s">
        <v>97</v>
      </c>
      <c r="H25">
        <v>15</v>
      </c>
      <c r="I25" t="s">
        <v>49</v>
      </c>
      <c r="J25">
        <v>1.3</v>
      </c>
      <c r="K25">
        <v>1</v>
      </c>
      <c r="L25" s="46">
        <v>1</v>
      </c>
      <c r="M25" t="s">
        <v>50</v>
      </c>
      <c r="N25" t="s">
        <v>15</v>
      </c>
      <c r="O25">
        <v>9</v>
      </c>
      <c r="P25">
        <v>3</v>
      </c>
    </row>
    <row r="26" spans="1:16" x14ac:dyDescent="0.25">
      <c r="A26" t="s">
        <v>98</v>
      </c>
      <c r="B26" t="s">
        <v>99</v>
      </c>
      <c r="C26" t="s">
        <v>5247</v>
      </c>
      <c r="D26">
        <v>54</v>
      </c>
      <c r="E26" t="s">
        <v>36</v>
      </c>
      <c r="F26" t="s">
        <v>37</v>
      </c>
      <c r="G26" t="s">
        <v>97</v>
      </c>
      <c r="H26">
        <v>13</v>
      </c>
      <c r="I26">
        <v>75</v>
      </c>
      <c r="J26">
        <v>2.9</v>
      </c>
      <c r="L26">
        <v>92</v>
      </c>
      <c r="M26" t="s">
        <v>50</v>
      </c>
      <c r="N26" t="s">
        <v>44</v>
      </c>
      <c r="O26">
        <v>15</v>
      </c>
      <c r="P26">
        <v>3</v>
      </c>
    </row>
    <row r="27" spans="1:16" x14ac:dyDescent="0.25">
      <c r="A27" t="s">
        <v>100</v>
      </c>
      <c r="B27" t="s">
        <v>101</v>
      </c>
      <c r="C27" t="s">
        <v>5248</v>
      </c>
      <c r="D27">
        <v>22</v>
      </c>
      <c r="E27" t="s">
        <v>95</v>
      </c>
      <c r="F27" t="s">
        <v>96</v>
      </c>
      <c r="G27" t="s">
        <v>75</v>
      </c>
      <c r="H27">
        <v>0</v>
      </c>
      <c r="I27" t="s">
        <v>5261</v>
      </c>
      <c r="J27">
        <v>1.2</v>
      </c>
      <c r="K27">
        <v>1</v>
      </c>
      <c r="L27" s="46">
        <v>0.7</v>
      </c>
      <c r="M27" t="s">
        <v>33</v>
      </c>
      <c r="N27" t="s">
        <v>9</v>
      </c>
      <c r="O27">
        <v>5</v>
      </c>
      <c r="P27">
        <v>2</v>
      </c>
    </row>
    <row r="28" spans="1:16" x14ac:dyDescent="0.25">
      <c r="A28" t="s">
        <v>102</v>
      </c>
      <c r="B28" t="s">
        <v>103</v>
      </c>
      <c r="C28" t="s">
        <v>5253</v>
      </c>
      <c r="D28">
        <v>34</v>
      </c>
      <c r="E28" t="s">
        <v>71</v>
      </c>
      <c r="F28" t="s">
        <v>72</v>
      </c>
      <c r="G28" t="s">
        <v>7</v>
      </c>
      <c r="H28">
        <v>8</v>
      </c>
      <c r="I28" t="s">
        <v>104</v>
      </c>
      <c r="J28">
        <v>0</v>
      </c>
      <c r="K28" t="b">
        <v>1</v>
      </c>
      <c r="L28" s="46">
        <v>0.89</v>
      </c>
      <c r="M28" t="s">
        <v>55</v>
      </c>
      <c r="N28" t="s">
        <v>9</v>
      </c>
      <c r="O28">
        <v>6</v>
      </c>
      <c r="P28">
        <v>1</v>
      </c>
    </row>
    <row r="29" spans="1:16" x14ac:dyDescent="0.25">
      <c r="A29" t="s">
        <v>105</v>
      </c>
      <c r="B29" t="s">
        <v>106</v>
      </c>
      <c r="C29" t="s">
        <v>63</v>
      </c>
      <c r="D29">
        <v>36</v>
      </c>
      <c r="E29" t="s">
        <v>107</v>
      </c>
      <c r="F29" t="s">
        <v>108</v>
      </c>
      <c r="G29" t="s">
        <v>19</v>
      </c>
      <c r="H29">
        <v>11</v>
      </c>
      <c r="J29">
        <v>1.8</v>
      </c>
      <c r="K29" t="s">
        <v>5258</v>
      </c>
      <c r="L29" s="46">
        <v>0.86</v>
      </c>
      <c r="M29" t="s">
        <v>33</v>
      </c>
      <c r="N29" t="s">
        <v>9</v>
      </c>
      <c r="O29">
        <v>12</v>
      </c>
      <c r="P29">
        <v>4</v>
      </c>
    </row>
    <row r="30" spans="1:16" x14ac:dyDescent="0.25">
      <c r="A30" t="s">
        <v>109</v>
      </c>
      <c r="B30" t="s">
        <v>110</v>
      </c>
      <c r="C30" t="s">
        <v>5253</v>
      </c>
      <c r="D30">
        <v>47</v>
      </c>
      <c r="E30" t="s">
        <v>111</v>
      </c>
      <c r="F30" t="s">
        <v>13</v>
      </c>
      <c r="G30" t="s">
        <v>31</v>
      </c>
      <c r="H30">
        <v>22</v>
      </c>
      <c r="I30">
        <v>30</v>
      </c>
      <c r="J30">
        <v>1.3</v>
      </c>
      <c r="K30">
        <v>0</v>
      </c>
      <c r="L30" s="46">
        <v>0.62</v>
      </c>
      <c r="M30" t="s">
        <v>33</v>
      </c>
      <c r="N30" t="s">
        <v>9</v>
      </c>
      <c r="O30">
        <v>14</v>
      </c>
      <c r="P30">
        <v>2</v>
      </c>
    </row>
    <row r="31" spans="1:16" x14ac:dyDescent="0.25">
      <c r="A31" t="s">
        <v>112</v>
      </c>
      <c r="B31" t="s">
        <v>113</v>
      </c>
      <c r="C31" t="s">
        <v>5248</v>
      </c>
      <c r="D31">
        <v>41</v>
      </c>
      <c r="E31" t="s">
        <v>29</v>
      </c>
      <c r="F31" t="s">
        <v>30</v>
      </c>
      <c r="G31" t="s">
        <v>38</v>
      </c>
      <c r="H31">
        <v>14</v>
      </c>
      <c r="I31" t="s">
        <v>5255</v>
      </c>
      <c r="J31">
        <v>1.2</v>
      </c>
      <c r="K31">
        <v>0</v>
      </c>
      <c r="M31" t="s">
        <v>55</v>
      </c>
      <c r="N31" t="s">
        <v>9</v>
      </c>
      <c r="O31">
        <v>6</v>
      </c>
      <c r="P31">
        <v>5</v>
      </c>
    </row>
    <row r="32" spans="1:16" x14ac:dyDescent="0.25">
      <c r="A32" t="s">
        <v>114</v>
      </c>
      <c r="B32" t="s">
        <v>115</v>
      </c>
      <c r="C32" t="s">
        <v>82</v>
      </c>
      <c r="D32">
        <v>22</v>
      </c>
      <c r="E32" t="s">
        <v>29</v>
      </c>
      <c r="F32" t="s">
        <v>30</v>
      </c>
      <c r="G32" t="s">
        <v>75</v>
      </c>
      <c r="H32">
        <v>4</v>
      </c>
      <c r="J32">
        <v>1</v>
      </c>
      <c r="K32" t="s">
        <v>54</v>
      </c>
      <c r="M32" t="s">
        <v>55</v>
      </c>
      <c r="N32" t="s">
        <v>15</v>
      </c>
      <c r="O32">
        <v>3</v>
      </c>
      <c r="P32">
        <v>1</v>
      </c>
    </row>
    <row r="33" spans="1:16" x14ac:dyDescent="0.25">
      <c r="A33" t="s">
        <v>116</v>
      </c>
      <c r="B33" t="s">
        <v>117</v>
      </c>
      <c r="C33" t="s">
        <v>82</v>
      </c>
      <c r="D33">
        <v>38</v>
      </c>
      <c r="E33" t="s">
        <v>118</v>
      </c>
      <c r="F33" t="s">
        <v>119</v>
      </c>
      <c r="G33" t="s">
        <v>97</v>
      </c>
      <c r="H33">
        <v>19</v>
      </c>
      <c r="I33" t="s">
        <v>5249</v>
      </c>
      <c r="J33">
        <v>4.2</v>
      </c>
      <c r="K33" t="s">
        <v>5251</v>
      </c>
      <c r="L33" s="46">
        <v>0.68</v>
      </c>
      <c r="M33" t="s">
        <v>8</v>
      </c>
      <c r="N33" t="s">
        <v>15</v>
      </c>
      <c r="O33">
        <v>10</v>
      </c>
      <c r="P33">
        <v>10</v>
      </c>
    </row>
    <row r="34" spans="1:16" x14ac:dyDescent="0.25">
      <c r="A34" t="s">
        <v>120</v>
      </c>
      <c r="B34" t="s">
        <v>121</v>
      </c>
      <c r="C34" t="s">
        <v>5259</v>
      </c>
      <c r="D34">
        <v>46</v>
      </c>
      <c r="E34" t="s">
        <v>122</v>
      </c>
      <c r="F34" t="s">
        <v>123</v>
      </c>
      <c r="G34" t="s">
        <v>31</v>
      </c>
      <c r="H34">
        <v>9</v>
      </c>
      <c r="I34">
        <v>20</v>
      </c>
      <c r="J34">
        <v>1.4</v>
      </c>
      <c r="K34" t="b">
        <v>1</v>
      </c>
      <c r="L34" s="46">
        <v>0.76</v>
      </c>
      <c r="M34" t="s">
        <v>55</v>
      </c>
      <c r="N34" t="s">
        <v>15</v>
      </c>
      <c r="O34">
        <v>13</v>
      </c>
      <c r="P34">
        <v>6</v>
      </c>
    </row>
    <row r="35" spans="1:16" x14ac:dyDescent="0.25">
      <c r="A35" t="s">
        <v>124</v>
      </c>
      <c r="B35" t="s">
        <v>125</v>
      </c>
      <c r="C35" t="s">
        <v>5250</v>
      </c>
      <c r="E35" t="s">
        <v>95</v>
      </c>
      <c r="F35" t="s">
        <v>96</v>
      </c>
      <c r="G35" t="s">
        <v>31</v>
      </c>
      <c r="H35">
        <v>9</v>
      </c>
      <c r="I35">
        <v>40</v>
      </c>
      <c r="J35">
        <v>2.4</v>
      </c>
      <c r="K35" t="s">
        <v>54</v>
      </c>
      <c r="L35">
        <v>82</v>
      </c>
      <c r="M35" t="s">
        <v>50</v>
      </c>
      <c r="N35" t="s">
        <v>44</v>
      </c>
      <c r="O35">
        <v>15</v>
      </c>
      <c r="P35">
        <v>3</v>
      </c>
    </row>
    <row r="36" spans="1:16" x14ac:dyDescent="0.25">
      <c r="A36" t="s">
        <v>126</v>
      </c>
      <c r="B36" t="s">
        <v>127</v>
      </c>
      <c r="C36" t="s">
        <v>5248</v>
      </c>
      <c r="D36">
        <v>54</v>
      </c>
      <c r="E36" t="s">
        <v>43</v>
      </c>
      <c r="F36" t="s">
        <v>13</v>
      </c>
      <c r="G36" t="s">
        <v>23</v>
      </c>
      <c r="H36">
        <v>32</v>
      </c>
      <c r="I36">
        <v>75</v>
      </c>
      <c r="J36">
        <v>1</v>
      </c>
      <c r="K36" t="s">
        <v>54</v>
      </c>
      <c r="L36" s="46">
        <v>0.81</v>
      </c>
      <c r="M36" t="s">
        <v>33</v>
      </c>
      <c r="N36" t="s">
        <v>44</v>
      </c>
      <c r="O36">
        <v>18</v>
      </c>
      <c r="P36">
        <v>10</v>
      </c>
    </row>
    <row r="37" spans="1:16" x14ac:dyDescent="0.25">
      <c r="A37" t="s">
        <v>128</v>
      </c>
      <c r="B37" t="s">
        <v>129</v>
      </c>
      <c r="C37" t="s">
        <v>5253</v>
      </c>
      <c r="D37">
        <v>52</v>
      </c>
      <c r="E37" t="s">
        <v>95</v>
      </c>
      <c r="F37" t="s">
        <v>96</v>
      </c>
      <c r="H37">
        <v>28</v>
      </c>
      <c r="I37" t="s">
        <v>104</v>
      </c>
      <c r="K37">
        <v>0</v>
      </c>
      <c r="M37" t="s">
        <v>33</v>
      </c>
      <c r="N37" t="s">
        <v>44</v>
      </c>
      <c r="O37">
        <v>18</v>
      </c>
      <c r="P37">
        <v>2</v>
      </c>
    </row>
    <row r="38" spans="1:16" x14ac:dyDescent="0.25">
      <c r="A38" t="s">
        <v>130</v>
      </c>
      <c r="B38" t="s">
        <v>131</v>
      </c>
      <c r="C38" t="s">
        <v>5247</v>
      </c>
      <c r="D38">
        <v>42</v>
      </c>
      <c r="E38" t="s">
        <v>71</v>
      </c>
      <c r="F38" t="s">
        <v>72</v>
      </c>
      <c r="G38" t="s">
        <v>14</v>
      </c>
      <c r="H38">
        <v>6</v>
      </c>
      <c r="I38">
        <v>40</v>
      </c>
      <c r="K38">
        <v>0</v>
      </c>
      <c r="L38" s="46">
        <v>0.63</v>
      </c>
      <c r="M38" t="s">
        <v>50</v>
      </c>
      <c r="N38" t="s">
        <v>44</v>
      </c>
      <c r="O38">
        <v>15</v>
      </c>
      <c r="P38">
        <v>6</v>
      </c>
    </row>
    <row r="39" spans="1:16" x14ac:dyDescent="0.25">
      <c r="A39" t="s">
        <v>132</v>
      </c>
      <c r="B39" t="s">
        <v>133</v>
      </c>
      <c r="C39" t="s">
        <v>5252</v>
      </c>
      <c r="D39">
        <v>29</v>
      </c>
      <c r="E39" t="s">
        <v>29</v>
      </c>
      <c r="F39" t="s">
        <v>30</v>
      </c>
      <c r="G39" t="s">
        <v>19</v>
      </c>
      <c r="H39">
        <v>10</v>
      </c>
      <c r="I39">
        <v>40</v>
      </c>
      <c r="J39">
        <v>2.2000000000000002</v>
      </c>
      <c r="K39" t="s">
        <v>5251</v>
      </c>
      <c r="L39" s="46">
        <v>0.67</v>
      </c>
      <c r="M39" t="s">
        <v>55</v>
      </c>
      <c r="N39" t="s">
        <v>9</v>
      </c>
      <c r="O39">
        <v>10</v>
      </c>
      <c r="P39">
        <v>9</v>
      </c>
    </row>
    <row r="40" spans="1:16" x14ac:dyDescent="0.25">
      <c r="A40" t="s">
        <v>134</v>
      </c>
      <c r="B40" t="s">
        <v>135</v>
      </c>
      <c r="C40" t="s">
        <v>5252</v>
      </c>
      <c r="D40">
        <v>42</v>
      </c>
      <c r="E40" t="s">
        <v>136</v>
      </c>
      <c r="F40" t="s">
        <v>137</v>
      </c>
      <c r="G40" t="s">
        <v>14</v>
      </c>
      <c r="H40">
        <v>23</v>
      </c>
      <c r="I40">
        <v>50</v>
      </c>
      <c r="J40">
        <v>3.2</v>
      </c>
      <c r="K40" t="s">
        <v>54</v>
      </c>
      <c r="M40" t="s">
        <v>50</v>
      </c>
      <c r="N40" t="s">
        <v>9</v>
      </c>
      <c r="O40">
        <v>13</v>
      </c>
      <c r="P40">
        <v>3</v>
      </c>
    </row>
    <row r="41" spans="1:16" x14ac:dyDescent="0.25">
      <c r="A41" t="s">
        <v>138</v>
      </c>
      <c r="B41" t="s">
        <v>139</v>
      </c>
      <c r="C41" t="s">
        <v>82</v>
      </c>
      <c r="D41">
        <v>60</v>
      </c>
      <c r="E41" t="s">
        <v>71</v>
      </c>
      <c r="F41" t="s">
        <v>72</v>
      </c>
      <c r="G41" t="s">
        <v>23</v>
      </c>
      <c r="H41">
        <v>13</v>
      </c>
      <c r="I41" t="s">
        <v>104</v>
      </c>
      <c r="J41">
        <v>3.6</v>
      </c>
      <c r="K41">
        <v>0</v>
      </c>
      <c r="L41" s="46">
        <v>0.8</v>
      </c>
      <c r="M41" t="s">
        <v>50</v>
      </c>
      <c r="N41" t="s">
        <v>9</v>
      </c>
      <c r="O41">
        <v>9</v>
      </c>
      <c r="P41">
        <v>3</v>
      </c>
    </row>
    <row r="42" spans="1:16" x14ac:dyDescent="0.25">
      <c r="A42" t="s">
        <v>140</v>
      </c>
      <c r="B42" t="s">
        <v>141</v>
      </c>
      <c r="C42" t="s">
        <v>63</v>
      </c>
      <c r="D42">
        <v>59</v>
      </c>
      <c r="E42" t="s">
        <v>53</v>
      </c>
      <c r="F42" t="s">
        <v>13</v>
      </c>
      <c r="G42" t="s">
        <v>31</v>
      </c>
      <c r="H42">
        <v>3</v>
      </c>
      <c r="I42" t="s">
        <v>5260</v>
      </c>
      <c r="J42">
        <v>0</v>
      </c>
      <c r="K42" t="s">
        <v>142</v>
      </c>
      <c r="M42" t="s">
        <v>8</v>
      </c>
      <c r="N42" t="s">
        <v>20</v>
      </c>
      <c r="O42">
        <v>3</v>
      </c>
      <c r="P42">
        <v>1</v>
      </c>
    </row>
    <row r="43" spans="1:16" x14ac:dyDescent="0.25">
      <c r="A43" t="s">
        <v>143</v>
      </c>
      <c r="B43" t="s">
        <v>144</v>
      </c>
      <c r="C43" t="s">
        <v>63</v>
      </c>
      <c r="D43">
        <v>21</v>
      </c>
      <c r="E43" t="s">
        <v>111</v>
      </c>
      <c r="F43" t="s">
        <v>13</v>
      </c>
      <c r="G43" t="s">
        <v>23</v>
      </c>
      <c r="H43">
        <v>0</v>
      </c>
      <c r="I43">
        <v>30</v>
      </c>
      <c r="J43">
        <v>2.7</v>
      </c>
      <c r="K43">
        <v>1</v>
      </c>
      <c r="L43" s="46">
        <v>0.84</v>
      </c>
      <c r="M43" t="s">
        <v>50</v>
      </c>
      <c r="N43" t="s">
        <v>15</v>
      </c>
      <c r="O43">
        <v>5</v>
      </c>
      <c r="P43">
        <v>1</v>
      </c>
    </row>
    <row r="44" spans="1:16" x14ac:dyDescent="0.25">
      <c r="A44" t="s">
        <v>145</v>
      </c>
      <c r="B44" t="s">
        <v>146</v>
      </c>
      <c r="C44" t="s">
        <v>63</v>
      </c>
      <c r="D44">
        <v>35</v>
      </c>
      <c r="E44" t="s">
        <v>18</v>
      </c>
      <c r="F44" t="s">
        <v>18</v>
      </c>
      <c r="G44" t="s">
        <v>75</v>
      </c>
      <c r="H44">
        <v>10</v>
      </c>
      <c r="I44" t="s">
        <v>49</v>
      </c>
      <c r="J44">
        <v>0</v>
      </c>
      <c r="K44" t="s">
        <v>142</v>
      </c>
      <c r="M44" t="s">
        <v>33</v>
      </c>
      <c r="N44" t="s">
        <v>44</v>
      </c>
      <c r="O44">
        <v>7</v>
      </c>
      <c r="P44">
        <v>6</v>
      </c>
    </row>
    <row r="45" spans="1:16" x14ac:dyDescent="0.25">
      <c r="A45" t="s">
        <v>147</v>
      </c>
      <c r="B45" t="s">
        <v>148</v>
      </c>
      <c r="C45" t="s">
        <v>5250</v>
      </c>
      <c r="D45">
        <v>41</v>
      </c>
      <c r="E45" t="s">
        <v>53</v>
      </c>
      <c r="F45" t="s">
        <v>13</v>
      </c>
      <c r="G45" t="s">
        <v>38</v>
      </c>
      <c r="I45">
        <v>20</v>
      </c>
      <c r="J45">
        <v>2.8</v>
      </c>
      <c r="K45" t="b">
        <v>1</v>
      </c>
      <c r="L45" s="46">
        <v>0.63</v>
      </c>
      <c r="M45" t="s">
        <v>50</v>
      </c>
      <c r="N45" t="s">
        <v>44</v>
      </c>
      <c r="O45">
        <v>1</v>
      </c>
      <c r="P45">
        <v>1</v>
      </c>
    </row>
    <row r="46" spans="1:16" x14ac:dyDescent="0.25">
      <c r="A46" t="s">
        <v>149</v>
      </c>
      <c r="B46" t="s">
        <v>150</v>
      </c>
      <c r="C46" t="s">
        <v>63</v>
      </c>
      <c r="D46">
        <v>51</v>
      </c>
      <c r="E46" t="s">
        <v>29</v>
      </c>
      <c r="F46" t="s">
        <v>30</v>
      </c>
      <c r="G46" t="s">
        <v>97</v>
      </c>
      <c r="H46">
        <v>23</v>
      </c>
      <c r="I46">
        <v>20</v>
      </c>
      <c r="J46">
        <v>2.5</v>
      </c>
      <c r="K46" t="b">
        <v>0</v>
      </c>
      <c r="L46" s="46">
        <v>0.8</v>
      </c>
      <c r="M46" t="s">
        <v>33</v>
      </c>
      <c r="N46" t="s">
        <v>9</v>
      </c>
      <c r="O46">
        <v>17</v>
      </c>
      <c r="P46">
        <v>15</v>
      </c>
    </row>
    <row r="47" spans="1:16" x14ac:dyDescent="0.25">
      <c r="A47" t="s">
        <v>151</v>
      </c>
      <c r="B47" t="s">
        <v>152</v>
      </c>
      <c r="C47" t="s">
        <v>5250</v>
      </c>
      <c r="D47">
        <v>41</v>
      </c>
      <c r="E47" t="s">
        <v>136</v>
      </c>
      <c r="F47" t="s">
        <v>137</v>
      </c>
      <c r="G47" t="s">
        <v>23</v>
      </c>
      <c r="H47">
        <v>9</v>
      </c>
      <c r="I47" t="s">
        <v>153</v>
      </c>
      <c r="J47">
        <v>4.9000000000000004</v>
      </c>
      <c r="K47">
        <v>1</v>
      </c>
      <c r="L47" s="46">
        <v>0.74</v>
      </c>
      <c r="M47" t="s">
        <v>33</v>
      </c>
      <c r="N47" t="s">
        <v>44</v>
      </c>
      <c r="O47">
        <v>13</v>
      </c>
      <c r="P47">
        <v>8</v>
      </c>
    </row>
    <row r="48" spans="1:16" x14ac:dyDescent="0.25">
      <c r="A48" t="s">
        <v>154</v>
      </c>
      <c r="B48" t="s">
        <v>155</v>
      </c>
      <c r="C48" t="s">
        <v>63</v>
      </c>
      <c r="D48">
        <v>47</v>
      </c>
      <c r="E48" t="s">
        <v>122</v>
      </c>
      <c r="F48" t="s">
        <v>123</v>
      </c>
      <c r="G48" t="s">
        <v>75</v>
      </c>
      <c r="H48">
        <v>15</v>
      </c>
      <c r="I48" t="s">
        <v>5261</v>
      </c>
      <c r="J48">
        <v>4.5</v>
      </c>
      <c r="K48">
        <v>1</v>
      </c>
      <c r="L48" s="46">
        <v>0.85</v>
      </c>
      <c r="M48" t="s">
        <v>33</v>
      </c>
      <c r="N48" t="s">
        <v>44</v>
      </c>
      <c r="O48">
        <v>12</v>
      </c>
      <c r="P48">
        <v>4</v>
      </c>
    </row>
    <row r="49" spans="1:16" x14ac:dyDescent="0.25">
      <c r="A49" t="s">
        <v>156</v>
      </c>
      <c r="B49" t="s">
        <v>157</v>
      </c>
      <c r="C49" t="s">
        <v>5250</v>
      </c>
      <c r="D49">
        <v>25</v>
      </c>
      <c r="E49" t="s">
        <v>158</v>
      </c>
      <c r="F49" t="s">
        <v>159</v>
      </c>
      <c r="G49" t="s">
        <v>19</v>
      </c>
      <c r="H49">
        <v>4</v>
      </c>
      <c r="I49">
        <v>50</v>
      </c>
      <c r="J49">
        <v>2.7</v>
      </c>
      <c r="K49" t="s">
        <v>5251</v>
      </c>
      <c r="L49" s="46">
        <v>0.77</v>
      </c>
      <c r="M49" t="s">
        <v>55</v>
      </c>
      <c r="N49" t="s">
        <v>15</v>
      </c>
      <c r="O49">
        <v>4</v>
      </c>
      <c r="P49">
        <v>3</v>
      </c>
    </row>
    <row r="50" spans="1:16" x14ac:dyDescent="0.25">
      <c r="A50" t="s">
        <v>160</v>
      </c>
      <c r="B50" t="s">
        <v>161</v>
      </c>
      <c r="C50" t="s">
        <v>5252</v>
      </c>
      <c r="D50">
        <v>25</v>
      </c>
      <c r="E50" t="s">
        <v>162</v>
      </c>
      <c r="F50" t="s">
        <v>59</v>
      </c>
      <c r="G50" t="s">
        <v>14</v>
      </c>
      <c r="H50">
        <v>7</v>
      </c>
      <c r="I50">
        <v>20</v>
      </c>
      <c r="J50">
        <v>1.9</v>
      </c>
      <c r="K50">
        <v>0</v>
      </c>
      <c r="M50" t="s">
        <v>8</v>
      </c>
      <c r="N50" t="s">
        <v>9</v>
      </c>
      <c r="O50">
        <v>12</v>
      </c>
      <c r="P50">
        <v>10</v>
      </c>
    </row>
    <row r="51" spans="1:16" x14ac:dyDescent="0.25">
      <c r="A51" t="s">
        <v>163</v>
      </c>
      <c r="B51" t="s">
        <v>164</v>
      </c>
      <c r="C51" t="s">
        <v>5254</v>
      </c>
      <c r="D51">
        <v>29</v>
      </c>
      <c r="F51" t="s">
        <v>30</v>
      </c>
      <c r="G51" t="s">
        <v>60</v>
      </c>
      <c r="H51">
        <v>1</v>
      </c>
      <c r="I51">
        <v>20</v>
      </c>
      <c r="J51">
        <v>1.4</v>
      </c>
      <c r="K51">
        <v>1</v>
      </c>
      <c r="L51" s="46">
        <v>0.63</v>
      </c>
      <c r="M51" t="s">
        <v>33</v>
      </c>
      <c r="N51" t="s">
        <v>15</v>
      </c>
      <c r="O51">
        <v>2</v>
      </c>
      <c r="P51">
        <v>1</v>
      </c>
    </row>
    <row r="52" spans="1:16" x14ac:dyDescent="0.25">
      <c r="A52" t="s">
        <v>165</v>
      </c>
      <c r="B52" t="s">
        <v>166</v>
      </c>
      <c r="C52" t="s">
        <v>5248</v>
      </c>
      <c r="D52">
        <v>23</v>
      </c>
      <c r="E52" t="s">
        <v>58</v>
      </c>
      <c r="F52" t="s">
        <v>59</v>
      </c>
      <c r="G52" t="s">
        <v>64</v>
      </c>
      <c r="H52">
        <v>0</v>
      </c>
      <c r="I52">
        <v>75</v>
      </c>
      <c r="J52">
        <v>1.9</v>
      </c>
      <c r="K52" t="b">
        <v>1</v>
      </c>
      <c r="L52" s="46">
        <v>0.79</v>
      </c>
      <c r="M52" t="s">
        <v>33</v>
      </c>
      <c r="N52" t="s">
        <v>20</v>
      </c>
      <c r="O52">
        <v>2</v>
      </c>
      <c r="P52">
        <v>5</v>
      </c>
    </row>
    <row r="53" spans="1:16" x14ac:dyDescent="0.25">
      <c r="A53" t="s">
        <v>167</v>
      </c>
      <c r="B53" t="s">
        <v>168</v>
      </c>
      <c r="C53" t="s">
        <v>5250</v>
      </c>
      <c r="D53">
        <v>31</v>
      </c>
      <c r="E53" t="s">
        <v>118</v>
      </c>
      <c r="F53" t="s">
        <v>119</v>
      </c>
      <c r="G53" t="s">
        <v>38</v>
      </c>
      <c r="H53">
        <v>8</v>
      </c>
      <c r="I53">
        <v>50</v>
      </c>
      <c r="J53">
        <v>3.4</v>
      </c>
      <c r="K53">
        <v>0</v>
      </c>
      <c r="M53" t="s">
        <v>55</v>
      </c>
      <c r="N53" t="s">
        <v>20</v>
      </c>
      <c r="O53">
        <v>11</v>
      </c>
      <c r="P53">
        <v>3</v>
      </c>
    </row>
    <row r="54" spans="1:16" x14ac:dyDescent="0.25">
      <c r="A54" t="s">
        <v>169</v>
      </c>
      <c r="B54" t="s">
        <v>170</v>
      </c>
      <c r="C54" t="s">
        <v>82</v>
      </c>
      <c r="D54">
        <v>51</v>
      </c>
      <c r="E54" t="s">
        <v>18</v>
      </c>
      <c r="F54" t="s">
        <v>18</v>
      </c>
      <c r="G54" t="s">
        <v>97</v>
      </c>
      <c r="H54">
        <v>33</v>
      </c>
      <c r="I54">
        <v>75</v>
      </c>
      <c r="J54">
        <v>3.3</v>
      </c>
      <c r="L54" s="46">
        <v>0.68</v>
      </c>
      <c r="M54" t="s">
        <v>33</v>
      </c>
      <c r="N54" t="s">
        <v>20</v>
      </c>
      <c r="O54">
        <v>17</v>
      </c>
      <c r="P54">
        <v>8</v>
      </c>
    </row>
    <row r="55" spans="1:16" x14ac:dyDescent="0.25">
      <c r="A55" t="s">
        <v>171</v>
      </c>
      <c r="B55" t="s">
        <v>172</v>
      </c>
      <c r="C55" t="s">
        <v>5254</v>
      </c>
      <c r="E55" t="s">
        <v>173</v>
      </c>
      <c r="F55" t="s">
        <v>59</v>
      </c>
      <c r="G55" t="s">
        <v>60</v>
      </c>
      <c r="H55">
        <v>1</v>
      </c>
      <c r="I55">
        <v>30</v>
      </c>
      <c r="J55">
        <v>0</v>
      </c>
      <c r="K55">
        <v>0</v>
      </c>
      <c r="L55" s="46">
        <v>0.68</v>
      </c>
      <c r="M55" t="s">
        <v>50</v>
      </c>
      <c r="N55" t="s">
        <v>9</v>
      </c>
      <c r="O55">
        <v>1</v>
      </c>
      <c r="P55">
        <v>2</v>
      </c>
    </row>
    <row r="56" spans="1:16" x14ac:dyDescent="0.25">
      <c r="A56" t="s">
        <v>174</v>
      </c>
      <c r="B56" t="s">
        <v>175</v>
      </c>
      <c r="C56" t="s">
        <v>5247</v>
      </c>
      <c r="D56">
        <v>29</v>
      </c>
      <c r="E56" t="s">
        <v>47</v>
      </c>
      <c r="F56" t="s">
        <v>48</v>
      </c>
      <c r="G56" t="s">
        <v>64</v>
      </c>
      <c r="H56">
        <v>11</v>
      </c>
      <c r="I56">
        <v>100</v>
      </c>
      <c r="J56">
        <v>2.2999999999999998</v>
      </c>
      <c r="K56" t="b">
        <v>1</v>
      </c>
      <c r="L56" s="46">
        <v>0.72</v>
      </c>
      <c r="M56" t="s">
        <v>50</v>
      </c>
      <c r="N56" t="s">
        <v>44</v>
      </c>
      <c r="O56">
        <v>7</v>
      </c>
      <c r="P56">
        <v>7</v>
      </c>
    </row>
    <row r="57" spans="1:16" x14ac:dyDescent="0.25">
      <c r="A57" t="s">
        <v>176</v>
      </c>
      <c r="B57" t="s">
        <v>177</v>
      </c>
      <c r="C57" t="s">
        <v>5254</v>
      </c>
      <c r="D57">
        <v>50</v>
      </c>
      <c r="E57" t="s">
        <v>53</v>
      </c>
      <c r="F57" t="s">
        <v>13</v>
      </c>
      <c r="G57" t="s">
        <v>31</v>
      </c>
      <c r="H57">
        <v>15</v>
      </c>
      <c r="J57">
        <v>2</v>
      </c>
      <c r="K57" t="s">
        <v>54</v>
      </c>
      <c r="L57" s="46">
        <v>0.65</v>
      </c>
      <c r="M57" t="s">
        <v>8</v>
      </c>
      <c r="N57" t="s">
        <v>9</v>
      </c>
      <c r="O57">
        <v>7</v>
      </c>
      <c r="P57">
        <v>7</v>
      </c>
    </row>
    <row r="58" spans="1:16" x14ac:dyDescent="0.25">
      <c r="A58" t="s">
        <v>178</v>
      </c>
      <c r="B58" t="s">
        <v>179</v>
      </c>
      <c r="C58" t="s">
        <v>5247</v>
      </c>
      <c r="D58">
        <v>26</v>
      </c>
      <c r="E58" t="s">
        <v>53</v>
      </c>
      <c r="F58" t="s">
        <v>13</v>
      </c>
      <c r="G58" t="s">
        <v>75</v>
      </c>
      <c r="H58">
        <v>8</v>
      </c>
      <c r="I58">
        <v>50</v>
      </c>
      <c r="J58">
        <v>1.3</v>
      </c>
      <c r="K58" t="b">
        <v>0</v>
      </c>
      <c r="L58" s="46">
        <v>0.76</v>
      </c>
      <c r="M58" t="s">
        <v>33</v>
      </c>
      <c r="N58" t="s">
        <v>9</v>
      </c>
      <c r="O58">
        <v>7</v>
      </c>
      <c r="P58">
        <v>5</v>
      </c>
    </row>
    <row r="59" spans="1:16" x14ac:dyDescent="0.25">
      <c r="A59" t="s">
        <v>180</v>
      </c>
      <c r="B59" t="s">
        <v>181</v>
      </c>
      <c r="C59" t="s">
        <v>82</v>
      </c>
      <c r="D59">
        <v>38</v>
      </c>
      <c r="E59" t="s">
        <v>111</v>
      </c>
      <c r="F59" t="s">
        <v>13</v>
      </c>
      <c r="G59" t="s">
        <v>31</v>
      </c>
      <c r="H59">
        <v>17</v>
      </c>
      <c r="I59" t="s">
        <v>5256</v>
      </c>
      <c r="J59">
        <v>4</v>
      </c>
      <c r="K59" t="b">
        <v>1</v>
      </c>
      <c r="L59" s="46">
        <v>0.9</v>
      </c>
      <c r="M59" t="s">
        <v>55</v>
      </c>
      <c r="N59" t="s">
        <v>44</v>
      </c>
      <c r="O59">
        <v>16</v>
      </c>
      <c r="P59">
        <v>11</v>
      </c>
    </row>
    <row r="60" spans="1:16" x14ac:dyDescent="0.25">
      <c r="A60" t="s">
        <v>182</v>
      </c>
      <c r="B60" t="s">
        <v>183</v>
      </c>
      <c r="C60" t="s">
        <v>5248</v>
      </c>
      <c r="D60">
        <v>23</v>
      </c>
      <c r="E60" t="s">
        <v>78</v>
      </c>
      <c r="F60" t="s">
        <v>79</v>
      </c>
      <c r="G60" t="s">
        <v>14</v>
      </c>
      <c r="I60">
        <v>75</v>
      </c>
      <c r="J60">
        <v>3.6</v>
      </c>
      <c r="K60">
        <v>1</v>
      </c>
      <c r="L60" s="46">
        <v>0.65</v>
      </c>
      <c r="M60" t="s">
        <v>50</v>
      </c>
      <c r="N60" t="s">
        <v>15</v>
      </c>
      <c r="O60">
        <v>2</v>
      </c>
      <c r="P60">
        <v>4</v>
      </c>
    </row>
    <row r="61" spans="1:16" x14ac:dyDescent="0.25">
      <c r="A61" t="s">
        <v>184</v>
      </c>
      <c r="B61" t="s">
        <v>185</v>
      </c>
      <c r="C61" t="s">
        <v>63</v>
      </c>
      <c r="D61">
        <v>51</v>
      </c>
      <c r="E61" t="s">
        <v>136</v>
      </c>
      <c r="F61" t="s">
        <v>137</v>
      </c>
      <c r="G61" t="s">
        <v>75</v>
      </c>
      <c r="H61">
        <v>28</v>
      </c>
      <c r="I61">
        <v>40</v>
      </c>
      <c r="J61">
        <v>3.9</v>
      </c>
      <c r="K61">
        <v>0</v>
      </c>
      <c r="L61" s="46">
        <v>0.63</v>
      </c>
      <c r="M61" t="s">
        <v>55</v>
      </c>
      <c r="N61" t="s">
        <v>20</v>
      </c>
      <c r="O61">
        <v>13</v>
      </c>
      <c r="P61">
        <v>6</v>
      </c>
    </row>
    <row r="62" spans="1:16" x14ac:dyDescent="0.25">
      <c r="A62" t="s">
        <v>186</v>
      </c>
      <c r="B62" t="s">
        <v>187</v>
      </c>
      <c r="C62" t="s">
        <v>5252</v>
      </c>
      <c r="D62">
        <v>51</v>
      </c>
      <c r="E62" t="s">
        <v>36</v>
      </c>
      <c r="F62" t="s">
        <v>37</v>
      </c>
      <c r="G62" t="s">
        <v>31</v>
      </c>
      <c r="H62">
        <v>33</v>
      </c>
      <c r="I62" t="s">
        <v>153</v>
      </c>
      <c r="J62">
        <v>0</v>
      </c>
      <c r="K62" t="b">
        <v>1</v>
      </c>
      <c r="M62" t="s">
        <v>55</v>
      </c>
      <c r="N62" t="s">
        <v>15</v>
      </c>
      <c r="O62">
        <v>14</v>
      </c>
      <c r="P62">
        <v>8</v>
      </c>
    </row>
    <row r="63" spans="1:16" x14ac:dyDescent="0.25">
      <c r="A63" t="s">
        <v>188</v>
      </c>
      <c r="B63" t="s">
        <v>189</v>
      </c>
      <c r="C63" t="s">
        <v>82</v>
      </c>
      <c r="D63">
        <v>47</v>
      </c>
      <c r="E63" t="s">
        <v>18</v>
      </c>
      <c r="F63" t="s">
        <v>18</v>
      </c>
      <c r="G63" t="s">
        <v>31</v>
      </c>
      <c r="H63">
        <v>18</v>
      </c>
      <c r="I63">
        <v>75</v>
      </c>
      <c r="J63">
        <v>0</v>
      </c>
      <c r="K63">
        <v>0</v>
      </c>
      <c r="M63" t="s">
        <v>50</v>
      </c>
      <c r="N63" t="s">
        <v>20</v>
      </c>
      <c r="O63">
        <v>11</v>
      </c>
      <c r="P63">
        <v>8</v>
      </c>
    </row>
    <row r="64" spans="1:16" x14ac:dyDescent="0.25">
      <c r="A64" t="s">
        <v>190</v>
      </c>
      <c r="B64" t="s">
        <v>191</v>
      </c>
      <c r="C64" t="s">
        <v>63</v>
      </c>
      <c r="D64">
        <v>34</v>
      </c>
      <c r="E64" t="s">
        <v>107</v>
      </c>
      <c r="F64" t="s">
        <v>108</v>
      </c>
      <c r="G64" t="s">
        <v>60</v>
      </c>
      <c r="H64">
        <v>16</v>
      </c>
      <c r="I64" t="s">
        <v>104</v>
      </c>
      <c r="J64">
        <v>2.2999999999999998</v>
      </c>
      <c r="K64" t="s">
        <v>54</v>
      </c>
      <c r="L64" s="46">
        <v>0.93</v>
      </c>
      <c r="M64" t="s">
        <v>55</v>
      </c>
      <c r="N64" t="s">
        <v>9</v>
      </c>
      <c r="O64">
        <v>15</v>
      </c>
      <c r="P64">
        <v>5</v>
      </c>
    </row>
    <row r="65" spans="1:16" x14ac:dyDescent="0.25">
      <c r="A65" t="s">
        <v>192</v>
      </c>
      <c r="B65" t="s">
        <v>193</v>
      </c>
      <c r="C65" t="s">
        <v>5247</v>
      </c>
      <c r="D65">
        <v>58</v>
      </c>
      <c r="E65" t="s">
        <v>36</v>
      </c>
      <c r="F65" t="s">
        <v>37</v>
      </c>
      <c r="G65" t="s">
        <v>38</v>
      </c>
      <c r="H65">
        <v>35</v>
      </c>
      <c r="I65" t="s">
        <v>5260</v>
      </c>
      <c r="J65">
        <v>4.7</v>
      </c>
      <c r="K65" t="s">
        <v>142</v>
      </c>
      <c r="L65" s="46">
        <v>0.7</v>
      </c>
      <c r="M65" t="s">
        <v>50</v>
      </c>
      <c r="N65" t="s">
        <v>20</v>
      </c>
      <c r="O65">
        <v>17</v>
      </c>
      <c r="P65">
        <v>13</v>
      </c>
    </row>
    <row r="66" spans="1:16" x14ac:dyDescent="0.25">
      <c r="A66" t="s">
        <v>194</v>
      </c>
      <c r="B66" t="s">
        <v>195</v>
      </c>
      <c r="C66" t="s">
        <v>5252</v>
      </c>
      <c r="D66">
        <v>50</v>
      </c>
      <c r="E66" t="s">
        <v>107</v>
      </c>
      <c r="F66" t="s">
        <v>108</v>
      </c>
      <c r="G66" t="s">
        <v>31</v>
      </c>
      <c r="H66">
        <v>14</v>
      </c>
      <c r="J66">
        <v>3.5</v>
      </c>
      <c r="K66" t="s">
        <v>5258</v>
      </c>
      <c r="L66" s="46">
        <v>0.83</v>
      </c>
      <c r="M66" t="s">
        <v>55</v>
      </c>
      <c r="N66" t="s">
        <v>9</v>
      </c>
      <c r="O66">
        <v>13</v>
      </c>
      <c r="P66">
        <v>8</v>
      </c>
    </row>
    <row r="67" spans="1:16" x14ac:dyDescent="0.25">
      <c r="A67" t="s">
        <v>196</v>
      </c>
      <c r="B67" t="s">
        <v>197</v>
      </c>
      <c r="C67" t="s">
        <v>5248</v>
      </c>
      <c r="D67">
        <v>34</v>
      </c>
      <c r="E67" t="s">
        <v>173</v>
      </c>
      <c r="F67" t="s">
        <v>59</v>
      </c>
      <c r="G67" t="s">
        <v>23</v>
      </c>
      <c r="H67">
        <v>12</v>
      </c>
      <c r="I67">
        <v>40</v>
      </c>
      <c r="J67">
        <v>2.4</v>
      </c>
      <c r="K67">
        <v>1</v>
      </c>
      <c r="L67">
        <v>64</v>
      </c>
      <c r="M67" t="s">
        <v>50</v>
      </c>
      <c r="N67" t="s">
        <v>15</v>
      </c>
      <c r="O67">
        <v>14</v>
      </c>
      <c r="P67">
        <v>12</v>
      </c>
    </row>
    <row r="68" spans="1:16" x14ac:dyDescent="0.25">
      <c r="A68" t="s">
        <v>198</v>
      </c>
      <c r="B68" t="s">
        <v>199</v>
      </c>
      <c r="C68" t="s">
        <v>63</v>
      </c>
      <c r="D68">
        <v>45</v>
      </c>
      <c r="E68" t="s">
        <v>91</v>
      </c>
      <c r="F68" t="s">
        <v>92</v>
      </c>
      <c r="G68" t="s">
        <v>31</v>
      </c>
      <c r="H68">
        <v>11</v>
      </c>
      <c r="I68" t="s">
        <v>5255</v>
      </c>
      <c r="J68">
        <v>4</v>
      </c>
      <c r="K68" t="s">
        <v>5251</v>
      </c>
      <c r="L68" s="46">
        <v>1</v>
      </c>
      <c r="M68" t="s">
        <v>33</v>
      </c>
      <c r="N68" t="s">
        <v>9</v>
      </c>
      <c r="O68">
        <v>9</v>
      </c>
      <c r="P68">
        <v>2</v>
      </c>
    </row>
    <row r="69" spans="1:16" x14ac:dyDescent="0.25">
      <c r="A69" t="s">
        <v>200</v>
      </c>
      <c r="B69" t="s">
        <v>201</v>
      </c>
      <c r="C69" t="s">
        <v>5248</v>
      </c>
      <c r="D69">
        <v>55</v>
      </c>
      <c r="E69" t="s">
        <v>91</v>
      </c>
      <c r="F69" t="s">
        <v>92</v>
      </c>
      <c r="G69" t="s">
        <v>23</v>
      </c>
      <c r="H69">
        <v>0</v>
      </c>
      <c r="I69" t="s">
        <v>24</v>
      </c>
      <c r="J69">
        <v>0</v>
      </c>
      <c r="K69" t="b">
        <v>1</v>
      </c>
      <c r="M69" t="s">
        <v>8</v>
      </c>
      <c r="N69" t="s">
        <v>15</v>
      </c>
      <c r="O69">
        <v>5</v>
      </c>
      <c r="P69">
        <v>5</v>
      </c>
    </row>
    <row r="70" spans="1:16" x14ac:dyDescent="0.25">
      <c r="A70" t="s">
        <v>202</v>
      </c>
      <c r="B70" t="s">
        <v>203</v>
      </c>
      <c r="C70" t="s">
        <v>5254</v>
      </c>
      <c r="E70" t="s">
        <v>58</v>
      </c>
      <c r="F70" t="s">
        <v>59</v>
      </c>
      <c r="G70" t="s">
        <v>60</v>
      </c>
      <c r="H70">
        <v>6</v>
      </c>
      <c r="I70">
        <v>100</v>
      </c>
      <c r="J70">
        <v>1.5</v>
      </c>
      <c r="K70" t="b">
        <v>0</v>
      </c>
      <c r="M70" t="s">
        <v>50</v>
      </c>
      <c r="N70" t="s">
        <v>44</v>
      </c>
      <c r="O70">
        <v>8</v>
      </c>
      <c r="P70">
        <v>2</v>
      </c>
    </row>
    <row r="71" spans="1:16" x14ac:dyDescent="0.25">
      <c r="A71" t="s">
        <v>204</v>
      </c>
      <c r="B71" t="s">
        <v>205</v>
      </c>
      <c r="C71" t="s">
        <v>5248</v>
      </c>
      <c r="D71">
        <v>60</v>
      </c>
      <c r="E71" t="s">
        <v>158</v>
      </c>
      <c r="F71" t="s">
        <v>159</v>
      </c>
      <c r="G71" t="s">
        <v>60</v>
      </c>
      <c r="H71">
        <v>38</v>
      </c>
      <c r="I71" t="s">
        <v>104</v>
      </c>
      <c r="J71">
        <v>2</v>
      </c>
      <c r="K71" t="s">
        <v>142</v>
      </c>
      <c r="L71" s="46">
        <v>0.71</v>
      </c>
      <c r="M71" t="s">
        <v>50</v>
      </c>
      <c r="N71" t="s">
        <v>44</v>
      </c>
      <c r="O71">
        <v>19</v>
      </c>
      <c r="P71">
        <v>7</v>
      </c>
    </row>
    <row r="72" spans="1:16" x14ac:dyDescent="0.25">
      <c r="A72" t="s">
        <v>206</v>
      </c>
      <c r="B72" t="s">
        <v>207</v>
      </c>
      <c r="C72" t="s">
        <v>5247</v>
      </c>
      <c r="D72">
        <v>33</v>
      </c>
      <c r="E72" t="s">
        <v>136</v>
      </c>
      <c r="F72" t="s">
        <v>137</v>
      </c>
      <c r="G72" t="s">
        <v>14</v>
      </c>
      <c r="H72">
        <v>11</v>
      </c>
      <c r="K72" t="s">
        <v>54</v>
      </c>
      <c r="L72" s="46">
        <v>0.84</v>
      </c>
      <c r="M72" t="s">
        <v>8</v>
      </c>
      <c r="N72" t="s">
        <v>44</v>
      </c>
      <c r="O72">
        <v>6</v>
      </c>
      <c r="P72">
        <v>3</v>
      </c>
    </row>
    <row r="73" spans="1:16" x14ac:dyDescent="0.25">
      <c r="A73" t="s">
        <v>208</v>
      </c>
      <c r="B73" t="s">
        <v>209</v>
      </c>
      <c r="C73" t="s">
        <v>5259</v>
      </c>
      <c r="D73">
        <v>60</v>
      </c>
      <c r="E73" t="s">
        <v>5</v>
      </c>
      <c r="F73" t="s">
        <v>6</v>
      </c>
      <c r="G73" t="s">
        <v>75</v>
      </c>
      <c r="H73">
        <v>13</v>
      </c>
      <c r="I73" t="s">
        <v>5260</v>
      </c>
      <c r="J73">
        <v>1</v>
      </c>
      <c r="K73" t="b">
        <v>0</v>
      </c>
      <c r="M73" t="s">
        <v>50</v>
      </c>
      <c r="N73" t="s">
        <v>9</v>
      </c>
      <c r="O73">
        <v>15</v>
      </c>
      <c r="P73">
        <v>1</v>
      </c>
    </row>
    <row r="74" spans="1:16" x14ac:dyDescent="0.25">
      <c r="A74" t="s">
        <v>210</v>
      </c>
      <c r="B74" t="s">
        <v>211</v>
      </c>
      <c r="C74" t="s">
        <v>5257</v>
      </c>
      <c r="D74">
        <v>40</v>
      </c>
      <c r="E74" t="s">
        <v>43</v>
      </c>
      <c r="F74" t="s">
        <v>13</v>
      </c>
      <c r="G74" t="s">
        <v>23</v>
      </c>
      <c r="H74">
        <v>9</v>
      </c>
      <c r="I74" t="s">
        <v>212</v>
      </c>
      <c r="J74">
        <v>4.5</v>
      </c>
      <c r="K74" t="s">
        <v>54</v>
      </c>
      <c r="L74" s="46">
        <v>0.69</v>
      </c>
      <c r="M74" t="s">
        <v>50</v>
      </c>
      <c r="N74" t="s">
        <v>44</v>
      </c>
      <c r="O74">
        <v>11</v>
      </c>
      <c r="P74">
        <v>10</v>
      </c>
    </row>
    <row r="75" spans="1:16" x14ac:dyDescent="0.25">
      <c r="A75" t="s">
        <v>213</v>
      </c>
      <c r="B75" t="s">
        <v>214</v>
      </c>
      <c r="C75" t="s">
        <v>82</v>
      </c>
      <c r="D75">
        <v>59</v>
      </c>
      <c r="E75" t="s">
        <v>12</v>
      </c>
      <c r="F75" t="s">
        <v>13</v>
      </c>
      <c r="G75" t="s">
        <v>7</v>
      </c>
      <c r="H75">
        <v>4</v>
      </c>
      <c r="J75">
        <v>1.9</v>
      </c>
      <c r="K75" t="b">
        <v>0</v>
      </c>
      <c r="L75">
        <v>88</v>
      </c>
      <c r="M75" t="s">
        <v>55</v>
      </c>
      <c r="N75" t="s">
        <v>20</v>
      </c>
      <c r="O75">
        <v>5</v>
      </c>
      <c r="P75">
        <v>1</v>
      </c>
    </row>
    <row r="76" spans="1:16" x14ac:dyDescent="0.25">
      <c r="A76" t="s">
        <v>215</v>
      </c>
      <c r="B76" t="s">
        <v>216</v>
      </c>
      <c r="C76" t="s">
        <v>5259</v>
      </c>
      <c r="D76">
        <v>36</v>
      </c>
      <c r="F76" t="s">
        <v>6</v>
      </c>
      <c r="G76" t="s">
        <v>97</v>
      </c>
      <c r="H76">
        <v>14</v>
      </c>
      <c r="I76" t="s">
        <v>212</v>
      </c>
      <c r="J76">
        <v>3.7</v>
      </c>
      <c r="K76">
        <v>0</v>
      </c>
      <c r="M76" t="s">
        <v>8</v>
      </c>
      <c r="N76" t="s">
        <v>15</v>
      </c>
      <c r="O76">
        <v>9</v>
      </c>
      <c r="P76">
        <v>5</v>
      </c>
    </row>
    <row r="77" spans="1:16" x14ac:dyDescent="0.25">
      <c r="A77" t="s">
        <v>217</v>
      </c>
      <c r="B77" t="s">
        <v>218</v>
      </c>
      <c r="C77" t="s">
        <v>82</v>
      </c>
      <c r="D77">
        <v>32</v>
      </c>
      <c r="E77" t="s">
        <v>78</v>
      </c>
      <c r="F77" t="s">
        <v>79</v>
      </c>
      <c r="G77" t="s">
        <v>38</v>
      </c>
      <c r="I77">
        <v>30</v>
      </c>
      <c r="J77">
        <v>1.9</v>
      </c>
      <c r="K77" t="b">
        <v>1</v>
      </c>
      <c r="L77" s="46">
        <v>0.96</v>
      </c>
      <c r="M77" t="s">
        <v>33</v>
      </c>
      <c r="N77" t="s">
        <v>15</v>
      </c>
      <c r="O77">
        <v>2</v>
      </c>
      <c r="P77">
        <v>2</v>
      </c>
    </row>
    <row r="78" spans="1:16" x14ac:dyDescent="0.25">
      <c r="A78" t="s">
        <v>219</v>
      </c>
      <c r="B78" t="s">
        <v>220</v>
      </c>
      <c r="C78" t="s">
        <v>5250</v>
      </c>
      <c r="D78">
        <v>59</v>
      </c>
      <c r="E78" t="s">
        <v>12</v>
      </c>
      <c r="F78" t="s">
        <v>13</v>
      </c>
      <c r="G78" t="s">
        <v>31</v>
      </c>
      <c r="H78">
        <v>9</v>
      </c>
      <c r="I78" t="s">
        <v>5255</v>
      </c>
      <c r="J78">
        <v>4</v>
      </c>
      <c r="K78">
        <v>1</v>
      </c>
      <c r="L78">
        <v>96</v>
      </c>
      <c r="M78" t="s">
        <v>50</v>
      </c>
      <c r="N78" t="s">
        <v>20</v>
      </c>
      <c r="O78">
        <v>14</v>
      </c>
      <c r="P78">
        <v>5</v>
      </c>
    </row>
    <row r="79" spans="1:16" x14ac:dyDescent="0.25">
      <c r="A79" t="s">
        <v>221</v>
      </c>
      <c r="B79" t="s">
        <v>222</v>
      </c>
      <c r="C79" t="s">
        <v>5252</v>
      </c>
      <c r="D79">
        <v>54</v>
      </c>
      <c r="E79" t="s">
        <v>173</v>
      </c>
      <c r="F79" t="s">
        <v>59</v>
      </c>
      <c r="G79" t="s">
        <v>75</v>
      </c>
      <c r="H79">
        <v>32</v>
      </c>
      <c r="I79" t="s">
        <v>5256</v>
      </c>
      <c r="J79">
        <v>1.8</v>
      </c>
      <c r="K79" t="s">
        <v>5251</v>
      </c>
      <c r="M79" t="s">
        <v>8</v>
      </c>
      <c r="N79" t="s">
        <v>9</v>
      </c>
      <c r="O79">
        <v>10</v>
      </c>
      <c r="P79">
        <v>7</v>
      </c>
    </row>
    <row r="80" spans="1:16" x14ac:dyDescent="0.25">
      <c r="A80" t="s">
        <v>223</v>
      </c>
      <c r="B80" t="s">
        <v>224</v>
      </c>
      <c r="C80" t="s">
        <v>5247</v>
      </c>
      <c r="D80">
        <v>37</v>
      </c>
      <c r="E80" t="s">
        <v>111</v>
      </c>
      <c r="F80" t="s">
        <v>13</v>
      </c>
      <c r="G80" t="s">
        <v>19</v>
      </c>
      <c r="H80">
        <v>9</v>
      </c>
      <c r="J80">
        <v>0</v>
      </c>
      <c r="K80">
        <v>1</v>
      </c>
      <c r="L80" s="46">
        <v>0.89</v>
      </c>
      <c r="M80" t="s">
        <v>55</v>
      </c>
      <c r="N80" t="s">
        <v>9</v>
      </c>
      <c r="O80">
        <v>14</v>
      </c>
      <c r="P80">
        <v>6</v>
      </c>
    </row>
    <row r="81" spans="1:16" x14ac:dyDescent="0.25">
      <c r="A81" t="s">
        <v>225</v>
      </c>
      <c r="B81" t="s">
        <v>226</v>
      </c>
      <c r="C81" t="s">
        <v>5257</v>
      </c>
      <c r="D81">
        <v>54</v>
      </c>
      <c r="E81" t="s">
        <v>78</v>
      </c>
      <c r="F81" t="s">
        <v>79</v>
      </c>
      <c r="G81" t="s">
        <v>97</v>
      </c>
      <c r="H81">
        <v>21</v>
      </c>
      <c r="I81" t="s">
        <v>212</v>
      </c>
      <c r="J81">
        <v>4.5999999999999996</v>
      </c>
      <c r="K81" t="b">
        <v>0</v>
      </c>
      <c r="M81" t="s">
        <v>33</v>
      </c>
      <c r="N81" t="s">
        <v>15</v>
      </c>
      <c r="O81">
        <v>20</v>
      </c>
      <c r="P81">
        <v>3</v>
      </c>
    </row>
    <row r="82" spans="1:16" x14ac:dyDescent="0.25">
      <c r="A82" t="s">
        <v>227</v>
      </c>
      <c r="B82" t="s">
        <v>228</v>
      </c>
      <c r="C82" t="s">
        <v>63</v>
      </c>
      <c r="D82">
        <v>33</v>
      </c>
      <c r="E82" t="s">
        <v>58</v>
      </c>
      <c r="F82" t="s">
        <v>59</v>
      </c>
      <c r="G82" t="s">
        <v>60</v>
      </c>
      <c r="H82">
        <v>12</v>
      </c>
      <c r="I82">
        <v>100</v>
      </c>
      <c r="J82">
        <v>3.6</v>
      </c>
      <c r="K82">
        <v>0</v>
      </c>
      <c r="L82" s="46">
        <v>0.63</v>
      </c>
      <c r="M82" t="s">
        <v>8</v>
      </c>
      <c r="N82" t="s">
        <v>44</v>
      </c>
      <c r="O82">
        <v>10</v>
      </c>
      <c r="P82">
        <v>2</v>
      </c>
    </row>
    <row r="83" spans="1:16" x14ac:dyDescent="0.25">
      <c r="A83" t="s">
        <v>229</v>
      </c>
      <c r="B83" t="s">
        <v>230</v>
      </c>
      <c r="C83" t="s">
        <v>5247</v>
      </c>
      <c r="D83">
        <v>25</v>
      </c>
      <c r="E83" t="s">
        <v>122</v>
      </c>
      <c r="F83" t="s">
        <v>123</v>
      </c>
      <c r="G83" t="s">
        <v>23</v>
      </c>
      <c r="H83">
        <v>7</v>
      </c>
      <c r="I83" t="s">
        <v>5256</v>
      </c>
      <c r="J83">
        <v>4.4000000000000004</v>
      </c>
      <c r="L83">
        <v>81</v>
      </c>
      <c r="M83" t="s">
        <v>33</v>
      </c>
      <c r="N83" t="s">
        <v>9</v>
      </c>
      <c r="O83">
        <v>11</v>
      </c>
      <c r="P83">
        <v>8</v>
      </c>
    </row>
    <row r="84" spans="1:16" x14ac:dyDescent="0.25">
      <c r="A84" t="s">
        <v>231</v>
      </c>
      <c r="B84" t="s">
        <v>232</v>
      </c>
      <c r="C84" t="s">
        <v>82</v>
      </c>
      <c r="E84" t="s">
        <v>158</v>
      </c>
      <c r="F84" t="s">
        <v>159</v>
      </c>
      <c r="G84" t="s">
        <v>75</v>
      </c>
      <c r="H84">
        <v>3</v>
      </c>
      <c r="I84">
        <v>40</v>
      </c>
      <c r="J84">
        <v>4.5999999999999996</v>
      </c>
      <c r="K84" t="s">
        <v>5251</v>
      </c>
      <c r="L84" s="46">
        <v>0.74</v>
      </c>
      <c r="M84" t="s">
        <v>33</v>
      </c>
      <c r="N84" t="s">
        <v>9</v>
      </c>
      <c r="O84">
        <v>1</v>
      </c>
      <c r="P84">
        <v>1</v>
      </c>
    </row>
    <row r="85" spans="1:16" x14ac:dyDescent="0.25">
      <c r="A85" t="s">
        <v>233</v>
      </c>
      <c r="B85" t="s">
        <v>234</v>
      </c>
      <c r="C85" t="s">
        <v>5250</v>
      </c>
      <c r="D85">
        <v>35</v>
      </c>
      <c r="E85" t="s">
        <v>95</v>
      </c>
      <c r="F85" t="s">
        <v>96</v>
      </c>
      <c r="G85" t="s">
        <v>23</v>
      </c>
      <c r="H85">
        <v>5</v>
      </c>
      <c r="I85" t="s">
        <v>153</v>
      </c>
      <c r="J85">
        <v>3.2</v>
      </c>
      <c r="K85" t="b">
        <v>0</v>
      </c>
      <c r="L85" s="46">
        <v>0.72</v>
      </c>
      <c r="M85" t="s">
        <v>33</v>
      </c>
      <c r="N85" t="s">
        <v>20</v>
      </c>
      <c r="O85">
        <v>2</v>
      </c>
      <c r="P85">
        <v>1</v>
      </c>
    </row>
    <row r="86" spans="1:16" x14ac:dyDescent="0.25">
      <c r="A86" t="s">
        <v>235</v>
      </c>
      <c r="B86" t="s">
        <v>236</v>
      </c>
      <c r="C86" t="s">
        <v>82</v>
      </c>
      <c r="D86">
        <v>59</v>
      </c>
      <c r="E86" t="s">
        <v>95</v>
      </c>
      <c r="F86" t="s">
        <v>96</v>
      </c>
      <c r="G86" t="s">
        <v>31</v>
      </c>
      <c r="H86">
        <v>30</v>
      </c>
      <c r="I86" t="s">
        <v>24</v>
      </c>
      <c r="J86">
        <v>0</v>
      </c>
      <c r="K86" t="b">
        <v>1</v>
      </c>
      <c r="M86" t="s">
        <v>50</v>
      </c>
      <c r="N86" t="s">
        <v>20</v>
      </c>
      <c r="O86">
        <v>13</v>
      </c>
      <c r="P86">
        <v>13</v>
      </c>
    </row>
    <row r="87" spans="1:16" x14ac:dyDescent="0.25">
      <c r="A87" t="s">
        <v>237</v>
      </c>
      <c r="B87" t="s">
        <v>238</v>
      </c>
      <c r="C87" t="s">
        <v>5253</v>
      </c>
      <c r="D87">
        <v>21</v>
      </c>
      <c r="E87" t="s">
        <v>158</v>
      </c>
      <c r="F87" t="s">
        <v>159</v>
      </c>
      <c r="G87" t="s">
        <v>75</v>
      </c>
      <c r="H87">
        <v>2</v>
      </c>
      <c r="I87">
        <v>100</v>
      </c>
      <c r="J87">
        <v>2.6</v>
      </c>
      <c r="K87" t="s">
        <v>5258</v>
      </c>
      <c r="L87" s="46">
        <v>0.85</v>
      </c>
      <c r="M87" t="s">
        <v>50</v>
      </c>
      <c r="N87" t="s">
        <v>44</v>
      </c>
      <c r="O87">
        <v>5</v>
      </c>
      <c r="P87">
        <v>3</v>
      </c>
    </row>
    <row r="88" spans="1:16" x14ac:dyDescent="0.25">
      <c r="A88" t="s">
        <v>239</v>
      </c>
      <c r="B88" t="s">
        <v>240</v>
      </c>
      <c r="C88" t="s">
        <v>5259</v>
      </c>
      <c r="D88">
        <v>25</v>
      </c>
      <c r="E88" t="s">
        <v>43</v>
      </c>
      <c r="F88" t="s">
        <v>13</v>
      </c>
      <c r="G88" t="s">
        <v>14</v>
      </c>
      <c r="H88">
        <v>2</v>
      </c>
      <c r="I88" t="s">
        <v>153</v>
      </c>
      <c r="J88">
        <v>3.7</v>
      </c>
      <c r="K88" t="s">
        <v>5251</v>
      </c>
      <c r="M88" t="s">
        <v>55</v>
      </c>
      <c r="N88" t="s">
        <v>9</v>
      </c>
      <c r="O88">
        <v>1</v>
      </c>
      <c r="P88">
        <v>1</v>
      </c>
    </row>
    <row r="89" spans="1:16" x14ac:dyDescent="0.25">
      <c r="A89" t="s">
        <v>241</v>
      </c>
      <c r="B89" t="s">
        <v>242</v>
      </c>
      <c r="C89" t="s">
        <v>5247</v>
      </c>
      <c r="D89">
        <v>38</v>
      </c>
      <c r="E89" t="s">
        <v>162</v>
      </c>
      <c r="F89" t="s">
        <v>59</v>
      </c>
      <c r="G89" t="s">
        <v>23</v>
      </c>
      <c r="H89">
        <v>19</v>
      </c>
      <c r="I89">
        <v>75</v>
      </c>
      <c r="J89">
        <v>2.2999999999999998</v>
      </c>
      <c r="K89" t="b">
        <v>0</v>
      </c>
      <c r="L89" s="46">
        <v>0.61</v>
      </c>
      <c r="M89" t="s">
        <v>55</v>
      </c>
      <c r="N89" t="s">
        <v>9</v>
      </c>
      <c r="O89">
        <v>20</v>
      </c>
      <c r="P89">
        <v>9</v>
      </c>
    </row>
    <row r="90" spans="1:16" x14ac:dyDescent="0.25">
      <c r="A90" t="s">
        <v>243</v>
      </c>
      <c r="B90" t="s">
        <v>244</v>
      </c>
      <c r="C90" t="s">
        <v>82</v>
      </c>
      <c r="D90">
        <v>57</v>
      </c>
      <c r="E90" t="s">
        <v>107</v>
      </c>
      <c r="F90" t="s">
        <v>108</v>
      </c>
      <c r="G90" t="s">
        <v>31</v>
      </c>
      <c r="H90">
        <v>16</v>
      </c>
      <c r="I90">
        <v>100</v>
      </c>
      <c r="J90">
        <v>3.1</v>
      </c>
      <c r="K90" t="b">
        <v>0</v>
      </c>
      <c r="M90" t="s">
        <v>8</v>
      </c>
      <c r="N90" t="s">
        <v>20</v>
      </c>
      <c r="O90">
        <v>18</v>
      </c>
      <c r="P90">
        <v>4</v>
      </c>
    </row>
    <row r="91" spans="1:16" x14ac:dyDescent="0.25">
      <c r="A91" t="s">
        <v>245</v>
      </c>
      <c r="B91" t="s">
        <v>246</v>
      </c>
      <c r="C91" t="s">
        <v>5254</v>
      </c>
      <c r="D91">
        <v>32</v>
      </c>
      <c r="E91" t="s">
        <v>78</v>
      </c>
      <c r="F91" t="s">
        <v>79</v>
      </c>
      <c r="G91" t="s">
        <v>14</v>
      </c>
      <c r="H91">
        <v>10</v>
      </c>
      <c r="I91" t="s">
        <v>104</v>
      </c>
      <c r="J91">
        <v>2.4</v>
      </c>
      <c r="K91">
        <v>0</v>
      </c>
      <c r="L91" s="46">
        <v>0.86</v>
      </c>
      <c r="M91" t="s">
        <v>55</v>
      </c>
      <c r="N91" t="s">
        <v>9</v>
      </c>
      <c r="O91">
        <v>9</v>
      </c>
      <c r="P91">
        <v>3</v>
      </c>
    </row>
    <row r="92" spans="1:16" x14ac:dyDescent="0.25">
      <c r="A92" t="s">
        <v>247</v>
      </c>
      <c r="B92" t="s">
        <v>248</v>
      </c>
      <c r="C92" t="s">
        <v>5250</v>
      </c>
      <c r="D92">
        <v>21</v>
      </c>
      <c r="E92" t="s">
        <v>5</v>
      </c>
      <c r="F92" t="s">
        <v>6</v>
      </c>
      <c r="G92" t="s">
        <v>75</v>
      </c>
      <c r="H92">
        <v>2</v>
      </c>
      <c r="I92" t="s">
        <v>5249</v>
      </c>
      <c r="J92">
        <v>1.6</v>
      </c>
      <c r="K92" t="s">
        <v>54</v>
      </c>
      <c r="L92" s="46">
        <v>0.97</v>
      </c>
      <c r="M92" t="s">
        <v>33</v>
      </c>
      <c r="N92" t="s">
        <v>15</v>
      </c>
      <c r="O92">
        <v>4</v>
      </c>
      <c r="P92">
        <v>2</v>
      </c>
    </row>
    <row r="93" spans="1:16" x14ac:dyDescent="0.25">
      <c r="A93" t="s">
        <v>249</v>
      </c>
      <c r="B93" t="s">
        <v>250</v>
      </c>
      <c r="C93" t="s">
        <v>63</v>
      </c>
      <c r="D93">
        <v>57</v>
      </c>
      <c r="E93" t="s">
        <v>111</v>
      </c>
      <c r="F93" t="s">
        <v>13</v>
      </c>
      <c r="G93" t="s">
        <v>64</v>
      </c>
      <c r="H93">
        <v>18</v>
      </c>
      <c r="I93">
        <v>50</v>
      </c>
      <c r="J93">
        <v>2.4</v>
      </c>
      <c r="K93">
        <v>1</v>
      </c>
      <c r="L93" s="46">
        <v>0.63</v>
      </c>
      <c r="M93" t="s">
        <v>33</v>
      </c>
      <c r="N93" t="s">
        <v>20</v>
      </c>
      <c r="O93">
        <v>11</v>
      </c>
      <c r="P93">
        <v>9</v>
      </c>
    </row>
    <row r="94" spans="1:16" x14ac:dyDescent="0.25">
      <c r="A94" t="s">
        <v>251</v>
      </c>
      <c r="B94" t="s">
        <v>252</v>
      </c>
      <c r="C94" t="s">
        <v>5250</v>
      </c>
      <c r="D94">
        <v>53</v>
      </c>
      <c r="E94" t="s">
        <v>158</v>
      </c>
      <c r="F94" t="s">
        <v>159</v>
      </c>
      <c r="G94" t="s">
        <v>60</v>
      </c>
      <c r="H94">
        <v>21</v>
      </c>
      <c r="I94" t="s">
        <v>5249</v>
      </c>
      <c r="K94" t="s">
        <v>5258</v>
      </c>
      <c r="L94" s="46">
        <v>0.97</v>
      </c>
      <c r="M94" t="s">
        <v>50</v>
      </c>
      <c r="N94" t="s">
        <v>44</v>
      </c>
      <c r="O94">
        <v>20</v>
      </c>
      <c r="P94">
        <v>10</v>
      </c>
    </row>
    <row r="95" spans="1:16" x14ac:dyDescent="0.25">
      <c r="A95" t="s">
        <v>253</v>
      </c>
      <c r="B95" t="s">
        <v>254</v>
      </c>
      <c r="C95" t="s">
        <v>5259</v>
      </c>
      <c r="D95">
        <v>35</v>
      </c>
      <c r="E95" t="s">
        <v>107</v>
      </c>
      <c r="F95" t="s">
        <v>108</v>
      </c>
      <c r="G95" t="s">
        <v>7</v>
      </c>
      <c r="H95">
        <v>3</v>
      </c>
      <c r="I95" t="s">
        <v>5261</v>
      </c>
      <c r="J95">
        <v>3.8</v>
      </c>
      <c r="K95" t="s">
        <v>54</v>
      </c>
      <c r="L95" s="46">
        <v>0.81</v>
      </c>
      <c r="M95" t="s">
        <v>33</v>
      </c>
      <c r="N95" t="s">
        <v>20</v>
      </c>
      <c r="O95">
        <v>3</v>
      </c>
      <c r="P95">
        <v>2</v>
      </c>
    </row>
    <row r="96" spans="1:16" x14ac:dyDescent="0.25">
      <c r="A96" t="s">
        <v>255</v>
      </c>
      <c r="B96" t="s">
        <v>256</v>
      </c>
      <c r="C96" t="s">
        <v>5247</v>
      </c>
      <c r="D96">
        <v>54</v>
      </c>
      <c r="E96" t="s">
        <v>158</v>
      </c>
      <c r="F96" t="s">
        <v>159</v>
      </c>
      <c r="G96" t="s">
        <v>97</v>
      </c>
      <c r="H96">
        <v>17</v>
      </c>
      <c r="I96">
        <v>20</v>
      </c>
      <c r="J96">
        <v>1.7</v>
      </c>
      <c r="K96">
        <v>0</v>
      </c>
      <c r="L96" s="46">
        <v>0.69</v>
      </c>
      <c r="M96" t="s">
        <v>8</v>
      </c>
      <c r="N96" t="s">
        <v>9</v>
      </c>
      <c r="O96">
        <v>17</v>
      </c>
      <c r="P96">
        <v>15</v>
      </c>
    </row>
    <row r="97" spans="1:16" x14ac:dyDescent="0.25">
      <c r="A97" t="s">
        <v>257</v>
      </c>
      <c r="B97" t="s">
        <v>258</v>
      </c>
      <c r="C97" t="s">
        <v>5248</v>
      </c>
      <c r="D97">
        <v>36</v>
      </c>
      <c r="E97" t="s">
        <v>5</v>
      </c>
      <c r="F97" t="s">
        <v>6</v>
      </c>
      <c r="G97" t="s">
        <v>60</v>
      </c>
      <c r="H97">
        <v>0</v>
      </c>
      <c r="I97">
        <v>20</v>
      </c>
      <c r="J97">
        <v>1.3</v>
      </c>
      <c r="K97" t="s">
        <v>5258</v>
      </c>
      <c r="L97" s="46">
        <v>0.64</v>
      </c>
      <c r="M97" t="s">
        <v>33</v>
      </c>
      <c r="N97" t="s">
        <v>44</v>
      </c>
      <c r="O97">
        <v>2</v>
      </c>
      <c r="P97">
        <v>2</v>
      </c>
    </row>
    <row r="98" spans="1:16" x14ac:dyDescent="0.25">
      <c r="A98" t="s">
        <v>259</v>
      </c>
      <c r="B98" t="s">
        <v>260</v>
      </c>
      <c r="C98" t="s">
        <v>5247</v>
      </c>
      <c r="D98">
        <v>49</v>
      </c>
      <c r="E98" t="s">
        <v>173</v>
      </c>
      <c r="F98" t="s">
        <v>59</v>
      </c>
      <c r="G98" t="s">
        <v>64</v>
      </c>
      <c r="H98">
        <v>25</v>
      </c>
      <c r="I98">
        <v>50</v>
      </c>
      <c r="J98">
        <v>5</v>
      </c>
      <c r="K98" t="s">
        <v>5251</v>
      </c>
      <c r="L98" s="46">
        <v>0.77</v>
      </c>
      <c r="M98" t="s">
        <v>33</v>
      </c>
      <c r="N98" t="s">
        <v>20</v>
      </c>
      <c r="O98">
        <v>14</v>
      </c>
      <c r="P98">
        <v>8</v>
      </c>
    </row>
    <row r="99" spans="1:16" x14ac:dyDescent="0.25">
      <c r="A99" t="s">
        <v>261</v>
      </c>
      <c r="B99" t="s">
        <v>262</v>
      </c>
      <c r="C99" t="s">
        <v>82</v>
      </c>
      <c r="D99">
        <v>37</v>
      </c>
      <c r="E99" t="s">
        <v>43</v>
      </c>
      <c r="F99" t="s">
        <v>13</v>
      </c>
      <c r="G99" t="s">
        <v>7</v>
      </c>
      <c r="H99">
        <v>17</v>
      </c>
      <c r="I99">
        <v>20</v>
      </c>
      <c r="J99">
        <v>3.3</v>
      </c>
      <c r="K99">
        <v>0</v>
      </c>
      <c r="L99">
        <v>96</v>
      </c>
      <c r="M99" t="s">
        <v>8</v>
      </c>
      <c r="N99" t="s">
        <v>15</v>
      </c>
      <c r="O99">
        <v>20</v>
      </c>
      <c r="P99">
        <v>11</v>
      </c>
    </row>
    <row r="100" spans="1:16" x14ac:dyDescent="0.25">
      <c r="A100" t="s">
        <v>263</v>
      </c>
      <c r="B100" t="s">
        <v>264</v>
      </c>
      <c r="C100" t="s">
        <v>5257</v>
      </c>
      <c r="E100" t="s">
        <v>43</v>
      </c>
      <c r="F100" t="s">
        <v>13</v>
      </c>
      <c r="G100" t="s">
        <v>60</v>
      </c>
      <c r="H100">
        <v>5</v>
      </c>
      <c r="I100" t="s">
        <v>104</v>
      </c>
      <c r="J100">
        <v>1.1000000000000001</v>
      </c>
      <c r="K100" t="s">
        <v>142</v>
      </c>
      <c r="L100" s="46">
        <v>0.74</v>
      </c>
      <c r="M100" t="s">
        <v>55</v>
      </c>
      <c r="N100" t="s">
        <v>15</v>
      </c>
      <c r="O100">
        <v>2</v>
      </c>
      <c r="P100">
        <v>1</v>
      </c>
    </row>
    <row r="101" spans="1:16" x14ac:dyDescent="0.25">
      <c r="A101" t="s">
        <v>265</v>
      </c>
      <c r="B101" t="s">
        <v>266</v>
      </c>
      <c r="C101" t="s">
        <v>5254</v>
      </c>
      <c r="D101">
        <v>32</v>
      </c>
      <c r="E101" t="s">
        <v>122</v>
      </c>
      <c r="F101" t="s">
        <v>123</v>
      </c>
      <c r="G101" t="s">
        <v>60</v>
      </c>
      <c r="H101">
        <v>10</v>
      </c>
      <c r="I101">
        <v>50</v>
      </c>
      <c r="J101">
        <v>1.2</v>
      </c>
      <c r="K101" t="b">
        <v>0</v>
      </c>
      <c r="L101" s="46">
        <v>0.89</v>
      </c>
      <c r="M101" t="s">
        <v>55</v>
      </c>
      <c r="N101" t="s">
        <v>20</v>
      </c>
      <c r="O101">
        <v>8</v>
      </c>
      <c r="P101">
        <v>12</v>
      </c>
    </row>
    <row r="102" spans="1:16" x14ac:dyDescent="0.25">
      <c r="A102" t="s">
        <v>267</v>
      </c>
      <c r="B102" t="s">
        <v>268</v>
      </c>
      <c r="C102" t="s">
        <v>5254</v>
      </c>
      <c r="D102">
        <v>35</v>
      </c>
      <c r="E102" t="s">
        <v>78</v>
      </c>
      <c r="F102" t="s">
        <v>79</v>
      </c>
      <c r="G102" t="s">
        <v>14</v>
      </c>
      <c r="H102">
        <v>0</v>
      </c>
      <c r="J102">
        <v>2</v>
      </c>
      <c r="K102">
        <v>1</v>
      </c>
      <c r="L102" s="46">
        <v>0.64</v>
      </c>
      <c r="M102" t="s">
        <v>8</v>
      </c>
      <c r="N102" t="s">
        <v>15</v>
      </c>
      <c r="O102">
        <v>4</v>
      </c>
      <c r="P102">
        <v>1</v>
      </c>
    </row>
    <row r="103" spans="1:16" x14ac:dyDescent="0.25">
      <c r="A103" t="s">
        <v>269</v>
      </c>
      <c r="B103" t="s">
        <v>270</v>
      </c>
      <c r="C103" t="s">
        <v>5247</v>
      </c>
      <c r="D103">
        <v>51</v>
      </c>
      <c r="E103" t="s">
        <v>107</v>
      </c>
      <c r="F103" t="s">
        <v>108</v>
      </c>
      <c r="G103" t="s">
        <v>19</v>
      </c>
      <c r="H103">
        <v>2</v>
      </c>
      <c r="I103" t="s">
        <v>32</v>
      </c>
      <c r="J103">
        <v>4.5</v>
      </c>
      <c r="K103">
        <v>0</v>
      </c>
      <c r="L103">
        <v>64</v>
      </c>
      <c r="M103" t="s">
        <v>50</v>
      </c>
      <c r="N103" t="s">
        <v>15</v>
      </c>
      <c r="O103">
        <v>5</v>
      </c>
      <c r="P103">
        <v>1</v>
      </c>
    </row>
    <row r="104" spans="1:16" x14ac:dyDescent="0.25">
      <c r="A104" t="s">
        <v>271</v>
      </c>
      <c r="B104" t="s">
        <v>272</v>
      </c>
      <c r="C104" t="s">
        <v>5247</v>
      </c>
      <c r="D104">
        <v>50</v>
      </c>
      <c r="E104" t="s">
        <v>107</v>
      </c>
      <c r="F104" t="s">
        <v>108</v>
      </c>
      <c r="G104" t="s">
        <v>75</v>
      </c>
      <c r="H104">
        <v>30</v>
      </c>
      <c r="I104">
        <v>100</v>
      </c>
      <c r="J104">
        <v>3</v>
      </c>
      <c r="K104">
        <v>1</v>
      </c>
      <c r="L104" s="46">
        <v>0.73</v>
      </c>
      <c r="M104" t="s">
        <v>33</v>
      </c>
      <c r="N104" t="s">
        <v>15</v>
      </c>
      <c r="O104">
        <v>13</v>
      </c>
      <c r="P104">
        <v>6</v>
      </c>
    </row>
    <row r="105" spans="1:16" x14ac:dyDescent="0.25">
      <c r="A105" t="s">
        <v>273</v>
      </c>
      <c r="B105" t="s">
        <v>274</v>
      </c>
      <c r="C105" t="s">
        <v>5247</v>
      </c>
      <c r="D105">
        <v>21</v>
      </c>
      <c r="E105" t="s">
        <v>47</v>
      </c>
      <c r="F105" t="s">
        <v>48</v>
      </c>
      <c r="G105" t="s">
        <v>7</v>
      </c>
      <c r="H105">
        <v>2</v>
      </c>
      <c r="I105" t="s">
        <v>49</v>
      </c>
      <c r="J105">
        <v>4.9000000000000004</v>
      </c>
      <c r="K105" t="s">
        <v>54</v>
      </c>
      <c r="L105" s="46">
        <v>0.68</v>
      </c>
      <c r="M105" t="s">
        <v>8</v>
      </c>
      <c r="N105" t="s">
        <v>44</v>
      </c>
      <c r="O105">
        <v>2</v>
      </c>
      <c r="P105">
        <v>3</v>
      </c>
    </row>
    <row r="106" spans="1:16" x14ac:dyDescent="0.25">
      <c r="A106" t="s">
        <v>275</v>
      </c>
      <c r="B106" t="s">
        <v>276</v>
      </c>
      <c r="C106" t="s">
        <v>5257</v>
      </c>
      <c r="D106">
        <v>25</v>
      </c>
      <c r="E106" t="s">
        <v>43</v>
      </c>
      <c r="F106" t="s">
        <v>13</v>
      </c>
      <c r="G106" t="s">
        <v>19</v>
      </c>
      <c r="H106">
        <v>3</v>
      </c>
      <c r="I106" t="s">
        <v>32</v>
      </c>
      <c r="K106" t="s">
        <v>142</v>
      </c>
      <c r="L106" s="46">
        <v>0.88</v>
      </c>
      <c r="M106" t="s">
        <v>33</v>
      </c>
      <c r="N106" t="s">
        <v>15</v>
      </c>
      <c r="O106">
        <v>2</v>
      </c>
      <c r="P106">
        <v>4</v>
      </c>
    </row>
    <row r="107" spans="1:16" x14ac:dyDescent="0.25">
      <c r="A107" t="s">
        <v>277</v>
      </c>
      <c r="B107" t="s">
        <v>278</v>
      </c>
      <c r="C107" t="s">
        <v>5248</v>
      </c>
      <c r="D107">
        <v>57</v>
      </c>
      <c r="E107" t="s">
        <v>118</v>
      </c>
      <c r="F107" t="s">
        <v>119</v>
      </c>
      <c r="G107" t="s">
        <v>75</v>
      </c>
      <c r="H107">
        <v>21</v>
      </c>
      <c r="I107" t="s">
        <v>24</v>
      </c>
      <c r="J107">
        <v>2.5</v>
      </c>
      <c r="K107">
        <v>0</v>
      </c>
      <c r="L107" s="46">
        <v>0.77</v>
      </c>
      <c r="M107" t="s">
        <v>50</v>
      </c>
      <c r="N107" t="s">
        <v>15</v>
      </c>
      <c r="O107">
        <v>13</v>
      </c>
      <c r="P107">
        <v>10</v>
      </c>
    </row>
    <row r="108" spans="1:16" x14ac:dyDescent="0.25">
      <c r="A108" t="s">
        <v>279</v>
      </c>
      <c r="B108" t="s">
        <v>280</v>
      </c>
      <c r="C108" t="s">
        <v>5254</v>
      </c>
      <c r="D108">
        <v>58</v>
      </c>
      <c r="E108" t="s">
        <v>107</v>
      </c>
      <c r="F108" t="s">
        <v>108</v>
      </c>
      <c r="G108" t="s">
        <v>7</v>
      </c>
      <c r="H108">
        <v>3</v>
      </c>
      <c r="J108">
        <v>0</v>
      </c>
      <c r="K108">
        <v>1</v>
      </c>
      <c r="M108" t="s">
        <v>33</v>
      </c>
      <c r="N108" t="s">
        <v>15</v>
      </c>
      <c r="O108">
        <v>3</v>
      </c>
      <c r="P108">
        <v>4</v>
      </c>
    </row>
    <row r="109" spans="1:16" x14ac:dyDescent="0.25">
      <c r="A109" t="s">
        <v>281</v>
      </c>
      <c r="B109" t="s">
        <v>282</v>
      </c>
      <c r="C109" t="s">
        <v>5252</v>
      </c>
      <c r="D109">
        <v>45</v>
      </c>
      <c r="E109" t="s">
        <v>36</v>
      </c>
      <c r="F109" t="s">
        <v>37</v>
      </c>
      <c r="G109" t="s">
        <v>14</v>
      </c>
      <c r="H109">
        <v>19</v>
      </c>
      <c r="I109">
        <v>40</v>
      </c>
      <c r="K109">
        <v>1</v>
      </c>
      <c r="L109" s="46">
        <v>0.72</v>
      </c>
      <c r="M109" t="s">
        <v>8</v>
      </c>
      <c r="N109" t="s">
        <v>44</v>
      </c>
      <c r="O109">
        <v>12</v>
      </c>
      <c r="P109">
        <v>6</v>
      </c>
    </row>
    <row r="110" spans="1:16" x14ac:dyDescent="0.25">
      <c r="A110" t="s">
        <v>283</v>
      </c>
      <c r="B110" t="s">
        <v>284</v>
      </c>
      <c r="C110" t="s">
        <v>5252</v>
      </c>
      <c r="D110">
        <v>23</v>
      </c>
      <c r="E110" t="s">
        <v>43</v>
      </c>
      <c r="F110" t="s">
        <v>13</v>
      </c>
      <c r="G110" t="s">
        <v>23</v>
      </c>
      <c r="H110">
        <v>0</v>
      </c>
      <c r="I110">
        <v>20</v>
      </c>
      <c r="J110">
        <v>4.7</v>
      </c>
      <c r="K110" t="s">
        <v>5258</v>
      </c>
      <c r="L110" s="46">
        <v>0.6</v>
      </c>
      <c r="M110" t="s">
        <v>33</v>
      </c>
      <c r="N110" t="s">
        <v>20</v>
      </c>
      <c r="O110">
        <v>2</v>
      </c>
      <c r="P110">
        <v>1</v>
      </c>
    </row>
    <row r="111" spans="1:16" x14ac:dyDescent="0.25">
      <c r="A111" t="s">
        <v>285</v>
      </c>
      <c r="B111" t="s">
        <v>286</v>
      </c>
      <c r="C111" t="s">
        <v>5248</v>
      </c>
      <c r="D111">
        <v>46</v>
      </c>
      <c r="E111" t="s">
        <v>43</v>
      </c>
      <c r="F111" t="s">
        <v>13</v>
      </c>
      <c r="G111" t="s">
        <v>31</v>
      </c>
      <c r="H111">
        <v>9</v>
      </c>
      <c r="I111" t="s">
        <v>32</v>
      </c>
      <c r="J111">
        <v>3.5</v>
      </c>
      <c r="L111">
        <v>72</v>
      </c>
      <c r="M111" t="s">
        <v>55</v>
      </c>
      <c r="N111" t="s">
        <v>9</v>
      </c>
      <c r="O111">
        <v>15</v>
      </c>
      <c r="P111">
        <v>9</v>
      </c>
    </row>
    <row r="112" spans="1:16" x14ac:dyDescent="0.25">
      <c r="A112" t="s">
        <v>287</v>
      </c>
      <c r="B112" t="s">
        <v>288</v>
      </c>
      <c r="C112" t="s">
        <v>5257</v>
      </c>
      <c r="D112">
        <v>27</v>
      </c>
      <c r="E112" t="s">
        <v>58</v>
      </c>
      <c r="F112" t="s">
        <v>59</v>
      </c>
      <c r="G112" t="s">
        <v>60</v>
      </c>
      <c r="H112">
        <v>5</v>
      </c>
      <c r="I112">
        <v>30</v>
      </c>
      <c r="K112" t="s">
        <v>5251</v>
      </c>
      <c r="L112" s="46">
        <v>0.92</v>
      </c>
      <c r="M112" t="s">
        <v>50</v>
      </c>
      <c r="N112" t="s">
        <v>15</v>
      </c>
      <c r="O112">
        <v>3</v>
      </c>
      <c r="P112">
        <v>3</v>
      </c>
    </row>
    <row r="113" spans="1:16" x14ac:dyDescent="0.25">
      <c r="A113" t="s">
        <v>289</v>
      </c>
      <c r="B113" t="s">
        <v>290</v>
      </c>
      <c r="C113" t="s">
        <v>5248</v>
      </c>
      <c r="D113">
        <v>32</v>
      </c>
      <c r="E113" t="s">
        <v>43</v>
      </c>
      <c r="F113" t="s">
        <v>13</v>
      </c>
      <c r="G113" t="s">
        <v>97</v>
      </c>
      <c r="H113">
        <v>6</v>
      </c>
      <c r="I113" t="s">
        <v>5260</v>
      </c>
      <c r="J113">
        <v>3.4</v>
      </c>
      <c r="K113">
        <v>1</v>
      </c>
      <c r="M113" t="s">
        <v>50</v>
      </c>
      <c r="N113" t="s">
        <v>20</v>
      </c>
      <c r="O113">
        <v>11</v>
      </c>
      <c r="P113">
        <v>4</v>
      </c>
    </row>
    <row r="114" spans="1:16" x14ac:dyDescent="0.25">
      <c r="A114" t="s">
        <v>291</v>
      </c>
      <c r="B114" t="s">
        <v>292</v>
      </c>
      <c r="C114" t="s">
        <v>5247</v>
      </c>
      <c r="D114">
        <v>48</v>
      </c>
      <c r="E114" t="s">
        <v>58</v>
      </c>
      <c r="F114" t="s">
        <v>59</v>
      </c>
      <c r="G114" t="s">
        <v>97</v>
      </c>
      <c r="H114">
        <v>6</v>
      </c>
      <c r="I114" t="s">
        <v>5255</v>
      </c>
      <c r="J114">
        <v>2.5</v>
      </c>
      <c r="L114" s="46">
        <v>0.92</v>
      </c>
      <c r="M114" t="s">
        <v>50</v>
      </c>
      <c r="N114" t="s">
        <v>15</v>
      </c>
      <c r="O114">
        <v>13</v>
      </c>
      <c r="P114">
        <v>1</v>
      </c>
    </row>
    <row r="115" spans="1:16" x14ac:dyDescent="0.25">
      <c r="A115" t="s">
        <v>293</v>
      </c>
      <c r="B115" t="s">
        <v>294</v>
      </c>
      <c r="C115" t="s">
        <v>5250</v>
      </c>
      <c r="D115">
        <v>30</v>
      </c>
      <c r="E115" t="s">
        <v>47</v>
      </c>
      <c r="F115" t="s">
        <v>48</v>
      </c>
      <c r="G115" t="s">
        <v>14</v>
      </c>
      <c r="H115">
        <v>3</v>
      </c>
      <c r="I115" t="s">
        <v>32</v>
      </c>
      <c r="J115">
        <v>1.1000000000000001</v>
      </c>
      <c r="K115" t="b">
        <v>1</v>
      </c>
      <c r="M115" t="s">
        <v>8</v>
      </c>
      <c r="N115" t="s">
        <v>44</v>
      </c>
      <c r="O115">
        <v>2</v>
      </c>
      <c r="P115">
        <v>1</v>
      </c>
    </row>
    <row r="116" spans="1:16" x14ac:dyDescent="0.25">
      <c r="A116" t="s">
        <v>295</v>
      </c>
      <c r="B116" t="s">
        <v>296</v>
      </c>
      <c r="C116" t="s">
        <v>82</v>
      </c>
      <c r="D116">
        <v>59</v>
      </c>
      <c r="E116" t="s">
        <v>47</v>
      </c>
      <c r="F116" t="s">
        <v>48</v>
      </c>
      <c r="G116" t="s">
        <v>31</v>
      </c>
      <c r="H116">
        <v>13</v>
      </c>
      <c r="I116" t="s">
        <v>5262</v>
      </c>
      <c r="J116">
        <v>4.8</v>
      </c>
      <c r="M116" t="s">
        <v>50</v>
      </c>
      <c r="N116" t="s">
        <v>20</v>
      </c>
      <c r="O116">
        <v>7</v>
      </c>
      <c r="P116">
        <v>10</v>
      </c>
    </row>
    <row r="117" spans="1:16" x14ac:dyDescent="0.25">
      <c r="A117" t="s">
        <v>297</v>
      </c>
      <c r="B117" t="s">
        <v>298</v>
      </c>
      <c r="C117" t="s">
        <v>5253</v>
      </c>
      <c r="D117">
        <v>32</v>
      </c>
      <c r="E117" t="s">
        <v>162</v>
      </c>
      <c r="F117" t="s">
        <v>59</v>
      </c>
      <c r="G117" t="s">
        <v>31</v>
      </c>
      <c r="H117">
        <v>5</v>
      </c>
      <c r="I117" t="s">
        <v>32</v>
      </c>
      <c r="K117">
        <v>0</v>
      </c>
      <c r="L117" s="46">
        <v>0.86</v>
      </c>
      <c r="M117" t="s">
        <v>55</v>
      </c>
      <c r="N117" t="s">
        <v>44</v>
      </c>
      <c r="O117">
        <v>3</v>
      </c>
      <c r="P117">
        <v>1</v>
      </c>
    </row>
    <row r="118" spans="1:16" x14ac:dyDescent="0.25">
      <c r="A118" t="s">
        <v>299</v>
      </c>
      <c r="B118" t="s">
        <v>300</v>
      </c>
      <c r="C118" t="s">
        <v>63</v>
      </c>
      <c r="D118">
        <v>57</v>
      </c>
      <c r="E118" t="s">
        <v>122</v>
      </c>
      <c r="F118" t="s">
        <v>123</v>
      </c>
      <c r="G118" t="s">
        <v>60</v>
      </c>
      <c r="H118">
        <v>4</v>
      </c>
      <c r="I118" t="s">
        <v>5256</v>
      </c>
      <c r="J118">
        <v>3.4</v>
      </c>
      <c r="K118">
        <v>1</v>
      </c>
      <c r="L118" s="46">
        <v>0.68</v>
      </c>
      <c r="M118" t="s">
        <v>8</v>
      </c>
      <c r="N118" t="s">
        <v>15</v>
      </c>
      <c r="O118">
        <v>1</v>
      </c>
      <c r="P118">
        <v>4</v>
      </c>
    </row>
    <row r="119" spans="1:16" x14ac:dyDescent="0.25">
      <c r="A119" t="s">
        <v>301</v>
      </c>
      <c r="B119" t="s">
        <v>302</v>
      </c>
      <c r="C119" t="s">
        <v>5257</v>
      </c>
      <c r="D119">
        <v>27</v>
      </c>
      <c r="E119" t="s">
        <v>12</v>
      </c>
      <c r="F119" t="s">
        <v>13</v>
      </c>
      <c r="G119" t="s">
        <v>97</v>
      </c>
      <c r="H119">
        <v>7</v>
      </c>
      <c r="I119" t="s">
        <v>5262</v>
      </c>
      <c r="J119">
        <v>3.2</v>
      </c>
      <c r="K119">
        <v>1</v>
      </c>
      <c r="L119" s="46">
        <v>0.62</v>
      </c>
      <c r="M119" t="s">
        <v>55</v>
      </c>
      <c r="N119" t="s">
        <v>15</v>
      </c>
      <c r="O119">
        <v>9</v>
      </c>
      <c r="P119">
        <v>3</v>
      </c>
    </row>
    <row r="120" spans="1:16" x14ac:dyDescent="0.25">
      <c r="A120" t="s">
        <v>303</v>
      </c>
      <c r="B120" t="s">
        <v>304</v>
      </c>
      <c r="C120" t="s">
        <v>5252</v>
      </c>
      <c r="D120">
        <v>33</v>
      </c>
      <c r="F120" t="s">
        <v>37</v>
      </c>
      <c r="G120" t="s">
        <v>97</v>
      </c>
      <c r="H120">
        <v>13</v>
      </c>
      <c r="I120">
        <v>20</v>
      </c>
      <c r="J120">
        <v>3.2</v>
      </c>
      <c r="K120" t="b">
        <v>0</v>
      </c>
      <c r="M120" t="s">
        <v>33</v>
      </c>
      <c r="N120" t="s">
        <v>44</v>
      </c>
      <c r="O120">
        <v>8</v>
      </c>
      <c r="P120">
        <v>9</v>
      </c>
    </row>
    <row r="121" spans="1:16" x14ac:dyDescent="0.25">
      <c r="A121" t="s">
        <v>305</v>
      </c>
      <c r="B121" t="s">
        <v>306</v>
      </c>
      <c r="C121" t="s">
        <v>5250</v>
      </c>
      <c r="D121">
        <v>29</v>
      </c>
      <c r="E121" t="s">
        <v>95</v>
      </c>
      <c r="F121" t="s">
        <v>96</v>
      </c>
      <c r="G121" t="s">
        <v>38</v>
      </c>
      <c r="H121">
        <v>4</v>
      </c>
      <c r="I121">
        <v>30</v>
      </c>
      <c r="J121">
        <v>0</v>
      </c>
      <c r="K121" t="s">
        <v>5258</v>
      </c>
      <c r="L121" s="46">
        <v>0.82</v>
      </c>
      <c r="M121" t="s">
        <v>33</v>
      </c>
      <c r="N121" t="s">
        <v>9</v>
      </c>
      <c r="O121">
        <v>5</v>
      </c>
      <c r="P121">
        <v>3</v>
      </c>
    </row>
    <row r="122" spans="1:16" x14ac:dyDescent="0.25">
      <c r="A122" t="s">
        <v>307</v>
      </c>
      <c r="B122" t="s">
        <v>308</v>
      </c>
      <c r="C122" t="s">
        <v>5253</v>
      </c>
      <c r="D122">
        <v>36</v>
      </c>
      <c r="E122" t="s">
        <v>36</v>
      </c>
      <c r="F122" t="s">
        <v>37</v>
      </c>
      <c r="G122" t="s">
        <v>60</v>
      </c>
      <c r="H122">
        <v>13</v>
      </c>
      <c r="I122">
        <v>75</v>
      </c>
      <c r="K122">
        <v>1</v>
      </c>
      <c r="M122" t="s">
        <v>33</v>
      </c>
      <c r="N122" t="s">
        <v>44</v>
      </c>
      <c r="O122">
        <v>14</v>
      </c>
      <c r="P122">
        <v>4</v>
      </c>
    </row>
    <row r="123" spans="1:16" x14ac:dyDescent="0.25">
      <c r="A123" t="s">
        <v>309</v>
      </c>
      <c r="B123" t="s">
        <v>310</v>
      </c>
      <c r="C123" t="s">
        <v>63</v>
      </c>
      <c r="D123">
        <v>47</v>
      </c>
      <c r="E123" t="s">
        <v>5</v>
      </c>
      <c r="F123" t="s">
        <v>6</v>
      </c>
      <c r="G123" t="s">
        <v>75</v>
      </c>
      <c r="H123">
        <v>5</v>
      </c>
      <c r="I123" t="s">
        <v>24</v>
      </c>
      <c r="J123">
        <v>3.7</v>
      </c>
      <c r="K123" t="b">
        <v>0</v>
      </c>
      <c r="L123">
        <v>93</v>
      </c>
      <c r="M123" t="s">
        <v>33</v>
      </c>
      <c r="N123" t="s">
        <v>15</v>
      </c>
      <c r="O123">
        <v>3</v>
      </c>
      <c r="P123">
        <v>1</v>
      </c>
    </row>
    <row r="124" spans="1:16" x14ac:dyDescent="0.25">
      <c r="A124" t="s">
        <v>311</v>
      </c>
      <c r="B124" t="s">
        <v>312</v>
      </c>
      <c r="C124" t="s">
        <v>5257</v>
      </c>
      <c r="D124">
        <v>48</v>
      </c>
      <c r="E124" t="s">
        <v>111</v>
      </c>
      <c r="F124" t="s">
        <v>13</v>
      </c>
      <c r="G124" t="s">
        <v>97</v>
      </c>
      <c r="H124">
        <v>15</v>
      </c>
      <c r="I124" t="s">
        <v>5260</v>
      </c>
      <c r="J124">
        <v>1</v>
      </c>
      <c r="K124" t="s">
        <v>5258</v>
      </c>
      <c r="L124" s="46">
        <v>0.64</v>
      </c>
      <c r="M124" t="s">
        <v>55</v>
      </c>
      <c r="N124" t="s">
        <v>44</v>
      </c>
      <c r="O124">
        <v>14</v>
      </c>
      <c r="P124">
        <v>5</v>
      </c>
    </row>
    <row r="125" spans="1:16" x14ac:dyDescent="0.25">
      <c r="A125" t="s">
        <v>313</v>
      </c>
      <c r="B125" t="s">
        <v>314</v>
      </c>
      <c r="C125" t="s">
        <v>5247</v>
      </c>
      <c r="D125">
        <v>27</v>
      </c>
      <c r="E125" t="s">
        <v>158</v>
      </c>
      <c r="F125" t="s">
        <v>159</v>
      </c>
      <c r="G125" t="s">
        <v>60</v>
      </c>
      <c r="H125">
        <v>8</v>
      </c>
      <c r="I125" t="s">
        <v>49</v>
      </c>
      <c r="J125">
        <v>0</v>
      </c>
      <c r="M125" t="s">
        <v>8</v>
      </c>
      <c r="N125" t="s">
        <v>9</v>
      </c>
      <c r="O125">
        <v>14</v>
      </c>
      <c r="P125">
        <v>6</v>
      </c>
    </row>
    <row r="126" spans="1:16" x14ac:dyDescent="0.25">
      <c r="A126" t="s">
        <v>315</v>
      </c>
      <c r="B126" t="s">
        <v>316</v>
      </c>
      <c r="C126" t="s">
        <v>5250</v>
      </c>
      <c r="D126">
        <v>34</v>
      </c>
      <c r="E126" t="s">
        <v>12</v>
      </c>
      <c r="F126" t="s">
        <v>13</v>
      </c>
      <c r="G126" t="s">
        <v>23</v>
      </c>
      <c r="H126">
        <v>10</v>
      </c>
      <c r="J126">
        <v>1.7</v>
      </c>
      <c r="K126" t="s">
        <v>5251</v>
      </c>
      <c r="L126" s="46">
        <v>0.96</v>
      </c>
      <c r="M126" t="s">
        <v>8</v>
      </c>
      <c r="N126" t="s">
        <v>44</v>
      </c>
      <c r="O126">
        <v>7</v>
      </c>
      <c r="P126">
        <v>9</v>
      </c>
    </row>
    <row r="127" spans="1:16" x14ac:dyDescent="0.25">
      <c r="A127" t="s">
        <v>317</v>
      </c>
      <c r="B127" t="s">
        <v>318</v>
      </c>
      <c r="C127" t="s">
        <v>82</v>
      </c>
      <c r="D127">
        <v>49</v>
      </c>
      <c r="E127" t="s">
        <v>95</v>
      </c>
      <c r="F127" t="s">
        <v>96</v>
      </c>
      <c r="G127" t="s">
        <v>38</v>
      </c>
      <c r="H127">
        <v>19</v>
      </c>
      <c r="J127">
        <v>5</v>
      </c>
      <c r="K127" t="s">
        <v>5258</v>
      </c>
      <c r="L127" s="46">
        <v>0.83</v>
      </c>
      <c r="M127" t="s">
        <v>50</v>
      </c>
      <c r="N127" t="s">
        <v>9</v>
      </c>
      <c r="O127">
        <v>11</v>
      </c>
      <c r="P127">
        <v>5</v>
      </c>
    </row>
    <row r="128" spans="1:16" x14ac:dyDescent="0.25">
      <c r="A128" t="s">
        <v>319</v>
      </c>
      <c r="B128" t="s">
        <v>320</v>
      </c>
      <c r="C128" t="s">
        <v>5250</v>
      </c>
      <c r="D128">
        <v>30</v>
      </c>
      <c r="E128" t="s">
        <v>91</v>
      </c>
      <c r="F128" t="s">
        <v>92</v>
      </c>
      <c r="G128" t="s">
        <v>14</v>
      </c>
      <c r="H128">
        <v>10</v>
      </c>
      <c r="I128" t="s">
        <v>212</v>
      </c>
      <c r="J128">
        <v>1.7</v>
      </c>
      <c r="K128" t="s">
        <v>54</v>
      </c>
      <c r="L128" s="46">
        <v>0.64</v>
      </c>
      <c r="M128" t="s">
        <v>55</v>
      </c>
      <c r="N128" t="s">
        <v>9</v>
      </c>
      <c r="O128">
        <v>14</v>
      </c>
      <c r="P128">
        <v>9</v>
      </c>
    </row>
    <row r="129" spans="1:16" x14ac:dyDescent="0.25">
      <c r="A129" t="s">
        <v>321</v>
      </c>
      <c r="B129" t="s">
        <v>322</v>
      </c>
      <c r="C129" t="s">
        <v>5250</v>
      </c>
      <c r="D129">
        <v>31</v>
      </c>
      <c r="E129" t="s">
        <v>122</v>
      </c>
      <c r="F129" t="s">
        <v>123</v>
      </c>
      <c r="G129" t="s">
        <v>19</v>
      </c>
      <c r="H129">
        <v>8</v>
      </c>
      <c r="I129">
        <v>40</v>
      </c>
      <c r="J129">
        <v>4.4000000000000004</v>
      </c>
      <c r="K129">
        <v>0</v>
      </c>
      <c r="L129" s="46">
        <v>0.7</v>
      </c>
      <c r="M129" t="s">
        <v>33</v>
      </c>
      <c r="N129" t="s">
        <v>44</v>
      </c>
      <c r="O129">
        <v>15</v>
      </c>
      <c r="P129">
        <v>5</v>
      </c>
    </row>
    <row r="130" spans="1:16" x14ac:dyDescent="0.25">
      <c r="A130" t="s">
        <v>323</v>
      </c>
      <c r="B130" t="s">
        <v>324</v>
      </c>
      <c r="C130" t="s">
        <v>5254</v>
      </c>
      <c r="D130">
        <v>58</v>
      </c>
      <c r="E130" t="s">
        <v>158</v>
      </c>
      <c r="F130" t="s">
        <v>159</v>
      </c>
      <c r="G130" t="s">
        <v>97</v>
      </c>
      <c r="H130">
        <v>9</v>
      </c>
      <c r="I130">
        <v>20</v>
      </c>
      <c r="J130">
        <v>0</v>
      </c>
      <c r="K130" t="s">
        <v>5251</v>
      </c>
      <c r="L130" s="46">
        <v>0.65</v>
      </c>
      <c r="M130" t="s">
        <v>55</v>
      </c>
      <c r="N130" t="s">
        <v>44</v>
      </c>
      <c r="O130">
        <v>15</v>
      </c>
      <c r="P130">
        <v>7</v>
      </c>
    </row>
    <row r="131" spans="1:16" x14ac:dyDescent="0.25">
      <c r="A131" t="s">
        <v>325</v>
      </c>
      <c r="B131" t="s">
        <v>326</v>
      </c>
      <c r="C131" t="s">
        <v>82</v>
      </c>
      <c r="D131">
        <v>47</v>
      </c>
      <c r="E131" t="s">
        <v>118</v>
      </c>
      <c r="F131" t="s">
        <v>119</v>
      </c>
      <c r="G131" t="s">
        <v>97</v>
      </c>
      <c r="H131">
        <v>13</v>
      </c>
      <c r="I131">
        <v>40</v>
      </c>
      <c r="J131">
        <v>3.4</v>
      </c>
      <c r="L131" s="46">
        <v>0.67</v>
      </c>
      <c r="M131" t="s">
        <v>50</v>
      </c>
      <c r="N131" t="s">
        <v>20</v>
      </c>
      <c r="O131">
        <v>7</v>
      </c>
      <c r="P131">
        <v>3</v>
      </c>
    </row>
    <row r="132" spans="1:16" x14ac:dyDescent="0.25">
      <c r="A132" t="s">
        <v>327</v>
      </c>
      <c r="B132" t="s">
        <v>328</v>
      </c>
      <c r="C132" t="s">
        <v>5247</v>
      </c>
      <c r="D132">
        <v>45</v>
      </c>
      <c r="E132" t="s">
        <v>53</v>
      </c>
      <c r="F132" t="s">
        <v>13</v>
      </c>
      <c r="G132" t="s">
        <v>64</v>
      </c>
      <c r="H132">
        <v>14</v>
      </c>
      <c r="I132" t="s">
        <v>5249</v>
      </c>
      <c r="J132">
        <v>1.1000000000000001</v>
      </c>
      <c r="K132" t="s">
        <v>142</v>
      </c>
      <c r="L132">
        <v>93</v>
      </c>
      <c r="M132" t="s">
        <v>50</v>
      </c>
      <c r="N132" t="s">
        <v>15</v>
      </c>
      <c r="O132">
        <v>12</v>
      </c>
      <c r="P132">
        <v>12</v>
      </c>
    </row>
    <row r="133" spans="1:16" x14ac:dyDescent="0.25">
      <c r="A133" t="s">
        <v>329</v>
      </c>
      <c r="B133" t="s">
        <v>330</v>
      </c>
      <c r="C133" t="s">
        <v>5248</v>
      </c>
      <c r="D133">
        <v>57</v>
      </c>
      <c r="E133" t="s">
        <v>118</v>
      </c>
      <c r="F133" t="s">
        <v>119</v>
      </c>
      <c r="G133" t="s">
        <v>97</v>
      </c>
      <c r="H133">
        <v>0</v>
      </c>
      <c r="I133">
        <v>50</v>
      </c>
      <c r="J133">
        <v>1.6</v>
      </c>
      <c r="K133" t="s">
        <v>5251</v>
      </c>
      <c r="L133" s="46">
        <v>0.6</v>
      </c>
      <c r="M133" t="s">
        <v>55</v>
      </c>
      <c r="N133" t="s">
        <v>9</v>
      </c>
      <c r="O133">
        <v>3</v>
      </c>
      <c r="P133">
        <v>2</v>
      </c>
    </row>
    <row r="134" spans="1:16" x14ac:dyDescent="0.25">
      <c r="A134" t="s">
        <v>331</v>
      </c>
      <c r="B134" t="s">
        <v>332</v>
      </c>
      <c r="C134" t="s">
        <v>5257</v>
      </c>
      <c r="D134">
        <v>50</v>
      </c>
      <c r="E134" t="s">
        <v>78</v>
      </c>
      <c r="F134" t="s">
        <v>79</v>
      </c>
      <c r="G134" t="s">
        <v>23</v>
      </c>
      <c r="H134">
        <v>22</v>
      </c>
      <c r="I134">
        <v>100</v>
      </c>
      <c r="J134">
        <v>4.0999999999999996</v>
      </c>
      <c r="K134" t="s">
        <v>5251</v>
      </c>
      <c r="L134" s="46">
        <v>0.62</v>
      </c>
      <c r="M134" t="s">
        <v>55</v>
      </c>
      <c r="N134" t="s">
        <v>20</v>
      </c>
      <c r="O134">
        <v>17</v>
      </c>
      <c r="P134">
        <v>6</v>
      </c>
    </row>
    <row r="135" spans="1:16" x14ac:dyDescent="0.25">
      <c r="A135" t="s">
        <v>333</v>
      </c>
      <c r="B135" t="s">
        <v>334</v>
      </c>
      <c r="C135" t="s">
        <v>5248</v>
      </c>
      <c r="E135" t="s">
        <v>91</v>
      </c>
      <c r="F135" t="s">
        <v>92</v>
      </c>
      <c r="G135" t="s">
        <v>97</v>
      </c>
      <c r="H135">
        <v>4</v>
      </c>
      <c r="J135">
        <v>2.5</v>
      </c>
      <c r="L135" s="46">
        <v>0.7</v>
      </c>
      <c r="M135" t="s">
        <v>55</v>
      </c>
      <c r="N135" t="s">
        <v>44</v>
      </c>
      <c r="O135">
        <v>2</v>
      </c>
      <c r="P135">
        <v>1</v>
      </c>
    </row>
    <row r="136" spans="1:16" x14ac:dyDescent="0.25">
      <c r="A136" t="s">
        <v>335</v>
      </c>
      <c r="B136" t="s">
        <v>336</v>
      </c>
      <c r="C136" t="s">
        <v>63</v>
      </c>
      <c r="D136">
        <v>45</v>
      </c>
      <c r="E136" t="s">
        <v>36</v>
      </c>
      <c r="F136" t="s">
        <v>37</v>
      </c>
      <c r="G136" t="s">
        <v>7</v>
      </c>
      <c r="H136">
        <v>22</v>
      </c>
      <c r="I136" t="s">
        <v>212</v>
      </c>
      <c r="J136">
        <v>4</v>
      </c>
      <c r="K136" t="s">
        <v>5258</v>
      </c>
      <c r="L136" s="46">
        <v>0.75</v>
      </c>
      <c r="M136" t="s">
        <v>8</v>
      </c>
      <c r="N136" t="s">
        <v>15</v>
      </c>
      <c r="O136">
        <v>16</v>
      </c>
      <c r="P136">
        <v>4</v>
      </c>
    </row>
    <row r="137" spans="1:16" x14ac:dyDescent="0.25">
      <c r="A137" t="s">
        <v>337</v>
      </c>
      <c r="B137" t="s">
        <v>338</v>
      </c>
      <c r="C137" t="s">
        <v>5257</v>
      </c>
      <c r="D137">
        <v>60</v>
      </c>
      <c r="E137" t="s">
        <v>136</v>
      </c>
      <c r="F137" t="s">
        <v>137</v>
      </c>
      <c r="G137" t="s">
        <v>64</v>
      </c>
      <c r="H137">
        <v>39</v>
      </c>
      <c r="I137">
        <v>75</v>
      </c>
      <c r="J137">
        <v>1.4</v>
      </c>
      <c r="K137" t="s">
        <v>142</v>
      </c>
      <c r="L137" s="46">
        <v>0.7</v>
      </c>
      <c r="M137" t="s">
        <v>33</v>
      </c>
      <c r="N137" t="s">
        <v>20</v>
      </c>
      <c r="O137">
        <v>10</v>
      </c>
      <c r="P137">
        <v>3</v>
      </c>
    </row>
    <row r="138" spans="1:16" x14ac:dyDescent="0.25">
      <c r="A138" t="s">
        <v>339</v>
      </c>
      <c r="B138" t="s">
        <v>340</v>
      </c>
      <c r="C138" t="s">
        <v>5253</v>
      </c>
      <c r="D138">
        <v>43</v>
      </c>
      <c r="E138" t="s">
        <v>53</v>
      </c>
      <c r="F138" t="s">
        <v>13</v>
      </c>
      <c r="G138" t="s">
        <v>64</v>
      </c>
      <c r="H138">
        <v>5</v>
      </c>
      <c r="I138" t="s">
        <v>5260</v>
      </c>
      <c r="K138">
        <v>1</v>
      </c>
      <c r="L138" s="46">
        <v>0.84</v>
      </c>
      <c r="M138" t="s">
        <v>55</v>
      </c>
      <c r="N138" t="s">
        <v>9</v>
      </c>
      <c r="O138">
        <v>1</v>
      </c>
      <c r="P138">
        <v>3</v>
      </c>
    </row>
    <row r="139" spans="1:16" x14ac:dyDescent="0.25">
      <c r="A139" t="s">
        <v>341</v>
      </c>
      <c r="B139" t="s">
        <v>342</v>
      </c>
      <c r="C139" t="s">
        <v>5252</v>
      </c>
      <c r="D139">
        <v>39</v>
      </c>
      <c r="E139" t="s">
        <v>118</v>
      </c>
      <c r="F139" t="s">
        <v>119</v>
      </c>
      <c r="G139" t="s">
        <v>64</v>
      </c>
      <c r="H139">
        <v>5</v>
      </c>
      <c r="I139" t="s">
        <v>5256</v>
      </c>
      <c r="J139">
        <v>1.2</v>
      </c>
      <c r="K139">
        <v>0</v>
      </c>
      <c r="L139">
        <v>83</v>
      </c>
      <c r="M139" t="s">
        <v>55</v>
      </c>
      <c r="N139" t="s">
        <v>20</v>
      </c>
      <c r="O139">
        <v>4</v>
      </c>
      <c r="P139">
        <v>1</v>
      </c>
    </row>
    <row r="140" spans="1:16" x14ac:dyDescent="0.25">
      <c r="A140" t="s">
        <v>343</v>
      </c>
      <c r="B140" t="s">
        <v>344</v>
      </c>
      <c r="C140" t="s">
        <v>5250</v>
      </c>
      <c r="D140">
        <v>26</v>
      </c>
      <c r="E140" t="s">
        <v>162</v>
      </c>
      <c r="F140" t="s">
        <v>59</v>
      </c>
      <c r="G140" t="s">
        <v>60</v>
      </c>
      <c r="H140">
        <v>5</v>
      </c>
      <c r="I140">
        <v>50</v>
      </c>
      <c r="J140">
        <v>0</v>
      </c>
      <c r="K140" t="s">
        <v>5251</v>
      </c>
      <c r="M140" t="s">
        <v>55</v>
      </c>
      <c r="N140" t="s">
        <v>9</v>
      </c>
      <c r="O140">
        <v>3</v>
      </c>
      <c r="P140">
        <v>1</v>
      </c>
    </row>
    <row r="141" spans="1:16" x14ac:dyDescent="0.25">
      <c r="A141" t="s">
        <v>345</v>
      </c>
      <c r="B141" t="s">
        <v>346</v>
      </c>
      <c r="C141" t="s">
        <v>5254</v>
      </c>
      <c r="D141">
        <v>31</v>
      </c>
      <c r="E141" t="s">
        <v>18</v>
      </c>
      <c r="F141" t="s">
        <v>18</v>
      </c>
      <c r="G141" t="s">
        <v>64</v>
      </c>
      <c r="H141">
        <v>11</v>
      </c>
      <c r="I141">
        <v>50</v>
      </c>
      <c r="J141">
        <v>3.1</v>
      </c>
      <c r="K141" t="b">
        <v>0</v>
      </c>
      <c r="L141" s="46">
        <v>0.88</v>
      </c>
      <c r="M141" t="s">
        <v>50</v>
      </c>
      <c r="N141" t="s">
        <v>44</v>
      </c>
      <c r="O141">
        <v>14</v>
      </c>
      <c r="P141">
        <v>3</v>
      </c>
    </row>
    <row r="142" spans="1:16" x14ac:dyDescent="0.25">
      <c r="A142" t="s">
        <v>347</v>
      </c>
      <c r="B142" t="s">
        <v>348</v>
      </c>
      <c r="C142" t="s">
        <v>5254</v>
      </c>
      <c r="D142">
        <v>52</v>
      </c>
      <c r="E142" t="s">
        <v>118</v>
      </c>
      <c r="F142" t="s">
        <v>119</v>
      </c>
      <c r="G142" t="s">
        <v>60</v>
      </c>
      <c r="H142">
        <v>15</v>
      </c>
      <c r="I142">
        <v>50</v>
      </c>
      <c r="J142">
        <v>0</v>
      </c>
      <c r="K142" t="s">
        <v>54</v>
      </c>
      <c r="L142" s="46">
        <v>0.81</v>
      </c>
      <c r="M142" t="s">
        <v>50</v>
      </c>
      <c r="N142" t="s">
        <v>15</v>
      </c>
      <c r="O142">
        <v>10</v>
      </c>
      <c r="P142">
        <v>12</v>
      </c>
    </row>
    <row r="143" spans="1:16" x14ac:dyDescent="0.25">
      <c r="A143" t="s">
        <v>349</v>
      </c>
      <c r="B143" t="s">
        <v>350</v>
      </c>
      <c r="C143" t="s">
        <v>5253</v>
      </c>
      <c r="D143">
        <v>34</v>
      </c>
      <c r="E143" t="s">
        <v>78</v>
      </c>
      <c r="F143" t="s">
        <v>79</v>
      </c>
      <c r="G143" t="s">
        <v>38</v>
      </c>
      <c r="H143">
        <v>5</v>
      </c>
      <c r="I143" t="s">
        <v>5262</v>
      </c>
      <c r="J143">
        <v>2.2000000000000002</v>
      </c>
      <c r="K143" t="s">
        <v>5258</v>
      </c>
      <c r="L143" s="46">
        <v>0.8</v>
      </c>
      <c r="M143" t="s">
        <v>8</v>
      </c>
      <c r="N143" t="s">
        <v>15</v>
      </c>
      <c r="O143">
        <v>3</v>
      </c>
      <c r="P143">
        <v>3</v>
      </c>
    </row>
    <row r="144" spans="1:16" x14ac:dyDescent="0.25">
      <c r="A144" t="s">
        <v>351</v>
      </c>
      <c r="B144" t="s">
        <v>352</v>
      </c>
      <c r="C144" t="s">
        <v>5250</v>
      </c>
      <c r="D144">
        <v>45</v>
      </c>
      <c r="E144" t="s">
        <v>53</v>
      </c>
      <c r="F144" t="s">
        <v>13</v>
      </c>
      <c r="G144" t="s">
        <v>23</v>
      </c>
      <c r="H144">
        <v>7</v>
      </c>
      <c r="I144">
        <v>75</v>
      </c>
      <c r="J144">
        <v>3</v>
      </c>
      <c r="K144">
        <v>1</v>
      </c>
      <c r="L144" s="46">
        <v>0.67</v>
      </c>
      <c r="M144" t="s">
        <v>33</v>
      </c>
      <c r="N144" t="s">
        <v>15</v>
      </c>
      <c r="O144">
        <v>7</v>
      </c>
      <c r="P144">
        <v>8</v>
      </c>
    </row>
    <row r="145" spans="1:16" x14ac:dyDescent="0.25">
      <c r="A145" t="s">
        <v>353</v>
      </c>
      <c r="B145" t="s">
        <v>354</v>
      </c>
      <c r="C145" t="s">
        <v>5254</v>
      </c>
      <c r="D145">
        <v>46</v>
      </c>
      <c r="E145" t="s">
        <v>53</v>
      </c>
      <c r="F145" t="s">
        <v>13</v>
      </c>
      <c r="G145" t="s">
        <v>64</v>
      </c>
      <c r="H145">
        <v>9</v>
      </c>
      <c r="I145" t="s">
        <v>104</v>
      </c>
      <c r="J145">
        <v>0</v>
      </c>
      <c r="K145" t="s">
        <v>5251</v>
      </c>
      <c r="L145" s="46">
        <v>0.82</v>
      </c>
      <c r="M145" t="s">
        <v>8</v>
      </c>
      <c r="N145" t="s">
        <v>44</v>
      </c>
      <c r="O145">
        <v>14</v>
      </c>
      <c r="P145">
        <v>6</v>
      </c>
    </row>
    <row r="146" spans="1:16" x14ac:dyDescent="0.25">
      <c r="A146" t="s">
        <v>355</v>
      </c>
      <c r="B146" t="s">
        <v>356</v>
      </c>
      <c r="C146" t="s">
        <v>5254</v>
      </c>
      <c r="D146">
        <v>56</v>
      </c>
      <c r="E146" t="s">
        <v>118</v>
      </c>
      <c r="F146" t="s">
        <v>119</v>
      </c>
      <c r="G146" t="s">
        <v>60</v>
      </c>
      <c r="H146">
        <v>21</v>
      </c>
      <c r="I146" t="s">
        <v>5249</v>
      </c>
      <c r="J146">
        <v>0</v>
      </c>
      <c r="K146" t="b">
        <v>1</v>
      </c>
      <c r="L146">
        <v>78</v>
      </c>
      <c r="M146" t="s">
        <v>33</v>
      </c>
      <c r="N146" t="s">
        <v>9</v>
      </c>
      <c r="O146">
        <v>18</v>
      </c>
      <c r="P146">
        <v>13</v>
      </c>
    </row>
    <row r="147" spans="1:16" x14ac:dyDescent="0.25">
      <c r="A147" t="s">
        <v>357</v>
      </c>
      <c r="B147" t="s">
        <v>358</v>
      </c>
      <c r="C147" t="s">
        <v>5248</v>
      </c>
      <c r="D147">
        <v>59</v>
      </c>
      <c r="E147" t="s">
        <v>18</v>
      </c>
      <c r="F147" t="s">
        <v>18</v>
      </c>
      <c r="G147" t="s">
        <v>31</v>
      </c>
      <c r="H147">
        <v>7</v>
      </c>
      <c r="I147" t="s">
        <v>24</v>
      </c>
      <c r="J147">
        <v>1.4</v>
      </c>
      <c r="K147" t="b">
        <v>0</v>
      </c>
      <c r="L147" s="46">
        <v>0.81</v>
      </c>
      <c r="M147" t="s">
        <v>50</v>
      </c>
      <c r="N147" t="s">
        <v>44</v>
      </c>
      <c r="O147">
        <v>9</v>
      </c>
      <c r="P147">
        <v>11</v>
      </c>
    </row>
    <row r="148" spans="1:16" x14ac:dyDescent="0.25">
      <c r="A148" t="s">
        <v>359</v>
      </c>
      <c r="B148" t="s">
        <v>360</v>
      </c>
      <c r="C148" t="s">
        <v>5248</v>
      </c>
      <c r="D148">
        <v>54</v>
      </c>
      <c r="E148" t="s">
        <v>122</v>
      </c>
      <c r="F148" t="s">
        <v>123</v>
      </c>
      <c r="G148" t="s">
        <v>7</v>
      </c>
      <c r="H148">
        <v>4</v>
      </c>
      <c r="J148">
        <v>1.4</v>
      </c>
      <c r="K148" t="b">
        <v>1</v>
      </c>
      <c r="L148" s="46">
        <v>0.74</v>
      </c>
      <c r="M148" t="s">
        <v>50</v>
      </c>
      <c r="N148" t="s">
        <v>15</v>
      </c>
      <c r="O148">
        <v>5</v>
      </c>
      <c r="P148">
        <v>1</v>
      </c>
    </row>
    <row r="149" spans="1:16" x14ac:dyDescent="0.25">
      <c r="A149" t="s">
        <v>361</v>
      </c>
      <c r="B149" t="s">
        <v>362</v>
      </c>
      <c r="C149" t="s">
        <v>5259</v>
      </c>
      <c r="D149">
        <v>36</v>
      </c>
      <c r="E149" t="s">
        <v>18</v>
      </c>
      <c r="F149" t="s">
        <v>18</v>
      </c>
      <c r="G149" t="s">
        <v>60</v>
      </c>
      <c r="H149">
        <v>7</v>
      </c>
      <c r="I149">
        <v>30</v>
      </c>
      <c r="J149">
        <v>0</v>
      </c>
      <c r="K149" t="s">
        <v>5251</v>
      </c>
      <c r="L149" s="46">
        <v>0.88</v>
      </c>
      <c r="M149" t="s">
        <v>50</v>
      </c>
      <c r="N149" t="s">
        <v>44</v>
      </c>
      <c r="O149">
        <v>7</v>
      </c>
      <c r="P149">
        <v>2</v>
      </c>
    </row>
    <row r="150" spans="1:16" x14ac:dyDescent="0.25">
      <c r="A150" t="s">
        <v>363</v>
      </c>
      <c r="B150" t="s">
        <v>364</v>
      </c>
      <c r="C150" t="s">
        <v>5250</v>
      </c>
      <c r="D150">
        <v>25</v>
      </c>
      <c r="E150" t="s">
        <v>162</v>
      </c>
      <c r="F150" t="s">
        <v>59</v>
      </c>
      <c r="G150" t="s">
        <v>38</v>
      </c>
      <c r="H150">
        <v>0</v>
      </c>
      <c r="I150">
        <v>40</v>
      </c>
      <c r="J150">
        <v>0</v>
      </c>
      <c r="K150">
        <v>0</v>
      </c>
      <c r="L150" s="46">
        <v>0.9</v>
      </c>
      <c r="M150" t="s">
        <v>8</v>
      </c>
      <c r="N150" t="s">
        <v>44</v>
      </c>
      <c r="O150">
        <v>1</v>
      </c>
      <c r="P150">
        <v>2</v>
      </c>
    </row>
    <row r="151" spans="1:16" x14ac:dyDescent="0.25">
      <c r="A151" t="s">
        <v>365</v>
      </c>
      <c r="B151" t="s">
        <v>366</v>
      </c>
      <c r="C151" t="s">
        <v>5248</v>
      </c>
      <c r="D151">
        <v>37</v>
      </c>
      <c r="E151" t="s">
        <v>107</v>
      </c>
      <c r="F151" t="s">
        <v>108</v>
      </c>
      <c r="G151" t="s">
        <v>38</v>
      </c>
      <c r="H151">
        <v>15</v>
      </c>
      <c r="I151" t="s">
        <v>24</v>
      </c>
      <c r="J151">
        <v>2.9</v>
      </c>
      <c r="K151" t="b">
        <v>0</v>
      </c>
      <c r="M151" t="s">
        <v>55</v>
      </c>
      <c r="N151" t="s">
        <v>44</v>
      </c>
      <c r="O151">
        <v>6</v>
      </c>
      <c r="P151">
        <v>8</v>
      </c>
    </row>
    <row r="152" spans="1:16" x14ac:dyDescent="0.25">
      <c r="A152" t="s">
        <v>367</v>
      </c>
      <c r="B152" t="s">
        <v>368</v>
      </c>
      <c r="C152" t="s">
        <v>5259</v>
      </c>
      <c r="E152" t="s">
        <v>47</v>
      </c>
      <c r="F152" t="s">
        <v>48</v>
      </c>
      <c r="G152" t="s">
        <v>38</v>
      </c>
      <c r="H152">
        <v>10</v>
      </c>
      <c r="I152" t="s">
        <v>5256</v>
      </c>
      <c r="J152">
        <v>0</v>
      </c>
      <c r="M152" t="s">
        <v>55</v>
      </c>
      <c r="N152" t="s">
        <v>9</v>
      </c>
      <c r="O152">
        <v>6</v>
      </c>
      <c r="P152">
        <v>2</v>
      </c>
    </row>
    <row r="153" spans="1:16" x14ac:dyDescent="0.25">
      <c r="A153" t="s">
        <v>369</v>
      </c>
      <c r="B153" t="s">
        <v>370</v>
      </c>
      <c r="C153" t="s">
        <v>5254</v>
      </c>
      <c r="D153">
        <v>29</v>
      </c>
      <c r="E153" t="s">
        <v>173</v>
      </c>
      <c r="F153" t="s">
        <v>59</v>
      </c>
      <c r="G153" t="s">
        <v>38</v>
      </c>
      <c r="H153">
        <v>11</v>
      </c>
      <c r="I153">
        <v>20</v>
      </c>
      <c r="J153">
        <v>2.7</v>
      </c>
      <c r="K153" t="s">
        <v>142</v>
      </c>
      <c r="L153" s="46">
        <v>0.93</v>
      </c>
      <c r="M153" t="s">
        <v>50</v>
      </c>
      <c r="N153" t="s">
        <v>20</v>
      </c>
      <c r="O153">
        <v>13</v>
      </c>
      <c r="P153">
        <v>7</v>
      </c>
    </row>
    <row r="154" spans="1:16" x14ac:dyDescent="0.25">
      <c r="A154" t="s">
        <v>371</v>
      </c>
      <c r="B154" t="s">
        <v>372</v>
      </c>
      <c r="C154" t="s">
        <v>5253</v>
      </c>
      <c r="D154">
        <v>55</v>
      </c>
      <c r="E154" t="s">
        <v>58</v>
      </c>
      <c r="F154" t="s">
        <v>59</v>
      </c>
      <c r="G154" t="s">
        <v>14</v>
      </c>
      <c r="H154">
        <v>12</v>
      </c>
      <c r="I154">
        <v>100</v>
      </c>
      <c r="J154">
        <v>1.8</v>
      </c>
      <c r="K154">
        <v>1</v>
      </c>
      <c r="M154" t="s">
        <v>55</v>
      </c>
      <c r="N154" t="s">
        <v>20</v>
      </c>
      <c r="O154">
        <v>11</v>
      </c>
      <c r="P154">
        <v>3</v>
      </c>
    </row>
    <row r="155" spans="1:16" x14ac:dyDescent="0.25">
      <c r="A155" t="s">
        <v>373</v>
      </c>
      <c r="B155" t="s">
        <v>374</v>
      </c>
      <c r="C155" t="s">
        <v>63</v>
      </c>
      <c r="D155">
        <v>38</v>
      </c>
      <c r="E155" t="s">
        <v>71</v>
      </c>
      <c r="F155" t="s">
        <v>72</v>
      </c>
      <c r="G155" t="s">
        <v>75</v>
      </c>
      <c r="H155">
        <v>20</v>
      </c>
      <c r="I155" t="s">
        <v>153</v>
      </c>
      <c r="J155">
        <v>1.1000000000000001</v>
      </c>
      <c r="K155" t="s">
        <v>142</v>
      </c>
      <c r="L155" s="46">
        <v>0.71</v>
      </c>
      <c r="M155" t="s">
        <v>55</v>
      </c>
      <c r="N155" t="s">
        <v>44</v>
      </c>
      <c r="O155">
        <v>19</v>
      </c>
      <c r="P155">
        <v>7</v>
      </c>
    </row>
    <row r="156" spans="1:16" x14ac:dyDescent="0.25">
      <c r="A156" t="s">
        <v>375</v>
      </c>
      <c r="B156" t="s">
        <v>376</v>
      </c>
      <c r="C156" t="s">
        <v>82</v>
      </c>
      <c r="D156">
        <v>47</v>
      </c>
      <c r="E156" t="s">
        <v>95</v>
      </c>
      <c r="F156" t="s">
        <v>96</v>
      </c>
      <c r="G156" t="s">
        <v>75</v>
      </c>
      <c r="H156">
        <v>29</v>
      </c>
      <c r="I156" t="s">
        <v>24</v>
      </c>
      <c r="J156">
        <v>4.3</v>
      </c>
      <c r="K156">
        <v>1</v>
      </c>
      <c r="L156" s="46">
        <v>0.95</v>
      </c>
      <c r="M156" t="s">
        <v>8</v>
      </c>
      <c r="N156" t="s">
        <v>20</v>
      </c>
      <c r="O156">
        <v>11</v>
      </c>
      <c r="P156">
        <v>8</v>
      </c>
    </row>
    <row r="157" spans="1:16" x14ac:dyDescent="0.25">
      <c r="A157" t="s">
        <v>377</v>
      </c>
      <c r="B157" t="s">
        <v>378</v>
      </c>
      <c r="C157" t="s">
        <v>5259</v>
      </c>
      <c r="D157">
        <v>60</v>
      </c>
      <c r="E157" t="s">
        <v>91</v>
      </c>
      <c r="F157" t="s">
        <v>92</v>
      </c>
      <c r="G157" t="s">
        <v>23</v>
      </c>
      <c r="H157">
        <v>15</v>
      </c>
      <c r="I157">
        <v>100</v>
      </c>
      <c r="J157">
        <v>1.5</v>
      </c>
      <c r="K157">
        <v>0</v>
      </c>
      <c r="L157">
        <v>80</v>
      </c>
      <c r="M157" t="s">
        <v>33</v>
      </c>
      <c r="N157" t="s">
        <v>20</v>
      </c>
      <c r="O157">
        <v>8</v>
      </c>
      <c r="P157">
        <v>14</v>
      </c>
    </row>
    <row r="158" spans="1:16" x14ac:dyDescent="0.25">
      <c r="A158" t="s">
        <v>379</v>
      </c>
      <c r="B158" t="s">
        <v>380</v>
      </c>
      <c r="C158" t="s">
        <v>5248</v>
      </c>
      <c r="D158">
        <v>43</v>
      </c>
      <c r="E158" t="s">
        <v>5</v>
      </c>
      <c r="F158" t="s">
        <v>6</v>
      </c>
      <c r="G158" t="s">
        <v>38</v>
      </c>
      <c r="H158">
        <v>9</v>
      </c>
      <c r="I158" t="s">
        <v>104</v>
      </c>
      <c r="J158">
        <v>2.2000000000000002</v>
      </c>
      <c r="K158" t="s">
        <v>5251</v>
      </c>
      <c r="M158" t="s">
        <v>50</v>
      </c>
      <c r="N158" t="s">
        <v>44</v>
      </c>
      <c r="O158">
        <v>12</v>
      </c>
      <c r="P158">
        <v>5</v>
      </c>
    </row>
    <row r="159" spans="1:16" x14ac:dyDescent="0.25">
      <c r="A159" t="s">
        <v>381</v>
      </c>
      <c r="B159" t="s">
        <v>382</v>
      </c>
      <c r="C159" t="s">
        <v>82</v>
      </c>
      <c r="D159">
        <v>56</v>
      </c>
      <c r="E159" t="s">
        <v>136</v>
      </c>
      <c r="F159" t="s">
        <v>137</v>
      </c>
      <c r="G159" t="s">
        <v>38</v>
      </c>
      <c r="I159">
        <v>100</v>
      </c>
      <c r="J159">
        <v>3.2</v>
      </c>
      <c r="K159">
        <v>0</v>
      </c>
      <c r="L159" s="46">
        <v>0.62</v>
      </c>
      <c r="M159" t="s">
        <v>50</v>
      </c>
      <c r="N159" t="s">
        <v>44</v>
      </c>
      <c r="O159">
        <v>4</v>
      </c>
      <c r="P159">
        <v>1</v>
      </c>
    </row>
    <row r="160" spans="1:16" x14ac:dyDescent="0.25">
      <c r="A160" t="s">
        <v>383</v>
      </c>
      <c r="B160" t="s">
        <v>384</v>
      </c>
      <c r="C160" t="s">
        <v>5250</v>
      </c>
      <c r="D160">
        <v>42</v>
      </c>
      <c r="E160" t="s">
        <v>107</v>
      </c>
      <c r="F160" t="s">
        <v>108</v>
      </c>
      <c r="G160" t="s">
        <v>75</v>
      </c>
      <c r="H160">
        <v>2</v>
      </c>
      <c r="I160" t="s">
        <v>49</v>
      </c>
      <c r="J160">
        <v>1.9</v>
      </c>
      <c r="K160" t="b">
        <v>0</v>
      </c>
      <c r="L160" s="46">
        <v>0.95</v>
      </c>
      <c r="M160" t="s">
        <v>8</v>
      </c>
      <c r="N160" t="s">
        <v>15</v>
      </c>
      <c r="O160">
        <v>2</v>
      </c>
      <c r="P160">
        <v>3</v>
      </c>
    </row>
    <row r="161" spans="1:16" x14ac:dyDescent="0.25">
      <c r="A161" t="s">
        <v>385</v>
      </c>
      <c r="B161" t="s">
        <v>386</v>
      </c>
      <c r="C161" t="s">
        <v>63</v>
      </c>
      <c r="D161">
        <v>20</v>
      </c>
      <c r="E161" t="s">
        <v>173</v>
      </c>
      <c r="F161" t="s">
        <v>59</v>
      </c>
      <c r="G161" t="s">
        <v>19</v>
      </c>
      <c r="H161">
        <v>0</v>
      </c>
      <c r="I161">
        <v>40</v>
      </c>
      <c r="J161">
        <v>2.5</v>
      </c>
      <c r="K161">
        <v>0</v>
      </c>
      <c r="L161" s="46">
        <v>0.79</v>
      </c>
      <c r="M161" t="s">
        <v>8</v>
      </c>
      <c r="N161" t="s">
        <v>20</v>
      </c>
      <c r="O161">
        <v>4</v>
      </c>
      <c r="P161">
        <v>2</v>
      </c>
    </row>
    <row r="162" spans="1:16" x14ac:dyDescent="0.25">
      <c r="A162" t="s">
        <v>387</v>
      </c>
      <c r="B162" t="s">
        <v>388</v>
      </c>
      <c r="C162" t="s">
        <v>5253</v>
      </c>
      <c r="D162">
        <v>47</v>
      </c>
      <c r="E162" t="s">
        <v>36</v>
      </c>
      <c r="F162" t="s">
        <v>37</v>
      </c>
      <c r="G162" t="s">
        <v>60</v>
      </c>
      <c r="H162">
        <v>12</v>
      </c>
      <c r="I162">
        <v>40</v>
      </c>
      <c r="J162">
        <v>4.5</v>
      </c>
      <c r="K162" t="s">
        <v>142</v>
      </c>
      <c r="L162" s="46">
        <v>0.62</v>
      </c>
      <c r="M162" t="s">
        <v>55</v>
      </c>
      <c r="N162" t="s">
        <v>9</v>
      </c>
      <c r="O162">
        <v>15</v>
      </c>
      <c r="P162">
        <v>10</v>
      </c>
    </row>
    <row r="163" spans="1:16" x14ac:dyDescent="0.25">
      <c r="A163" t="s">
        <v>389</v>
      </c>
      <c r="B163" t="s">
        <v>390</v>
      </c>
      <c r="C163" t="s">
        <v>5254</v>
      </c>
      <c r="E163" t="s">
        <v>58</v>
      </c>
      <c r="F163" t="s">
        <v>59</v>
      </c>
      <c r="G163" t="s">
        <v>38</v>
      </c>
      <c r="H163">
        <v>12</v>
      </c>
      <c r="I163" t="s">
        <v>32</v>
      </c>
      <c r="J163">
        <v>4.0999999999999996</v>
      </c>
      <c r="K163" t="s">
        <v>142</v>
      </c>
      <c r="L163" s="46">
        <v>0.68</v>
      </c>
      <c r="M163" t="s">
        <v>50</v>
      </c>
      <c r="N163" t="s">
        <v>44</v>
      </c>
      <c r="O163">
        <v>15</v>
      </c>
      <c r="P163">
        <v>11</v>
      </c>
    </row>
    <row r="164" spans="1:16" x14ac:dyDescent="0.25">
      <c r="A164" t="s">
        <v>391</v>
      </c>
      <c r="B164" t="s">
        <v>392</v>
      </c>
      <c r="C164" t="s">
        <v>5259</v>
      </c>
      <c r="D164">
        <v>56</v>
      </c>
      <c r="E164" t="s">
        <v>36</v>
      </c>
      <c r="F164" t="s">
        <v>37</v>
      </c>
      <c r="G164" t="s">
        <v>75</v>
      </c>
      <c r="H164">
        <v>15</v>
      </c>
      <c r="I164" t="s">
        <v>5255</v>
      </c>
      <c r="J164">
        <v>0</v>
      </c>
      <c r="K164" t="s">
        <v>142</v>
      </c>
      <c r="M164" t="s">
        <v>33</v>
      </c>
      <c r="N164" t="s">
        <v>15</v>
      </c>
      <c r="O164">
        <v>9</v>
      </c>
      <c r="P164">
        <v>9</v>
      </c>
    </row>
    <row r="165" spans="1:16" x14ac:dyDescent="0.25">
      <c r="A165" t="s">
        <v>393</v>
      </c>
      <c r="B165" t="s">
        <v>394</v>
      </c>
      <c r="C165" t="s">
        <v>82</v>
      </c>
      <c r="D165">
        <v>59</v>
      </c>
      <c r="E165" t="s">
        <v>53</v>
      </c>
      <c r="F165" t="s">
        <v>13</v>
      </c>
      <c r="G165" t="s">
        <v>75</v>
      </c>
      <c r="H165">
        <v>29</v>
      </c>
      <c r="I165" t="s">
        <v>5255</v>
      </c>
      <c r="K165">
        <v>0</v>
      </c>
      <c r="L165" s="46">
        <v>0.8</v>
      </c>
      <c r="M165" t="s">
        <v>8</v>
      </c>
      <c r="N165" t="s">
        <v>9</v>
      </c>
      <c r="O165">
        <v>19</v>
      </c>
      <c r="P165">
        <v>7</v>
      </c>
    </row>
    <row r="166" spans="1:16" x14ac:dyDescent="0.25">
      <c r="A166" t="s">
        <v>395</v>
      </c>
      <c r="B166" t="s">
        <v>396</v>
      </c>
      <c r="C166" t="s">
        <v>5257</v>
      </c>
      <c r="D166">
        <v>56</v>
      </c>
      <c r="E166" t="s">
        <v>71</v>
      </c>
      <c r="F166" t="s">
        <v>72</v>
      </c>
      <c r="G166" t="s">
        <v>64</v>
      </c>
      <c r="H166">
        <v>15</v>
      </c>
      <c r="I166">
        <v>40</v>
      </c>
      <c r="J166">
        <v>3.7</v>
      </c>
      <c r="L166" s="46">
        <v>0.92</v>
      </c>
      <c r="M166" t="s">
        <v>33</v>
      </c>
      <c r="N166" t="s">
        <v>20</v>
      </c>
      <c r="O166">
        <v>14</v>
      </c>
      <c r="P166">
        <v>9</v>
      </c>
    </row>
    <row r="167" spans="1:16" x14ac:dyDescent="0.25">
      <c r="A167" t="s">
        <v>397</v>
      </c>
      <c r="B167" t="s">
        <v>398</v>
      </c>
      <c r="C167" t="s">
        <v>5253</v>
      </c>
      <c r="D167">
        <v>31</v>
      </c>
      <c r="E167" t="s">
        <v>136</v>
      </c>
      <c r="F167" t="s">
        <v>137</v>
      </c>
      <c r="G167" t="s">
        <v>23</v>
      </c>
      <c r="I167" t="s">
        <v>5255</v>
      </c>
      <c r="J167">
        <v>1.3</v>
      </c>
      <c r="K167">
        <v>1</v>
      </c>
      <c r="L167" s="46">
        <v>0.65</v>
      </c>
      <c r="M167" t="s">
        <v>33</v>
      </c>
      <c r="N167" t="s">
        <v>15</v>
      </c>
      <c r="O167">
        <v>1</v>
      </c>
      <c r="P167">
        <v>1</v>
      </c>
    </row>
    <row r="168" spans="1:16" x14ac:dyDescent="0.25">
      <c r="A168" t="s">
        <v>399</v>
      </c>
      <c r="B168" t="s">
        <v>400</v>
      </c>
      <c r="C168" t="s">
        <v>5254</v>
      </c>
      <c r="D168">
        <v>60</v>
      </c>
      <c r="E168" t="s">
        <v>95</v>
      </c>
      <c r="F168" t="s">
        <v>96</v>
      </c>
      <c r="G168" t="s">
        <v>14</v>
      </c>
      <c r="H168">
        <v>33</v>
      </c>
      <c r="I168">
        <v>40</v>
      </c>
      <c r="J168">
        <v>3.6</v>
      </c>
      <c r="K168">
        <v>1</v>
      </c>
      <c r="L168" s="46">
        <v>0.87</v>
      </c>
      <c r="M168" t="s">
        <v>50</v>
      </c>
      <c r="N168" t="s">
        <v>44</v>
      </c>
      <c r="O168">
        <v>13</v>
      </c>
      <c r="P168">
        <v>10</v>
      </c>
    </row>
    <row r="169" spans="1:16" x14ac:dyDescent="0.25">
      <c r="A169" t="s">
        <v>401</v>
      </c>
      <c r="B169" t="s">
        <v>402</v>
      </c>
      <c r="C169" t="s">
        <v>5248</v>
      </c>
      <c r="D169">
        <v>31</v>
      </c>
      <c r="E169" t="s">
        <v>111</v>
      </c>
      <c r="F169" t="s">
        <v>13</v>
      </c>
      <c r="G169" t="s">
        <v>23</v>
      </c>
      <c r="H169">
        <v>10</v>
      </c>
      <c r="I169">
        <v>75</v>
      </c>
      <c r="J169">
        <v>0</v>
      </c>
      <c r="K169" t="s">
        <v>142</v>
      </c>
      <c r="L169" s="46">
        <v>0.7</v>
      </c>
      <c r="M169" t="s">
        <v>50</v>
      </c>
      <c r="N169" t="s">
        <v>9</v>
      </c>
      <c r="O169">
        <v>11</v>
      </c>
      <c r="P169">
        <v>9</v>
      </c>
    </row>
    <row r="170" spans="1:16" x14ac:dyDescent="0.25">
      <c r="A170" t="s">
        <v>403</v>
      </c>
      <c r="B170" t="s">
        <v>404</v>
      </c>
      <c r="C170" t="s">
        <v>5257</v>
      </c>
      <c r="D170">
        <v>60</v>
      </c>
      <c r="E170" t="s">
        <v>58</v>
      </c>
      <c r="F170" t="s">
        <v>59</v>
      </c>
      <c r="G170" t="s">
        <v>64</v>
      </c>
      <c r="H170">
        <v>20</v>
      </c>
      <c r="I170">
        <v>40</v>
      </c>
      <c r="J170">
        <v>1.4</v>
      </c>
      <c r="K170" t="s">
        <v>142</v>
      </c>
      <c r="L170">
        <v>87</v>
      </c>
      <c r="M170" t="s">
        <v>8</v>
      </c>
      <c r="N170" t="s">
        <v>44</v>
      </c>
      <c r="O170">
        <v>18</v>
      </c>
      <c r="P170">
        <v>17</v>
      </c>
    </row>
    <row r="171" spans="1:16" x14ac:dyDescent="0.25">
      <c r="A171" t="s">
        <v>405</v>
      </c>
      <c r="B171" t="s">
        <v>406</v>
      </c>
      <c r="C171" t="s">
        <v>5257</v>
      </c>
      <c r="D171">
        <v>46</v>
      </c>
      <c r="E171" t="s">
        <v>118</v>
      </c>
      <c r="F171" t="s">
        <v>119</v>
      </c>
      <c r="G171" t="s">
        <v>75</v>
      </c>
      <c r="H171">
        <v>23</v>
      </c>
      <c r="I171">
        <v>20</v>
      </c>
      <c r="J171">
        <v>2.9</v>
      </c>
      <c r="K171" t="s">
        <v>5251</v>
      </c>
      <c r="L171" s="46">
        <v>0.72</v>
      </c>
      <c r="M171" t="s">
        <v>50</v>
      </c>
      <c r="N171" t="s">
        <v>20</v>
      </c>
      <c r="O171">
        <v>19</v>
      </c>
      <c r="P171">
        <v>5</v>
      </c>
    </row>
    <row r="172" spans="1:16" x14ac:dyDescent="0.25">
      <c r="A172" t="s">
        <v>407</v>
      </c>
      <c r="B172" t="s">
        <v>408</v>
      </c>
      <c r="C172" t="s">
        <v>5252</v>
      </c>
      <c r="E172" t="s">
        <v>29</v>
      </c>
      <c r="F172" t="s">
        <v>30</v>
      </c>
      <c r="G172" t="s">
        <v>7</v>
      </c>
      <c r="I172">
        <v>40</v>
      </c>
      <c r="J172">
        <v>2.8</v>
      </c>
      <c r="K172" t="s">
        <v>5251</v>
      </c>
      <c r="L172" s="46">
        <v>0.8</v>
      </c>
      <c r="M172" t="s">
        <v>50</v>
      </c>
      <c r="N172" t="s">
        <v>9</v>
      </c>
      <c r="O172">
        <v>4</v>
      </c>
      <c r="P172">
        <v>1</v>
      </c>
    </row>
    <row r="173" spans="1:16" x14ac:dyDescent="0.25">
      <c r="A173" t="s">
        <v>409</v>
      </c>
      <c r="B173" t="s">
        <v>410</v>
      </c>
      <c r="C173" t="s">
        <v>82</v>
      </c>
      <c r="D173">
        <v>34</v>
      </c>
      <c r="E173" t="s">
        <v>71</v>
      </c>
      <c r="F173" t="s">
        <v>72</v>
      </c>
      <c r="G173" t="s">
        <v>60</v>
      </c>
      <c r="H173">
        <v>0</v>
      </c>
      <c r="I173">
        <v>20</v>
      </c>
      <c r="J173">
        <v>1.7</v>
      </c>
      <c r="K173">
        <v>0</v>
      </c>
      <c r="L173" s="46">
        <v>0.66</v>
      </c>
      <c r="M173" t="s">
        <v>50</v>
      </c>
      <c r="N173" t="s">
        <v>20</v>
      </c>
      <c r="O173">
        <v>1</v>
      </c>
      <c r="P173">
        <v>3</v>
      </c>
    </row>
    <row r="174" spans="1:16" x14ac:dyDescent="0.25">
      <c r="A174" t="s">
        <v>411</v>
      </c>
      <c r="B174" t="s">
        <v>412</v>
      </c>
      <c r="C174" t="s">
        <v>5247</v>
      </c>
      <c r="D174">
        <v>42</v>
      </c>
      <c r="E174" t="s">
        <v>29</v>
      </c>
      <c r="F174" t="s">
        <v>30</v>
      </c>
      <c r="G174" t="s">
        <v>19</v>
      </c>
      <c r="H174">
        <v>7</v>
      </c>
      <c r="I174" t="s">
        <v>5256</v>
      </c>
      <c r="J174">
        <v>0</v>
      </c>
      <c r="K174">
        <v>1</v>
      </c>
      <c r="M174" t="s">
        <v>33</v>
      </c>
      <c r="N174" t="s">
        <v>20</v>
      </c>
      <c r="O174">
        <v>14</v>
      </c>
      <c r="P174">
        <v>5</v>
      </c>
    </row>
    <row r="175" spans="1:16" x14ac:dyDescent="0.25">
      <c r="A175" t="s">
        <v>413</v>
      </c>
      <c r="B175" t="s">
        <v>414</v>
      </c>
      <c r="C175" t="s">
        <v>5259</v>
      </c>
      <c r="D175">
        <v>31</v>
      </c>
      <c r="E175" t="s">
        <v>53</v>
      </c>
      <c r="F175" t="s">
        <v>13</v>
      </c>
      <c r="G175" t="s">
        <v>38</v>
      </c>
      <c r="H175">
        <v>4</v>
      </c>
      <c r="I175" t="s">
        <v>5255</v>
      </c>
      <c r="J175">
        <v>1.1000000000000001</v>
      </c>
      <c r="K175" t="b">
        <v>1</v>
      </c>
      <c r="L175" s="46">
        <v>0.64</v>
      </c>
      <c r="M175" t="s">
        <v>8</v>
      </c>
      <c r="N175" t="s">
        <v>15</v>
      </c>
      <c r="O175">
        <v>4</v>
      </c>
      <c r="P175">
        <v>2</v>
      </c>
    </row>
    <row r="176" spans="1:16" x14ac:dyDescent="0.25">
      <c r="A176" t="s">
        <v>415</v>
      </c>
      <c r="B176" t="s">
        <v>416</v>
      </c>
      <c r="C176" t="s">
        <v>5250</v>
      </c>
      <c r="D176">
        <v>29</v>
      </c>
      <c r="E176" t="s">
        <v>91</v>
      </c>
      <c r="F176" t="s">
        <v>92</v>
      </c>
      <c r="G176" t="s">
        <v>60</v>
      </c>
      <c r="H176">
        <v>9</v>
      </c>
      <c r="I176">
        <v>20</v>
      </c>
      <c r="L176" s="46">
        <v>0.68</v>
      </c>
      <c r="M176" t="s">
        <v>55</v>
      </c>
      <c r="N176" t="s">
        <v>44</v>
      </c>
      <c r="O176">
        <v>11</v>
      </c>
      <c r="P176">
        <v>5</v>
      </c>
    </row>
    <row r="177" spans="1:16" x14ac:dyDescent="0.25">
      <c r="A177" t="s">
        <v>417</v>
      </c>
      <c r="B177" t="s">
        <v>418</v>
      </c>
      <c r="C177" t="s">
        <v>5253</v>
      </c>
      <c r="D177">
        <v>57</v>
      </c>
      <c r="E177" t="s">
        <v>12</v>
      </c>
      <c r="F177" t="s">
        <v>13</v>
      </c>
      <c r="G177" t="s">
        <v>19</v>
      </c>
      <c r="H177">
        <v>17</v>
      </c>
      <c r="I177">
        <v>20</v>
      </c>
      <c r="J177">
        <v>3.6</v>
      </c>
      <c r="K177">
        <v>0</v>
      </c>
      <c r="L177" s="46">
        <v>0.63</v>
      </c>
      <c r="M177" t="s">
        <v>33</v>
      </c>
      <c r="N177" t="s">
        <v>9</v>
      </c>
      <c r="O177">
        <v>10</v>
      </c>
      <c r="P177">
        <v>4</v>
      </c>
    </row>
    <row r="178" spans="1:16" x14ac:dyDescent="0.25">
      <c r="A178" t="s">
        <v>419</v>
      </c>
      <c r="B178" t="s">
        <v>420</v>
      </c>
      <c r="C178" t="s">
        <v>5257</v>
      </c>
      <c r="D178">
        <v>47</v>
      </c>
      <c r="E178" t="s">
        <v>78</v>
      </c>
      <c r="F178" t="s">
        <v>79</v>
      </c>
      <c r="G178" t="s">
        <v>75</v>
      </c>
      <c r="H178">
        <v>8</v>
      </c>
      <c r="I178">
        <v>20</v>
      </c>
      <c r="J178">
        <v>4.5</v>
      </c>
      <c r="K178">
        <v>1</v>
      </c>
      <c r="L178" s="46">
        <v>0.72</v>
      </c>
      <c r="M178" t="s">
        <v>50</v>
      </c>
      <c r="N178" t="s">
        <v>20</v>
      </c>
      <c r="O178">
        <v>12</v>
      </c>
      <c r="P178">
        <v>10</v>
      </c>
    </row>
    <row r="179" spans="1:16" x14ac:dyDescent="0.25">
      <c r="A179" t="s">
        <v>421</v>
      </c>
      <c r="B179" t="s">
        <v>422</v>
      </c>
      <c r="C179" t="s">
        <v>5257</v>
      </c>
      <c r="D179">
        <v>47</v>
      </c>
      <c r="E179" t="s">
        <v>136</v>
      </c>
      <c r="F179" t="s">
        <v>137</v>
      </c>
      <c r="G179" t="s">
        <v>31</v>
      </c>
      <c r="H179">
        <v>14</v>
      </c>
      <c r="I179" t="s">
        <v>32</v>
      </c>
      <c r="J179">
        <v>0</v>
      </c>
      <c r="K179" t="b">
        <v>1</v>
      </c>
      <c r="L179" s="46">
        <v>0.86</v>
      </c>
      <c r="M179" t="s">
        <v>33</v>
      </c>
      <c r="N179" t="s">
        <v>20</v>
      </c>
      <c r="O179">
        <v>14</v>
      </c>
      <c r="P179">
        <v>3</v>
      </c>
    </row>
    <row r="180" spans="1:16" x14ac:dyDescent="0.25">
      <c r="A180" t="s">
        <v>423</v>
      </c>
      <c r="B180" t="s">
        <v>424</v>
      </c>
      <c r="C180" t="s">
        <v>5248</v>
      </c>
      <c r="D180">
        <v>45</v>
      </c>
      <c r="E180" t="s">
        <v>118</v>
      </c>
      <c r="F180" t="s">
        <v>119</v>
      </c>
      <c r="G180" t="s">
        <v>19</v>
      </c>
      <c r="H180">
        <v>21</v>
      </c>
      <c r="I180" t="s">
        <v>5261</v>
      </c>
      <c r="J180">
        <v>1.5</v>
      </c>
      <c r="K180">
        <v>1</v>
      </c>
      <c r="L180" s="46">
        <v>0.73</v>
      </c>
      <c r="M180" t="s">
        <v>50</v>
      </c>
      <c r="N180" t="s">
        <v>9</v>
      </c>
      <c r="O180">
        <v>15</v>
      </c>
      <c r="P180">
        <v>17</v>
      </c>
    </row>
    <row r="181" spans="1:16" x14ac:dyDescent="0.25">
      <c r="A181" t="s">
        <v>425</v>
      </c>
      <c r="B181" t="s">
        <v>426</v>
      </c>
      <c r="C181" t="s">
        <v>5254</v>
      </c>
      <c r="D181">
        <v>24</v>
      </c>
      <c r="E181" t="s">
        <v>47</v>
      </c>
      <c r="F181" t="s">
        <v>48</v>
      </c>
      <c r="G181" t="s">
        <v>97</v>
      </c>
      <c r="H181">
        <v>1</v>
      </c>
      <c r="I181" t="s">
        <v>32</v>
      </c>
      <c r="J181">
        <v>3.7</v>
      </c>
      <c r="K181" t="s">
        <v>142</v>
      </c>
      <c r="L181" s="46">
        <v>0.95</v>
      </c>
      <c r="M181" t="s">
        <v>50</v>
      </c>
      <c r="N181" t="s">
        <v>20</v>
      </c>
      <c r="O181">
        <v>3</v>
      </c>
      <c r="P181">
        <v>1</v>
      </c>
    </row>
    <row r="182" spans="1:16" x14ac:dyDescent="0.25">
      <c r="A182" t="s">
        <v>427</v>
      </c>
      <c r="B182" t="s">
        <v>428</v>
      </c>
      <c r="C182" t="s">
        <v>5248</v>
      </c>
      <c r="D182">
        <v>31</v>
      </c>
      <c r="E182" t="s">
        <v>58</v>
      </c>
      <c r="F182" t="s">
        <v>59</v>
      </c>
      <c r="G182" t="s">
        <v>14</v>
      </c>
      <c r="H182">
        <v>12</v>
      </c>
      <c r="I182">
        <v>20</v>
      </c>
      <c r="J182">
        <v>2.2999999999999998</v>
      </c>
      <c r="K182" t="b">
        <v>0</v>
      </c>
      <c r="L182" s="46">
        <v>0.9</v>
      </c>
      <c r="M182" t="s">
        <v>33</v>
      </c>
      <c r="N182" t="s">
        <v>15</v>
      </c>
      <c r="O182">
        <v>11</v>
      </c>
      <c r="P182">
        <v>6</v>
      </c>
    </row>
    <row r="183" spans="1:16" x14ac:dyDescent="0.25">
      <c r="A183" t="s">
        <v>429</v>
      </c>
      <c r="B183" t="s">
        <v>430</v>
      </c>
      <c r="C183" t="s">
        <v>5252</v>
      </c>
      <c r="D183">
        <v>20</v>
      </c>
      <c r="E183" t="s">
        <v>162</v>
      </c>
      <c r="F183" t="s">
        <v>59</v>
      </c>
      <c r="G183" t="s">
        <v>19</v>
      </c>
      <c r="H183">
        <v>2</v>
      </c>
      <c r="I183" t="s">
        <v>104</v>
      </c>
      <c r="J183">
        <v>2.8</v>
      </c>
      <c r="K183">
        <v>0</v>
      </c>
      <c r="L183" s="46">
        <v>0.78</v>
      </c>
      <c r="M183" t="s">
        <v>8</v>
      </c>
      <c r="N183" t="s">
        <v>15</v>
      </c>
      <c r="O183">
        <v>5</v>
      </c>
      <c r="P183">
        <v>1</v>
      </c>
    </row>
    <row r="184" spans="1:16" x14ac:dyDescent="0.25">
      <c r="A184" t="s">
        <v>431</v>
      </c>
      <c r="B184" t="s">
        <v>432</v>
      </c>
      <c r="C184" t="s">
        <v>5257</v>
      </c>
      <c r="D184">
        <v>38</v>
      </c>
      <c r="E184" t="s">
        <v>71</v>
      </c>
      <c r="F184" t="s">
        <v>72</v>
      </c>
      <c r="G184" t="s">
        <v>23</v>
      </c>
      <c r="H184">
        <v>3</v>
      </c>
      <c r="I184">
        <v>30</v>
      </c>
      <c r="J184">
        <v>3.5</v>
      </c>
      <c r="K184" t="s">
        <v>142</v>
      </c>
      <c r="L184" s="46">
        <v>0.97</v>
      </c>
      <c r="M184" t="s">
        <v>50</v>
      </c>
      <c r="N184" t="s">
        <v>15</v>
      </c>
      <c r="O184">
        <v>3</v>
      </c>
      <c r="P184">
        <v>1</v>
      </c>
    </row>
    <row r="185" spans="1:16" x14ac:dyDescent="0.25">
      <c r="A185" t="s">
        <v>433</v>
      </c>
      <c r="B185" t="s">
        <v>434</v>
      </c>
      <c r="C185" t="s">
        <v>5253</v>
      </c>
      <c r="D185">
        <v>33</v>
      </c>
      <c r="E185" t="s">
        <v>18</v>
      </c>
      <c r="F185" t="s">
        <v>18</v>
      </c>
      <c r="G185" t="s">
        <v>60</v>
      </c>
      <c r="H185">
        <v>11</v>
      </c>
      <c r="J185">
        <v>0</v>
      </c>
      <c r="K185" t="s">
        <v>54</v>
      </c>
      <c r="L185" s="46">
        <v>0.65</v>
      </c>
      <c r="M185" t="s">
        <v>8</v>
      </c>
      <c r="N185" t="s">
        <v>15</v>
      </c>
      <c r="O185">
        <v>12</v>
      </c>
      <c r="P185">
        <v>7</v>
      </c>
    </row>
    <row r="186" spans="1:16" x14ac:dyDescent="0.25">
      <c r="A186" t="s">
        <v>435</v>
      </c>
      <c r="B186" t="s">
        <v>436</v>
      </c>
      <c r="C186" t="s">
        <v>5252</v>
      </c>
      <c r="D186">
        <v>31</v>
      </c>
      <c r="E186" t="s">
        <v>12</v>
      </c>
      <c r="F186" t="s">
        <v>13</v>
      </c>
      <c r="G186" t="s">
        <v>23</v>
      </c>
      <c r="H186">
        <v>4</v>
      </c>
      <c r="I186">
        <v>40</v>
      </c>
      <c r="J186">
        <v>3.2</v>
      </c>
      <c r="K186">
        <v>1</v>
      </c>
      <c r="L186" s="46">
        <v>0.78</v>
      </c>
      <c r="M186" t="s">
        <v>55</v>
      </c>
      <c r="N186" t="s">
        <v>20</v>
      </c>
      <c r="O186">
        <v>4</v>
      </c>
      <c r="P186">
        <v>1</v>
      </c>
    </row>
    <row r="187" spans="1:16" x14ac:dyDescent="0.25">
      <c r="A187" t="s">
        <v>437</v>
      </c>
      <c r="B187" t="s">
        <v>438</v>
      </c>
      <c r="C187" t="s">
        <v>5254</v>
      </c>
      <c r="D187">
        <v>41</v>
      </c>
      <c r="E187" t="s">
        <v>173</v>
      </c>
      <c r="F187" t="s">
        <v>59</v>
      </c>
      <c r="G187" t="s">
        <v>97</v>
      </c>
      <c r="H187">
        <v>21</v>
      </c>
      <c r="I187">
        <v>50</v>
      </c>
      <c r="J187">
        <v>3.3</v>
      </c>
      <c r="K187" t="s">
        <v>5258</v>
      </c>
      <c r="L187" s="46">
        <v>0.65</v>
      </c>
      <c r="M187" t="s">
        <v>50</v>
      </c>
      <c r="N187" t="s">
        <v>9</v>
      </c>
      <c r="O187">
        <v>20</v>
      </c>
      <c r="P187">
        <v>4</v>
      </c>
    </row>
    <row r="188" spans="1:16" x14ac:dyDescent="0.25">
      <c r="A188" t="s">
        <v>439</v>
      </c>
      <c r="B188" t="s">
        <v>440</v>
      </c>
      <c r="C188" t="s">
        <v>5257</v>
      </c>
      <c r="D188">
        <v>54</v>
      </c>
      <c r="E188" t="s">
        <v>47</v>
      </c>
      <c r="F188" t="s">
        <v>48</v>
      </c>
      <c r="G188" t="s">
        <v>23</v>
      </c>
      <c r="H188">
        <v>0</v>
      </c>
      <c r="I188" t="s">
        <v>104</v>
      </c>
      <c r="J188">
        <v>4.9000000000000004</v>
      </c>
      <c r="M188" t="s">
        <v>8</v>
      </c>
      <c r="N188" t="s">
        <v>9</v>
      </c>
      <c r="O188">
        <v>2</v>
      </c>
      <c r="P188">
        <v>4</v>
      </c>
    </row>
    <row r="189" spans="1:16" x14ac:dyDescent="0.25">
      <c r="A189" t="s">
        <v>441</v>
      </c>
      <c r="B189" t="s">
        <v>442</v>
      </c>
      <c r="C189" t="s">
        <v>5250</v>
      </c>
      <c r="D189">
        <v>50</v>
      </c>
      <c r="E189" t="s">
        <v>162</v>
      </c>
      <c r="F189" t="s">
        <v>59</v>
      </c>
      <c r="G189" t="s">
        <v>38</v>
      </c>
      <c r="H189">
        <v>6</v>
      </c>
      <c r="I189">
        <v>30</v>
      </c>
      <c r="J189">
        <v>2.2000000000000002</v>
      </c>
      <c r="K189">
        <v>1</v>
      </c>
      <c r="L189" s="46">
        <v>0.95</v>
      </c>
      <c r="M189" t="s">
        <v>8</v>
      </c>
      <c r="N189" t="s">
        <v>9</v>
      </c>
      <c r="O189">
        <v>13</v>
      </c>
      <c r="P189">
        <v>2</v>
      </c>
    </row>
    <row r="190" spans="1:16" x14ac:dyDescent="0.25">
      <c r="A190" t="s">
        <v>443</v>
      </c>
      <c r="B190" t="s">
        <v>444</v>
      </c>
      <c r="C190" t="s">
        <v>5257</v>
      </c>
      <c r="D190">
        <v>48</v>
      </c>
      <c r="E190" t="s">
        <v>91</v>
      </c>
      <c r="F190" t="s">
        <v>92</v>
      </c>
      <c r="G190" t="s">
        <v>97</v>
      </c>
      <c r="H190">
        <v>18</v>
      </c>
      <c r="I190" t="s">
        <v>5256</v>
      </c>
      <c r="K190">
        <v>1</v>
      </c>
      <c r="L190" s="46">
        <v>0.88</v>
      </c>
      <c r="M190" t="s">
        <v>55</v>
      </c>
      <c r="N190" t="s">
        <v>9</v>
      </c>
      <c r="O190">
        <v>14</v>
      </c>
      <c r="P190">
        <v>2</v>
      </c>
    </row>
    <row r="191" spans="1:16" x14ac:dyDescent="0.25">
      <c r="A191" t="s">
        <v>445</v>
      </c>
      <c r="B191" t="s">
        <v>446</v>
      </c>
      <c r="C191" t="s">
        <v>5247</v>
      </c>
      <c r="D191">
        <v>49</v>
      </c>
      <c r="E191" t="s">
        <v>162</v>
      </c>
      <c r="F191" t="s">
        <v>59</v>
      </c>
      <c r="G191" t="s">
        <v>19</v>
      </c>
      <c r="J191">
        <v>1.8</v>
      </c>
      <c r="K191">
        <v>0</v>
      </c>
      <c r="M191" t="s">
        <v>8</v>
      </c>
      <c r="N191" t="s">
        <v>44</v>
      </c>
      <c r="O191">
        <v>5</v>
      </c>
      <c r="P191">
        <v>5</v>
      </c>
    </row>
    <row r="192" spans="1:16" x14ac:dyDescent="0.25">
      <c r="A192" t="s">
        <v>447</v>
      </c>
      <c r="B192" t="s">
        <v>448</v>
      </c>
      <c r="C192" t="s">
        <v>82</v>
      </c>
      <c r="D192">
        <v>21</v>
      </c>
      <c r="E192" t="s">
        <v>95</v>
      </c>
      <c r="F192" t="s">
        <v>96</v>
      </c>
      <c r="G192" t="s">
        <v>19</v>
      </c>
      <c r="H192">
        <v>1</v>
      </c>
      <c r="I192">
        <v>75</v>
      </c>
      <c r="J192">
        <v>4.5999999999999996</v>
      </c>
      <c r="K192">
        <v>0</v>
      </c>
      <c r="L192" s="46">
        <v>0.92</v>
      </c>
      <c r="M192" t="s">
        <v>8</v>
      </c>
      <c r="N192" t="s">
        <v>9</v>
      </c>
      <c r="O192">
        <v>2</v>
      </c>
      <c r="P192">
        <v>1</v>
      </c>
    </row>
    <row r="193" spans="1:16" x14ac:dyDescent="0.25">
      <c r="A193" t="s">
        <v>449</v>
      </c>
      <c r="B193" t="s">
        <v>450</v>
      </c>
      <c r="C193" t="s">
        <v>5259</v>
      </c>
      <c r="D193">
        <v>58</v>
      </c>
      <c r="E193" t="s">
        <v>12</v>
      </c>
      <c r="F193" t="s">
        <v>13</v>
      </c>
      <c r="G193" t="s">
        <v>19</v>
      </c>
      <c r="H193">
        <v>20</v>
      </c>
      <c r="I193">
        <v>75</v>
      </c>
      <c r="J193">
        <v>2.8</v>
      </c>
      <c r="K193" t="s">
        <v>142</v>
      </c>
      <c r="L193" s="46">
        <v>0.75</v>
      </c>
      <c r="M193" t="s">
        <v>55</v>
      </c>
      <c r="N193" t="s">
        <v>44</v>
      </c>
      <c r="O193">
        <v>13</v>
      </c>
      <c r="P193">
        <v>1</v>
      </c>
    </row>
    <row r="194" spans="1:16" x14ac:dyDescent="0.25">
      <c r="A194" t="s">
        <v>451</v>
      </c>
      <c r="B194" t="s">
        <v>246</v>
      </c>
      <c r="C194" t="s">
        <v>5257</v>
      </c>
      <c r="D194">
        <v>41</v>
      </c>
      <c r="E194" t="s">
        <v>5</v>
      </c>
      <c r="F194" t="s">
        <v>6</v>
      </c>
      <c r="G194" t="s">
        <v>75</v>
      </c>
      <c r="I194" t="s">
        <v>32</v>
      </c>
      <c r="J194">
        <v>1.4</v>
      </c>
      <c r="K194" t="b">
        <v>0</v>
      </c>
      <c r="L194" s="46">
        <v>0.74</v>
      </c>
      <c r="M194" t="s">
        <v>50</v>
      </c>
      <c r="N194" t="s">
        <v>44</v>
      </c>
      <c r="O194">
        <v>2</v>
      </c>
      <c r="P194">
        <v>4</v>
      </c>
    </row>
    <row r="195" spans="1:16" x14ac:dyDescent="0.25">
      <c r="A195" t="s">
        <v>452</v>
      </c>
      <c r="B195" t="s">
        <v>453</v>
      </c>
      <c r="C195" t="s">
        <v>5252</v>
      </c>
      <c r="D195">
        <v>58</v>
      </c>
      <c r="E195" t="s">
        <v>107</v>
      </c>
      <c r="F195" t="s">
        <v>108</v>
      </c>
      <c r="G195" t="s">
        <v>7</v>
      </c>
      <c r="H195">
        <v>25</v>
      </c>
      <c r="I195" t="s">
        <v>32</v>
      </c>
      <c r="J195">
        <v>4.2</v>
      </c>
      <c r="K195" t="s">
        <v>5258</v>
      </c>
      <c r="L195" s="46">
        <v>0.71</v>
      </c>
      <c r="M195" t="s">
        <v>8</v>
      </c>
      <c r="N195" t="s">
        <v>15</v>
      </c>
      <c r="O195">
        <v>11</v>
      </c>
      <c r="P195">
        <v>13</v>
      </c>
    </row>
    <row r="196" spans="1:16" x14ac:dyDescent="0.25">
      <c r="A196" t="s">
        <v>454</v>
      </c>
      <c r="B196" t="s">
        <v>455</v>
      </c>
      <c r="C196" t="s">
        <v>5253</v>
      </c>
      <c r="D196">
        <v>50</v>
      </c>
      <c r="E196" t="s">
        <v>136</v>
      </c>
      <c r="F196" t="s">
        <v>137</v>
      </c>
      <c r="G196" t="s">
        <v>19</v>
      </c>
      <c r="H196">
        <v>20</v>
      </c>
      <c r="I196" t="s">
        <v>5256</v>
      </c>
      <c r="J196">
        <v>3.6</v>
      </c>
      <c r="K196">
        <v>1</v>
      </c>
      <c r="L196" s="46">
        <v>0.89</v>
      </c>
      <c r="M196" t="s">
        <v>8</v>
      </c>
      <c r="N196" t="s">
        <v>44</v>
      </c>
      <c r="O196">
        <v>17</v>
      </c>
      <c r="P196">
        <v>2</v>
      </c>
    </row>
    <row r="197" spans="1:16" x14ac:dyDescent="0.25">
      <c r="A197" t="s">
        <v>456</v>
      </c>
      <c r="B197" t="s">
        <v>457</v>
      </c>
      <c r="C197" t="s">
        <v>5254</v>
      </c>
      <c r="D197">
        <v>52</v>
      </c>
      <c r="E197" t="s">
        <v>36</v>
      </c>
      <c r="F197" t="s">
        <v>37</v>
      </c>
      <c r="G197" t="s">
        <v>23</v>
      </c>
      <c r="H197">
        <v>33</v>
      </c>
      <c r="I197" t="s">
        <v>212</v>
      </c>
      <c r="J197">
        <v>1.6</v>
      </c>
      <c r="L197" s="46">
        <v>0.66</v>
      </c>
      <c r="M197" t="s">
        <v>8</v>
      </c>
      <c r="N197" t="s">
        <v>20</v>
      </c>
      <c r="O197">
        <v>14</v>
      </c>
      <c r="P197">
        <v>17</v>
      </c>
    </row>
    <row r="198" spans="1:16" x14ac:dyDescent="0.25">
      <c r="A198" t="s">
        <v>458</v>
      </c>
      <c r="B198" t="s">
        <v>459</v>
      </c>
      <c r="C198" t="s">
        <v>5254</v>
      </c>
      <c r="D198">
        <v>34</v>
      </c>
      <c r="E198" t="s">
        <v>29</v>
      </c>
      <c r="F198" t="s">
        <v>30</v>
      </c>
      <c r="G198" t="s">
        <v>38</v>
      </c>
      <c r="H198">
        <v>6</v>
      </c>
      <c r="I198" t="s">
        <v>212</v>
      </c>
      <c r="J198">
        <v>2</v>
      </c>
      <c r="K198" t="s">
        <v>142</v>
      </c>
      <c r="M198" t="s">
        <v>33</v>
      </c>
      <c r="N198" t="s">
        <v>44</v>
      </c>
      <c r="O198">
        <v>13</v>
      </c>
      <c r="P198">
        <v>1</v>
      </c>
    </row>
    <row r="199" spans="1:16" x14ac:dyDescent="0.25">
      <c r="A199" t="s">
        <v>460</v>
      </c>
      <c r="B199" t="s">
        <v>461</v>
      </c>
      <c r="C199" t="s">
        <v>82</v>
      </c>
      <c r="D199">
        <v>32</v>
      </c>
      <c r="E199" t="s">
        <v>118</v>
      </c>
      <c r="F199" t="s">
        <v>119</v>
      </c>
      <c r="G199" t="s">
        <v>97</v>
      </c>
      <c r="H199">
        <v>11</v>
      </c>
      <c r="I199">
        <v>40</v>
      </c>
      <c r="J199">
        <v>4.3</v>
      </c>
      <c r="K199" t="b">
        <v>1</v>
      </c>
      <c r="L199" s="46">
        <v>0.86</v>
      </c>
      <c r="M199" t="s">
        <v>55</v>
      </c>
      <c r="N199" t="s">
        <v>15</v>
      </c>
      <c r="O199">
        <v>9</v>
      </c>
      <c r="P199">
        <v>2</v>
      </c>
    </row>
    <row r="200" spans="1:16" x14ac:dyDescent="0.25">
      <c r="A200" t="s">
        <v>462</v>
      </c>
      <c r="B200" t="s">
        <v>463</v>
      </c>
      <c r="C200" t="s">
        <v>5252</v>
      </c>
      <c r="D200">
        <v>50</v>
      </c>
      <c r="E200" t="s">
        <v>78</v>
      </c>
      <c r="F200" t="s">
        <v>79</v>
      </c>
      <c r="G200" t="s">
        <v>19</v>
      </c>
      <c r="H200">
        <v>28</v>
      </c>
      <c r="I200" t="s">
        <v>212</v>
      </c>
      <c r="J200">
        <v>4.9000000000000004</v>
      </c>
      <c r="K200" t="s">
        <v>5258</v>
      </c>
      <c r="L200" s="46">
        <v>0.86</v>
      </c>
      <c r="M200" t="s">
        <v>33</v>
      </c>
      <c r="N200" t="s">
        <v>44</v>
      </c>
      <c r="O200">
        <v>12</v>
      </c>
      <c r="P200">
        <v>3</v>
      </c>
    </row>
    <row r="201" spans="1:16" x14ac:dyDescent="0.25">
      <c r="A201" t="s">
        <v>464</v>
      </c>
      <c r="B201" t="s">
        <v>465</v>
      </c>
      <c r="C201" t="s">
        <v>5253</v>
      </c>
      <c r="D201">
        <v>39</v>
      </c>
      <c r="E201" t="s">
        <v>58</v>
      </c>
      <c r="F201" t="s">
        <v>59</v>
      </c>
      <c r="G201" t="s">
        <v>38</v>
      </c>
      <c r="H201">
        <v>11</v>
      </c>
      <c r="I201">
        <v>100</v>
      </c>
      <c r="J201">
        <v>3.5</v>
      </c>
      <c r="K201" t="s">
        <v>5258</v>
      </c>
      <c r="L201" s="46">
        <v>0.82</v>
      </c>
      <c r="M201" t="s">
        <v>55</v>
      </c>
      <c r="N201" t="s">
        <v>20</v>
      </c>
      <c r="O201">
        <v>12</v>
      </c>
      <c r="P201">
        <v>2</v>
      </c>
    </row>
    <row r="202" spans="1:16" x14ac:dyDescent="0.25">
      <c r="A202" t="s">
        <v>466</v>
      </c>
      <c r="B202" t="s">
        <v>467</v>
      </c>
      <c r="C202" t="s">
        <v>5247</v>
      </c>
      <c r="D202">
        <v>25</v>
      </c>
      <c r="E202" t="s">
        <v>173</v>
      </c>
      <c r="F202" t="s">
        <v>59</v>
      </c>
      <c r="G202" t="s">
        <v>31</v>
      </c>
      <c r="H202">
        <v>2</v>
      </c>
      <c r="I202">
        <v>100</v>
      </c>
      <c r="J202">
        <v>2.5</v>
      </c>
      <c r="K202" t="s">
        <v>142</v>
      </c>
      <c r="L202">
        <v>87</v>
      </c>
      <c r="M202" t="s">
        <v>50</v>
      </c>
      <c r="N202" t="s">
        <v>20</v>
      </c>
      <c r="O202">
        <v>1</v>
      </c>
      <c r="P202">
        <v>1</v>
      </c>
    </row>
    <row r="203" spans="1:16" x14ac:dyDescent="0.25">
      <c r="A203" t="s">
        <v>468</v>
      </c>
      <c r="B203" t="s">
        <v>469</v>
      </c>
      <c r="C203" t="s">
        <v>5248</v>
      </c>
      <c r="D203">
        <v>55</v>
      </c>
      <c r="E203" t="s">
        <v>158</v>
      </c>
      <c r="F203" t="s">
        <v>159</v>
      </c>
      <c r="G203" t="s">
        <v>97</v>
      </c>
      <c r="H203">
        <v>7</v>
      </c>
      <c r="I203">
        <v>100</v>
      </c>
      <c r="J203">
        <v>1.7</v>
      </c>
      <c r="K203">
        <v>1</v>
      </c>
      <c r="L203" s="46">
        <v>0.8</v>
      </c>
      <c r="M203" t="s">
        <v>50</v>
      </c>
      <c r="N203" t="s">
        <v>20</v>
      </c>
      <c r="O203">
        <v>14</v>
      </c>
      <c r="P203">
        <v>4</v>
      </c>
    </row>
    <row r="204" spans="1:16" x14ac:dyDescent="0.25">
      <c r="A204" t="s">
        <v>470</v>
      </c>
      <c r="B204" t="s">
        <v>471</v>
      </c>
      <c r="C204" t="s">
        <v>5254</v>
      </c>
      <c r="D204">
        <v>42</v>
      </c>
      <c r="E204" t="s">
        <v>5</v>
      </c>
      <c r="F204" t="s">
        <v>6</v>
      </c>
      <c r="G204" t="s">
        <v>75</v>
      </c>
      <c r="H204">
        <v>10</v>
      </c>
      <c r="I204" t="s">
        <v>5249</v>
      </c>
      <c r="J204">
        <v>4.5999999999999996</v>
      </c>
      <c r="K204" t="s">
        <v>5258</v>
      </c>
      <c r="L204" s="46">
        <v>0.71</v>
      </c>
      <c r="M204" t="s">
        <v>8</v>
      </c>
      <c r="N204" t="s">
        <v>15</v>
      </c>
      <c r="O204">
        <v>15</v>
      </c>
      <c r="P204">
        <v>10</v>
      </c>
    </row>
    <row r="205" spans="1:16" x14ac:dyDescent="0.25">
      <c r="A205" t="s">
        <v>472</v>
      </c>
      <c r="B205" t="s">
        <v>473</v>
      </c>
      <c r="C205" t="s">
        <v>5250</v>
      </c>
      <c r="D205">
        <v>43</v>
      </c>
      <c r="E205" t="s">
        <v>107</v>
      </c>
      <c r="F205" t="s">
        <v>108</v>
      </c>
      <c r="G205" t="s">
        <v>14</v>
      </c>
      <c r="H205">
        <v>6</v>
      </c>
      <c r="I205">
        <v>50</v>
      </c>
      <c r="K205" t="s">
        <v>5251</v>
      </c>
      <c r="L205" s="46">
        <v>0.77</v>
      </c>
      <c r="M205" t="s">
        <v>55</v>
      </c>
      <c r="N205" t="s">
        <v>15</v>
      </c>
      <c r="O205">
        <v>6</v>
      </c>
      <c r="P205">
        <v>9</v>
      </c>
    </row>
    <row r="206" spans="1:16" x14ac:dyDescent="0.25">
      <c r="A206" t="s">
        <v>474</v>
      </c>
      <c r="B206" t="s">
        <v>475</v>
      </c>
      <c r="C206" t="s">
        <v>5254</v>
      </c>
      <c r="D206">
        <v>54</v>
      </c>
      <c r="E206" t="s">
        <v>5</v>
      </c>
      <c r="F206" t="s">
        <v>6</v>
      </c>
      <c r="G206" t="s">
        <v>75</v>
      </c>
      <c r="H206">
        <v>29</v>
      </c>
      <c r="I206" t="s">
        <v>32</v>
      </c>
      <c r="J206">
        <v>1.7</v>
      </c>
      <c r="K206">
        <v>0</v>
      </c>
      <c r="L206">
        <v>68</v>
      </c>
      <c r="M206" t="s">
        <v>50</v>
      </c>
      <c r="N206" t="s">
        <v>9</v>
      </c>
      <c r="O206">
        <v>19</v>
      </c>
      <c r="P206">
        <v>2</v>
      </c>
    </row>
    <row r="207" spans="1:16" x14ac:dyDescent="0.25">
      <c r="A207" t="s">
        <v>476</v>
      </c>
      <c r="B207" t="s">
        <v>477</v>
      </c>
      <c r="C207" t="s">
        <v>5248</v>
      </c>
      <c r="D207">
        <v>21</v>
      </c>
      <c r="E207" t="s">
        <v>122</v>
      </c>
      <c r="F207" t="s">
        <v>123</v>
      </c>
      <c r="G207" t="s">
        <v>19</v>
      </c>
      <c r="H207">
        <v>0</v>
      </c>
      <c r="I207">
        <v>20</v>
      </c>
      <c r="J207">
        <v>1.8</v>
      </c>
      <c r="K207" t="s">
        <v>5251</v>
      </c>
      <c r="L207" s="46">
        <v>0.91</v>
      </c>
      <c r="M207" t="s">
        <v>55</v>
      </c>
      <c r="N207" t="s">
        <v>15</v>
      </c>
      <c r="O207">
        <v>4</v>
      </c>
      <c r="P207">
        <v>1</v>
      </c>
    </row>
    <row r="208" spans="1:16" x14ac:dyDescent="0.25">
      <c r="A208" t="s">
        <v>478</v>
      </c>
      <c r="B208" t="s">
        <v>479</v>
      </c>
      <c r="C208" t="s">
        <v>5254</v>
      </c>
      <c r="D208">
        <v>46</v>
      </c>
      <c r="E208" t="s">
        <v>111</v>
      </c>
      <c r="F208" t="s">
        <v>13</v>
      </c>
      <c r="G208" t="s">
        <v>60</v>
      </c>
      <c r="H208">
        <v>5</v>
      </c>
      <c r="I208">
        <v>20</v>
      </c>
      <c r="J208">
        <v>2.2000000000000002</v>
      </c>
      <c r="K208" t="b">
        <v>0</v>
      </c>
      <c r="L208" s="46">
        <v>0.75</v>
      </c>
      <c r="M208" t="s">
        <v>50</v>
      </c>
      <c r="N208" t="s">
        <v>20</v>
      </c>
      <c r="O208">
        <v>1</v>
      </c>
      <c r="P208">
        <v>5</v>
      </c>
    </row>
    <row r="209" spans="1:16" x14ac:dyDescent="0.25">
      <c r="A209" t="s">
        <v>480</v>
      </c>
      <c r="B209" t="s">
        <v>481</v>
      </c>
      <c r="C209" t="s">
        <v>5247</v>
      </c>
      <c r="D209">
        <v>30</v>
      </c>
      <c r="E209" t="s">
        <v>173</v>
      </c>
      <c r="F209" t="s">
        <v>59</v>
      </c>
      <c r="G209" t="s">
        <v>7</v>
      </c>
      <c r="H209">
        <v>11</v>
      </c>
      <c r="I209">
        <v>40</v>
      </c>
      <c r="J209">
        <v>1</v>
      </c>
      <c r="K209" t="s">
        <v>5251</v>
      </c>
      <c r="L209" s="46">
        <v>0.9</v>
      </c>
      <c r="M209" t="s">
        <v>33</v>
      </c>
      <c r="N209" t="s">
        <v>20</v>
      </c>
      <c r="O209">
        <v>11</v>
      </c>
      <c r="P209">
        <v>1</v>
      </c>
    </row>
    <row r="210" spans="1:16" x14ac:dyDescent="0.25">
      <c r="A210" t="s">
        <v>482</v>
      </c>
      <c r="B210" t="s">
        <v>483</v>
      </c>
      <c r="C210" t="s">
        <v>5250</v>
      </c>
      <c r="D210">
        <v>36</v>
      </c>
      <c r="E210" t="s">
        <v>158</v>
      </c>
      <c r="F210" t="s">
        <v>159</v>
      </c>
      <c r="G210" t="s">
        <v>97</v>
      </c>
      <c r="H210">
        <v>11</v>
      </c>
      <c r="I210" t="s">
        <v>153</v>
      </c>
      <c r="J210">
        <v>3.2</v>
      </c>
      <c r="K210">
        <v>0</v>
      </c>
      <c r="L210">
        <v>93</v>
      </c>
      <c r="M210" t="s">
        <v>50</v>
      </c>
      <c r="N210" t="s">
        <v>15</v>
      </c>
      <c r="O210">
        <v>10</v>
      </c>
      <c r="P210">
        <v>3</v>
      </c>
    </row>
    <row r="211" spans="1:16" x14ac:dyDescent="0.25">
      <c r="A211" t="s">
        <v>484</v>
      </c>
      <c r="B211" t="s">
        <v>485</v>
      </c>
      <c r="C211" t="s">
        <v>63</v>
      </c>
      <c r="D211">
        <v>47</v>
      </c>
      <c r="E211" t="s">
        <v>18</v>
      </c>
      <c r="F211" t="s">
        <v>18</v>
      </c>
      <c r="G211" t="s">
        <v>38</v>
      </c>
      <c r="H211">
        <v>15</v>
      </c>
      <c r="I211">
        <v>40</v>
      </c>
      <c r="J211">
        <v>2.1</v>
      </c>
      <c r="K211" t="s">
        <v>54</v>
      </c>
      <c r="L211" s="46">
        <v>0.94</v>
      </c>
      <c r="M211" t="s">
        <v>33</v>
      </c>
      <c r="N211" t="s">
        <v>44</v>
      </c>
      <c r="O211">
        <v>8</v>
      </c>
      <c r="P211">
        <v>10</v>
      </c>
    </row>
    <row r="212" spans="1:16" x14ac:dyDescent="0.25">
      <c r="A212" t="s">
        <v>486</v>
      </c>
      <c r="B212" t="s">
        <v>487</v>
      </c>
      <c r="C212" t="s">
        <v>5252</v>
      </c>
      <c r="D212">
        <v>43</v>
      </c>
      <c r="E212" t="s">
        <v>111</v>
      </c>
      <c r="F212" t="s">
        <v>13</v>
      </c>
      <c r="G212" t="s">
        <v>14</v>
      </c>
      <c r="H212">
        <v>1</v>
      </c>
      <c r="I212" t="s">
        <v>5260</v>
      </c>
      <c r="J212">
        <v>4.5999999999999996</v>
      </c>
      <c r="K212" t="b">
        <v>1</v>
      </c>
      <c r="L212">
        <v>64</v>
      </c>
      <c r="M212" t="s">
        <v>50</v>
      </c>
      <c r="N212" t="s">
        <v>15</v>
      </c>
      <c r="O212">
        <v>4</v>
      </c>
      <c r="P212">
        <v>2</v>
      </c>
    </row>
    <row r="213" spans="1:16" x14ac:dyDescent="0.25">
      <c r="A213" t="s">
        <v>488</v>
      </c>
      <c r="B213" t="s">
        <v>489</v>
      </c>
      <c r="C213" t="s">
        <v>5254</v>
      </c>
      <c r="D213">
        <v>57</v>
      </c>
      <c r="E213" t="s">
        <v>95</v>
      </c>
      <c r="F213" t="s">
        <v>96</v>
      </c>
      <c r="G213" t="s">
        <v>64</v>
      </c>
      <c r="H213">
        <v>8</v>
      </c>
      <c r="I213" t="s">
        <v>104</v>
      </c>
      <c r="J213">
        <v>0</v>
      </c>
      <c r="K213" t="s">
        <v>54</v>
      </c>
      <c r="L213" s="46">
        <v>0.84</v>
      </c>
      <c r="M213" t="s">
        <v>8</v>
      </c>
      <c r="N213" t="s">
        <v>15</v>
      </c>
      <c r="O213">
        <v>8</v>
      </c>
      <c r="P213">
        <v>5</v>
      </c>
    </row>
    <row r="214" spans="1:16" x14ac:dyDescent="0.25">
      <c r="A214" t="s">
        <v>490</v>
      </c>
      <c r="B214" t="s">
        <v>491</v>
      </c>
      <c r="C214" t="s">
        <v>5250</v>
      </c>
      <c r="D214">
        <v>52</v>
      </c>
      <c r="E214" t="s">
        <v>5</v>
      </c>
      <c r="F214" t="s">
        <v>6</v>
      </c>
      <c r="G214" t="s">
        <v>97</v>
      </c>
      <c r="H214">
        <v>30</v>
      </c>
      <c r="I214" t="s">
        <v>104</v>
      </c>
      <c r="J214">
        <v>2.8</v>
      </c>
      <c r="K214" t="s">
        <v>142</v>
      </c>
      <c r="L214" s="46">
        <v>0.87</v>
      </c>
      <c r="M214" t="s">
        <v>33</v>
      </c>
      <c r="N214" t="s">
        <v>20</v>
      </c>
      <c r="O214">
        <v>12</v>
      </c>
      <c r="P214">
        <v>5</v>
      </c>
    </row>
    <row r="215" spans="1:16" x14ac:dyDescent="0.25">
      <c r="A215" t="s">
        <v>492</v>
      </c>
      <c r="B215" t="s">
        <v>493</v>
      </c>
      <c r="C215" t="s">
        <v>5257</v>
      </c>
      <c r="E215" t="s">
        <v>18</v>
      </c>
      <c r="F215" t="s">
        <v>18</v>
      </c>
      <c r="G215" t="s">
        <v>7</v>
      </c>
      <c r="H215">
        <v>8</v>
      </c>
      <c r="I215" t="s">
        <v>24</v>
      </c>
      <c r="J215">
        <v>0</v>
      </c>
      <c r="K215" t="s">
        <v>5251</v>
      </c>
      <c r="L215" s="46">
        <v>0.64</v>
      </c>
      <c r="M215" t="s">
        <v>50</v>
      </c>
      <c r="N215" t="s">
        <v>9</v>
      </c>
      <c r="O215">
        <v>14</v>
      </c>
      <c r="P215">
        <v>4</v>
      </c>
    </row>
    <row r="216" spans="1:16" x14ac:dyDescent="0.25">
      <c r="A216" t="s">
        <v>494</v>
      </c>
      <c r="B216" t="s">
        <v>495</v>
      </c>
      <c r="C216" t="s">
        <v>5253</v>
      </c>
      <c r="D216">
        <v>22</v>
      </c>
      <c r="E216" t="s">
        <v>36</v>
      </c>
      <c r="F216" t="s">
        <v>37</v>
      </c>
      <c r="G216" t="s">
        <v>97</v>
      </c>
      <c r="H216">
        <v>0</v>
      </c>
      <c r="I216">
        <v>100</v>
      </c>
      <c r="J216">
        <v>2.7</v>
      </c>
      <c r="K216" t="b">
        <v>1</v>
      </c>
      <c r="L216" s="46">
        <v>0.64</v>
      </c>
      <c r="M216" t="s">
        <v>8</v>
      </c>
      <c r="N216" t="s">
        <v>20</v>
      </c>
      <c r="O216">
        <v>1</v>
      </c>
      <c r="P216">
        <v>1</v>
      </c>
    </row>
    <row r="217" spans="1:16" x14ac:dyDescent="0.25">
      <c r="A217" t="s">
        <v>496</v>
      </c>
      <c r="B217" t="s">
        <v>497</v>
      </c>
      <c r="C217" t="s">
        <v>5254</v>
      </c>
      <c r="E217" t="s">
        <v>78</v>
      </c>
      <c r="F217" t="s">
        <v>79</v>
      </c>
      <c r="G217" t="s">
        <v>97</v>
      </c>
      <c r="H217">
        <v>12</v>
      </c>
      <c r="I217" t="s">
        <v>104</v>
      </c>
      <c r="J217">
        <v>0</v>
      </c>
      <c r="K217" t="b">
        <v>1</v>
      </c>
      <c r="L217" s="46">
        <v>0.8</v>
      </c>
      <c r="M217" t="s">
        <v>33</v>
      </c>
      <c r="N217" t="s">
        <v>9</v>
      </c>
      <c r="O217">
        <v>8</v>
      </c>
      <c r="P217">
        <v>13</v>
      </c>
    </row>
    <row r="218" spans="1:16" x14ac:dyDescent="0.25">
      <c r="A218" t="s">
        <v>498</v>
      </c>
      <c r="B218" t="s">
        <v>499</v>
      </c>
      <c r="C218" t="s">
        <v>5252</v>
      </c>
      <c r="D218">
        <v>58</v>
      </c>
      <c r="E218" t="s">
        <v>173</v>
      </c>
      <c r="F218" t="s">
        <v>59</v>
      </c>
      <c r="G218" t="s">
        <v>14</v>
      </c>
      <c r="H218">
        <v>4</v>
      </c>
      <c r="I218" t="s">
        <v>49</v>
      </c>
      <c r="J218">
        <v>3.1</v>
      </c>
      <c r="K218">
        <v>0</v>
      </c>
      <c r="L218" s="46">
        <v>0.9</v>
      </c>
      <c r="M218" t="s">
        <v>8</v>
      </c>
      <c r="N218" t="s">
        <v>20</v>
      </c>
      <c r="O218">
        <v>2</v>
      </c>
      <c r="P218">
        <v>1</v>
      </c>
    </row>
    <row r="219" spans="1:16" x14ac:dyDescent="0.25">
      <c r="A219" t="s">
        <v>500</v>
      </c>
      <c r="B219" t="s">
        <v>501</v>
      </c>
      <c r="C219" t="s">
        <v>5259</v>
      </c>
      <c r="D219">
        <v>39</v>
      </c>
      <c r="E219" t="s">
        <v>95</v>
      </c>
      <c r="F219" t="s">
        <v>96</v>
      </c>
      <c r="G219" t="s">
        <v>23</v>
      </c>
      <c r="H219">
        <v>14</v>
      </c>
      <c r="I219" t="s">
        <v>5249</v>
      </c>
      <c r="J219">
        <v>0</v>
      </c>
      <c r="K219" t="s">
        <v>5258</v>
      </c>
      <c r="L219" s="46">
        <v>0.92</v>
      </c>
      <c r="M219" t="s">
        <v>55</v>
      </c>
      <c r="N219" t="s">
        <v>15</v>
      </c>
      <c r="O219">
        <v>7</v>
      </c>
      <c r="P219">
        <v>9</v>
      </c>
    </row>
    <row r="220" spans="1:16" x14ac:dyDescent="0.25">
      <c r="A220" t="s">
        <v>502</v>
      </c>
      <c r="B220" t="s">
        <v>503</v>
      </c>
      <c r="C220" t="s">
        <v>5259</v>
      </c>
      <c r="D220">
        <v>32</v>
      </c>
      <c r="E220" t="s">
        <v>36</v>
      </c>
      <c r="F220" t="s">
        <v>37</v>
      </c>
      <c r="G220" t="s">
        <v>19</v>
      </c>
      <c r="H220">
        <v>14</v>
      </c>
      <c r="K220">
        <v>0</v>
      </c>
      <c r="L220" s="46">
        <v>0.96</v>
      </c>
      <c r="M220" t="s">
        <v>55</v>
      </c>
      <c r="N220" t="s">
        <v>20</v>
      </c>
      <c r="O220">
        <v>14</v>
      </c>
      <c r="P220">
        <v>3</v>
      </c>
    </row>
    <row r="221" spans="1:16" x14ac:dyDescent="0.25">
      <c r="A221" t="s">
        <v>504</v>
      </c>
      <c r="B221" t="s">
        <v>505</v>
      </c>
      <c r="C221" t="s">
        <v>5254</v>
      </c>
      <c r="D221">
        <v>37</v>
      </c>
      <c r="E221" t="s">
        <v>111</v>
      </c>
      <c r="F221" t="s">
        <v>13</v>
      </c>
      <c r="G221" t="s">
        <v>60</v>
      </c>
      <c r="H221">
        <v>2</v>
      </c>
      <c r="I221" t="s">
        <v>32</v>
      </c>
      <c r="J221">
        <v>2.2999999999999998</v>
      </c>
      <c r="K221" t="s">
        <v>54</v>
      </c>
      <c r="M221" t="s">
        <v>33</v>
      </c>
      <c r="N221" t="s">
        <v>20</v>
      </c>
      <c r="O221">
        <v>4</v>
      </c>
      <c r="P221">
        <v>4</v>
      </c>
    </row>
    <row r="222" spans="1:16" x14ac:dyDescent="0.25">
      <c r="A222" t="s">
        <v>506</v>
      </c>
      <c r="B222" t="s">
        <v>507</v>
      </c>
      <c r="C222" t="s">
        <v>5248</v>
      </c>
      <c r="D222">
        <v>21</v>
      </c>
      <c r="E222" t="s">
        <v>158</v>
      </c>
      <c r="F222" t="s">
        <v>159</v>
      </c>
      <c r="G222" t="s">
        <v>64</v>
      </c>
      <c r="H222">
        <v>2</v>
      </c>
      <c r="I222">
        <v>100</v>
      </c>
      <c r="J222">
        <v>2.4</v>
      </c>
      <c r="K222" t="s">
        <v>5258</v>
      </c>
      <c r="M222" t="s">
        <v>50</v>
      </c>
      <c r="N222" t="s">
        <v>20</v>
      </c>
      <c r="O222">
        <v>3</v>
      </c>
      <c r="P222">
        <v>1</v>
      </c>
    </row>
    <row r="223" spans="1:16" x14ac:dyDescent="0.25">
      <c r="A223" t="s">
        <v>508</v>
      </c>
      <c r="B223" t="s">
        <v>509</v>
      </c>
      <c r="C223" t="s">
        <v>5257</v>
      </c>
      <c r="D223">
        <v>41</v>
      </c>
      <c r="E223" t="s">
        <v>95</v>
      </c>
      <c r="F223" t="s">
        <v>96</v>
      </c>
      <c r="G223" t="s">
        <v>97</v>
      </c>
      <c r="H223">
        <v>4</v>
      </c>
      <c r="I223">
        <v>75</v>
      </c>
      <c r="J223">
        <v>2.6</v>
      </c>
      <c r="L223" s="46">
        <v>0.85</v>
      </c>
      <c r="M223" t="s">
        <v>33</v>
      </c>
      <c r="N223" t="s">
        <v>15</v>
      </c>
      <c r="O223">
        <v>4</v>
      </c>
      <c r="P223">
        <v>1</v>
      </c>
    </row>
    <row r="224" spans="1:16" x14ac:dyDescent="0.25">
      <c r="A224" t="s">
        <v>510</v>
      </c>
      <c r="B224" t="s">
        <v>511</v>
      </c>
      <c r="C224" t="s">
        <v>5247</v>
      </c>
      <c r="D224">
        <v>21</v>
      </c>
      <c r="E224" t="s">
        <v>111</v>
      </c>
      <c r="F224" t="s">
        <v>13</v>
      </c>
      <c r="G224" t="s">
        <v>31</v>
      </c>
      <c r="H224">
        <v>0</v>
      </c>
      <c r="I224" t="s">
        <v>5256</v>
      </c>
      <c r="J224">
        <v>1.1000000000000001</v>
      </c>
      <c r="K224">
        <v>0</v>
      </c>
      <c r="L224" s="46">
        <v>0.79</v>
      </c>
      <c r="M224" t="s">
        <v>8</v>
      </c>
      <c r="N224" t="s">
        <v>15</v>
      </c>
      <c r="O224">
        <v>5</v>
      </c>
      <c r="P224">
        <v>2</v>
      </c>
    </row>
    <row r="225" spans="1:16" x14ac:dyDescent="0.25">
      <c r="A225" t="s">
        <v>512</v>
      </c>
      <c r="B225" t="s">
        <v>513</v>
      </c>
      <c r="C225" t="s">
        <v>5252</v>
      </c>
      <c r="D225">
        <v>58</v>
      </c>
      <c r="E225" t="s">
        <v>158</v>
      </c>
      <c r="F225" t="s">
        <v>159</v>
      </c>
      <c r="G225" t="s">
        <v>97</v>
      </c>
      <c r="H225">
        <v>9</v>
      </c>
      <c r="I225">
        <v>30</v>
      </c>
      <c r="J225">
        <v>0</v>
      </c>
      <c r="K225">
        <v>1</v>
      </c>
      <c r="L225" s="46">
        <v>0.65</v>
      </c>
      <c r="M225" t="s">
        <v>50</v>
      </c>
      <c r="N225" t="s">
        <v>15</v>
      </c>
      <c r="O225">
        <v>15</v>
      </c>
      <c r="P225">
        <v>6</v>
      </c>
    </row>
    <row r="226" spans="1:16" x14ac:dyDescent="0.25">
      <c r="A226" t="s">
        <v>514</v>
      </c>
      <c r="B226" t="s">
        <v>515</v>
      </c>
      <c r="C226" t="s">
        <v>82</v>
      </c>
      <c r="D226">
        <v>60</v>
      </c>
      <c r="E226" t="s">
        <v>111</v>
      </c>
      <c r="F226" t="s">
        <v>13</v>
      </c>
      <c r="G226" t="s">
        <v>97</v>
      </c>
      <c r="H226">
        <v>3</v>
      </c>
      <c r="I226">
        <v>40</v>
      </c>
      <c r="J226">
        <v>4.7</v>
      </c>
      <c r="K226" t="b">
        <v>0</v>
      </c>
      <c r="L226" s="46">
        <v>0.63</v>
      </c>
      <c r="M226" t="s">
        <v>55</v>
      </c>
      <c r="N226" t="s">
        <v>15</v>
      </c>
      <c r="O226">
        <v>1</v>
      </c>
      <c r="P226">
        <v>5</v>
      </c>
    </row>
    <row r="227" spans="1:16" x14ac:dyDescent="0.25">
      <c r="A227" t="s">
        <v>516</v>
      </c>
      <c r="B227" t="s">
        <v>517</v>
      </c>
      <c r="C227" t="s">
        <v>5259</v>
      </c>
      <c r="D227">
        <v>27</v>
      </c>
      <c r="E227" t="s">
        <v>136</v>
      </c>
      <c r="F227" t="s">
        <v>137</v>
      </c>
      <c r="G227" t="s">
        <v>23</v>
      </c>
      <c r="H227">
        <v>2</v>
      </c>
      <c r="I227" t="s">
        <v>24</v>
      </c>
      <c r="J227">
        <v>1.2</v>
      </c>
      <c r="K227" t="b">
        <v>0</v>
      </c>
      <c r="M227" t="s">
        <v>50</v>
      </c>
      <c r="N227" t="s">
        <v>9</v>
      </c>
      <c r="O227">
        <v>1</v>
      </c>
      <c r="P227">
        <v>1</v>
      </c>
    </row>
    <row r="228" spans="1:16" x14ac:dyDescent="0.25">
      <c r="A228" t="s">
        <v>518</v>
      </c>
      <c r="B228" t="s">
        <v>519</v>
      </c>
      <c r="C228" t="s">
        <v>5247</v>
      </c>
      <c r="D228">
        <v>29</v>
      </c>
      <c r="E228" t="s">
        <v>18</v>
      </c>
      <c r="F228" t="s">
        <v>18</v>
      </c>
      <c r="G228" t="s">
        <v>97</v>
      </c>
      <c r="H228">
        <v>10</v>
      </c>
      <c r="I228" t="s">
        <v>5256</v>
      </c>
      <c r="J228">
        <v>1.2</v>
      </c>
      <c r="K228" t="b">
        <v>0</v>
      </c>
      <c r="L228" s="46">
        <v>0.78</v>
      </c>
      <c r="M228" t="s">
        <v>55</v>
      </c>
      <c r="N228" t="s">
        <v>9</v>
      </c>
      <c r="O228">
        <v>7</v>
      </c>
      <c r="P228">
        <v>6</v>
      </c>
    </row>
    <row r="229" spans="1:16" x14ac:dyDescent="0.25">
      <c r="A229" t="s">
        <v>520</v>
      </c>
      <c r="B229" t="s">
        <v>521</v>
      </c>
      <c r="C229" t="s">
        <v>63</v>
      </c>
      <c r="D229">
        <v>54</v>
      </c>
      <c r="E229" t="s">
        <v>111</v>
      </c>
      <c r="F229" t="s">
        <v>13</v>
      </c>
      <c r="G229" t="s">
        <v>19</v>
      </c>
      <c r="H229">
        <v>33</v>
      </c>
      <c r="I229" t="s">
        <v>153</v>
      </c>
      <c r="J229">
        <v>0</v>
      </c>
      <c r="K229">
        <v>1</v>
      </c>
      <c r="L229" s="46">
        <v>0.62</v>
      </c>
      <c r="M229" t="s">
        <v>50</v>
      </c>
      <c r="N229" t="s">
        <v>44</v>
      </c>
      <c r="O229">
        <v>18</v>
      </c>
      <c r="P229">
        <v>9</v>
      </c>
    </row>
    <row r="230" spans="1:16" x14ac:dyDescent="0.25">
      <c r="A230" t="s">
        <v>522</v>
      </c>
      <c r="B230" t="s">
        <v>523</v>
      </c>
      <c r="C230" t="s">
        <v>5259</v>
      </c>
      <c r="D230">
        <v>52</v>
      </c>
      <c r="E230" t="s">
        <v>162</v>
      </c>
      <c r="F230" t="s">
        <v>59</v>
      </c>
      <c r="G230" t="s">
        <v>97</v>
      </c>
      <c r="H230">
        <v>12</v>
      </c>
      <c r="I230">
        <v>40</v>
      </c>
      <c r="J230">
        <v>1.2</v>
      </c>
      <c r="K230">
        <v>0</v>
      </c>
      <c r="L230" s="46">
        <v>0.76</v>
      </c>
      <c r="M230" t="s">
        <v>50</v>
      </c>
      <c r="N230" t="s">
        <v>15</v>
      </c>
      <c r="O230">
        <v>14</v>
      </c>
      <c r="P230">
        <v>3</v>
      </c>
    </row>
    <row r="231" spans="1:16" x14ac:dyDescent="0.25">
      <c r="A231" t="s">
        <v>524</v>
      </c>
      <c r="B231" t="s">
        <v>525</v>
      </c>
      <c r="C231" t="s">
        <v>5248</v>
      </c>
      <c r="D231">
        <v>55</v>
      </c>
      <c r="E231" t="s">
        <v>36</v>
      </c>
      <c r="F231" t="s">
        <v>37</v>
      </c>
      <c r="G231" t="s">
        <v>7</v>
      </c>
      <c r="H231">
        <v>18</v>
      </c>
      <c r="I231">
        <v>100</v>
      </c>
      <c r="J231">
        <v>2.9</v>
      </c>
      <c r="K231">
        <v>0</v>
      </c>
      <c r="L231">
        <v>97</v>
      </c>
      <c r="M231" t="s">
        <v>50</v>
      </c>
      <c r="N231" t="s">
        <v>9</v>
      </c>
      <c r="O231">
        <v>12</v>
      </c>
      <c r="P231">
        <v>9</v>
      </c>
    </row>
    <row r="232" spans="1:16" x14ac:dyDescent="0.25">
      <c r="A232" t="s">
        <v>526</v>
      </c>
      <c r="B232" t="s">
        <v>527</v>
      </c>
      <c r="C232" t="s">
        <v>5250</v>
      </c>
      <c r="D232">
        <v>37</v>
      </c>
      <c r="E232" t="s">
        <v>91</v>
      </c>
      <c r="F232" t="s">
        <v>92</v>
      </c>
      <c r="G232" t="s">
        <v>7</v>
      </c>
      <c r="H232">
        <v>4</v>
      </c>
      <c r="K232" t="s">
        <v>5251</v>
      </c>
      <c r="M232" t="s">
        <v>8</v>
      </c>
      <c r="N232" t="s">
        <v>20</v>
      </c>
      <c r="O232">
        <v>3</v>
      </c>
      <c r="P232">
        <v>2</v>
      </c>
    </row>
    <row r="233" spans="1:16" x14ac:dyDescent="0.25">
      <c r="A233" t="s">
        <v>528</v>
      </c>
      <c r="B233" t="s">
        <v>529</v>
      </c>
      <c r="C233" t="s">
        <v>5247</v>
      </c>
      <c r="D233">
        <v>34</v>
      </c>
      <c r="E233" t="s">
        <v>122</v>
      </c>
      <c r="F233" t="s">
        <v>123</v>
      </c>
      <c r="G233" t="s">
        <v>38</v>
      </c>
      <c r="H233">
        <v>11</v>
      </c>
      <c r="I233" t="s">
        <v>49</v>
      </c>
      <c r="J233">
        <v>3.9</v>
      </c>
      <c r="K233">
        <v>1</v>
      </c>
      <c r="L233" s="46">
        <v>0.82</v>
      </c>
      <c r="M233" t="s">
        <v>8</v>
      </c>
      <c r="N233" t="s">
        <v>15</v>
      </c>
      <c r="O233">
        <v>13</v>
      </c>
      <c r="P233">
        <v>2</v>
      </c>
    </row>
    <row r="234" spans="1:16" x14ac:dyDescent="0.25">
      <c r="A234" t="s">
        <v>530</v>
      </c>
      <c r="B234" t="s">
        <v>531</v>
      </c>
      <c r="C234" t="s">
        <v>5254</v>
      </c>
      <c r="D234">
        <v>20</v>
      </c>
      <c r="E234" t="s">
        <v>118</v>
      </c>
      <c r="F234" t="s">
        <v>119</v>
      </c>
      <c r="G234" t="s">
        <v>38</v>
      </c>
      <c r="H234">
        <v>1</v>
      </c>
      <c r="I234">
        <v>50</v>
      </c>
      <c r="J234">
        <v>3.1</v>
      </c>
      <c r="L234" s="46">
        <v>0.71</v>
      </c>
      <c r="M234" t="s">
        <v>33</v>
      </c>
      <c r="N234" t="s">
        <v>44</v>
      </c>
      <c r="O234">
        <v>4</v>
      </c>
      <c r="P234">
        <v>3</v>
      </c>
    </row>
    <row r="235" spans="1:16" x14ac:dyDescent="0.25">
      <c r="A235" t="s">
        <v>532</v>
      </c>
      <c r="B235" t="s">
        <v>533</v>
      </c>
      <c r="C235" t="s">
        <v>5254</v>
      </c>
      <c r="D235">
        <v>22</v>
      </c>
      <c r="E235" t="s">
        <v>162</v>
      </c>
      <c r="F235" t="s">
        <v>59</v>
      </c>
      <c r="G235" t="s">
        <v>60</v>
      </c>
      <c r="H235">
        <v>2</v>
      </c>
      <c r="J235">
        <v>0</v>
      </c>
      <c r="K235">
        <v>1</v>
      </c>
      <c r="M235" t="s">
        <v>33</v>
      </c>
      <c r="N235" t="s">
        <v>44</v>
      </c>
      <c r="O235">
        <v>5</v>
      </c>
      <c r="P235">
        <v>1</v>
      </c>
    </row>
    <row r="236" spans="1:16" x14ac:dyDescent="0.25">
      <c r="A236" t="s">
        <v>534</v>
      </c>
      <c r="B236" t="s">
        <v>535</v>
      </c>
      <c r="C236" t="s">
        <v>5247</v>
      </c>
      <c r="D236">
        <v>23</v>
      </c>
      <c r="E236" t="s">
        <v>95</v>
      </c>
      <c r="F236" t="s">
        <v>96</v>
      </c>
      <c r="G236" t="s">
        <v>19</v>
      </c>
      <c r="H236">
        <v>2</v>
      </c>
      <c r="I236">
        <v>50</v>
      </c>
      <c r="J236">
        <v>3.2</v>
      </c>
      <c r="K236" t="b">
        <v>1</v>
      </c>
      <c r="M236" t="s">
        <v>55</v>
      </c>
      <c r="N236" t="s">
        <v>44</v>
      </c>
      <c r="O236">
        <v>2</v>
      </c>
      <c r="P236">
        <v>1</v>
      </c>
    </row>
    <row r="237" spans="1:16" x14ac:dyDescent="0.25">
      <c r="A237" t="s">
        <v>536</v>
      </c>
      <c r="B237" t="s">
        <v>537</v>
      </c>
      <c r="C237" t="s">
        <v>5252</v>
      </c>
      <c r="D237">
        <v>53</v>
      </c>
      <c r="E237" t="s">
        <v>95</v>
      </c>
      <c r="F237" t="s">
        <v>96</v>
      </c>
      <c r="G237" t="s">
        <v>7</v>
      </c>
      <c r="H237">
        <v>34</v>
      </c>
      <c r="I237">
        <v>30</v>
      </c>
      <c r="K237" t="s">
        <v>5258</v>
      </c>
      <c r="M237" t="s">
        <v>8</v>
      </c>
      <c r="N237" t="s">
        <v>20</v>
      </c>
      <c r="O237">
        <v>14</v>
      </c>
      <c r="P237">
        <v>9</v>
      </c>
    </row>
    <row r="238" spans="1:16" x14ac:dyDescent="0.25">
      <c r="A238" t="s">
        <v>538</v>
      </c>
      <c r="B238" t="s">
        <v>539</v>
      </c>
      <c r="C238" t="s">
        <v>5252</v>
      </c>
      <c r="D238">
        <v>56</v>
      </c>
      <c r="E238" t="s">
        <v>95</v>
      </c>
      <c r="F238" t="s">
        <v>96</v>
      </c>
      <c r="G238" t="s">
        <v>19</v>
      </c>
      <c r="H238">
        <v>27</v>
      </c>
      <c r="I238">
        <v>100</v>
      </c>
      <c r="J238">
        <v>4.7</v>
      </c>
      <c r="K238" t="b">
        <v>1</v>
      </c>
      <c r="L238" s="46">
        <v>0.69</v>
      </c>
      <c r="M238" t="s">
        <v>55</v>
      </c>
      <c r="N238" t="s">
        <v>9</v>
      </c>
      <c r="O238">
        <v>19</v>
      </c>
      <c r="P238">
        <v>7</v>
      </c>
    </row>
    <row r="239" spans="1:16" x14ac:dyDescent="0.25">
      <c r="A239" t="s">
        <v>540</v>
      </c>
      <c r="B239" t="s">
        <v>541</v>
      </c>
      <c r="C239" t="s">
        <v>5259</v>
      </c>
      <c r="D239">
        <v>27</v>
      </c>
      <c r="E239" t="s">
        <v>111</v>
      </c>
      <c r="F239" t="s">
        <v>13</v>
      </c>
      <c r="G239" t="s">
        <v>31</v>
      </c>
      <c r="H239">
        <v>4</v>
      </c>
      <c r="I239">
        <v>75</v>
      </c>
      <c r="J239">
        <v>5</v>
      </c>
      <c r="K239">
        <v>0</v>
      </c>
      <c r="L239" s="46">
        <v>0.88</v>
      </c>
      <c r="M239" t="s">
        <v>33</v>
      </c>
      <c r="N239" t="s">
        <v>20</v>
      </c>
      <c r="O239">
        <v>5</v>
      </c>
      <c r="P239">
        <v>1</v>
      </c>
    </row>
    <row r="240" spans="1:16" x14ac:dyDescent="0.25">
      <c r="A240" t="s">
        <v>542</v>
      </c>
      <c r="B240" t="s">
        <v>543</v>
      </c>
      <c r="C240" t="s">
        <v>82</v>
      </c>
      <c r="D240">
        <v>34</v>
      </c>
      <c r="E240" t="s">
        <v>5</v>
      </c>
      <c r="F240" t="s">
        <v>6</v>
      </c>
      <c r="G240" t="s">
        <v>14</v>
      </c>
      <c r="H240">
        <v>11</v>
      </c>
      <c r="I240" t="s">
        <v>5256</v>
      </c>
      <c r="K240" t="b">
        <v>0</v>
      </c>
      <c r="L240" s="46">
        <v>0.67</v>
      </c>
      <c r="M240" t="s">
        <v>55</v>
      </c>
      <c r="N240" t="s">
        <v>15</v>
      </c>
      <c r="O240">
        <v>13</v>
      </c>
      <c r="P240">
        <v>9</v>
      </c>
    </row>
    <row r="241" spans="1:16" x14ac:dyDescent="0.25">
      <c r="A241" t="s">
        <v>544</v>
      </c>
      <c r="B241" t="s">
        <v>545</v>
      </c>
      <c r="C241" t="s">
        <v>5259</v>
      </c>
      <c r="D241">
        <v>29</v>
      </c>
      <c r="E241" t="s">
        <v>43</v>
      </c>
      <c r="F241" t="s">
        <v>13</v>
      </c>
      <c r="G241" t="s">
        <v>23</v>
      </c>
      <c r="H241">
        <v>4</v>
      </c>
      <c r="I241" t="s">
        <v>5260</v>
      </c>
      <c r="J241">
        <v>4</v>
      </c>
      <c r="K241">
        <v>0</v>
      </c>
      <c r="M241" t="s">
        <v>33</v>
      </c>
      <c r="N241" t="s">
        <v>44</v>
      </c>
      <c r="O241">
        <v>3</v>
      </c>
      <c r="P241">
        <v>2</v>
      </c>
    </row>
    <row r="242" spans="1:16" x14ac:dyDescent="0.25">
      <c r="A242" t="s">
        <v>546</v>
      </c>
      <c r="B242" t="s">
        <v>547</v>
      </c>
      <c r="C242" t="s">
        <v>5259</v>
      </c>
      <c r="D242">
        <v>34</v>
      </c>
      <c r="E242" t="s">
        <v>78</v>
      </c>
      <c r="F242" t="s">
        <v>79</v>
      </c>
      <c r="G242" t="s">
        <v>31</v>
      </c>
      <c r="H242">
        <v>11</v>
      </c>
      <c r="J242">
        <v>1.2</v>
      </c>
      <c r="K242">
        <v>1</v>
      </c>
      <c r="M242" t="s">
        <v>8</v>
      </c>
      <c r="N242" t="s">
        <v>20</v>
      </c>
      <c r="O242">
        <v>11</v>
      </c>
      <c r="P242">
        <v>4</v>
      </c>
    </row>
    <row r="243" spans="1:16" x14ac:dyDescent="0.25">
      <c r="A243" t="s">
        <v>548</v>
      </c>
      <c r="B243" t="s">
        <v>549</v>
      </c>
      <c r="C243" t="s">
        <v>5253</v>
      </c>
      <c r="D243">
        <v>32</v>
      </c>
      <c r="E243" t="s">
        <v>162</v>
      </c>
      <c r="F243" t="s">
        <v>59</v>
      </c>
      <c r="G243" t="s">
        <v>31</v>
      </c>
      <c r="H243">
        <v>1</v>
      </c>
      <c r="I243">
        <v>100</v>
      </c>
      <c r="J243">
        <v>4.7</v>
      </c>
      <c r="K243">
        <v>0</v>
      </c>
      <c r="L243" s="46">
        <v>0.67</v>
      </c>
      <c r="M243" t="s">
        <v>50</v>
      </c>
      <c r="N243" t="s">
        <v>20</v>
      </c>
      <c r="O243">
        <v>5</v>
      </c>
      <c r="P243">
        <v>1</v>
      </c>
    </row>
    <row r="244" spans="1:16" x14ac:dyDescent="0.25">
      <c r="A244" t="s">
        <v>550</v>
      </c>
      <c r="B244" t="s">
        <v>551</v>
      </c>
      <c r="C244" t="s">
        <v>5247</v>
      </c>
      <c r="D244">
        <v>21</v>
      </c>
      <c r="E244" t="s">
        <v>136</v>
      </c>
      <c r="F244" t="s">
        <v>137</v>
      </c>
      <c r="G244" t="s">
        <v>97</v>
      </c>
      <c r="H244">
        <v>2</v>
      </c>
      <c r="I244">
        <v>20</v>
      </c>
      <c r="J244">
        <v>2.4</v>
      </c>
      <c r="L244" s="46">
        <v>0.86</v>
      </c>
      <c r="M244" t="s">
        <v>8</v>
      </c>
      <c r="N244" t="s">
        <v>9</v>
      </c>
      <c r="O244">
        <v>4</v>
      </c>
      <c r="P244">
        <v>2</v>
      </c>
    </row>
    <row r="245" spans="1:16" x14ac:dyDescent="0.25">
      <c r="A245" t="s">
        <v>552</v>
      </c>
      <c r="B245" t="s">
        <v>553</v>
      </c>
      <c r="C245" t="s">
        <v>5257</v>
      </c>
      <c r="D245">
        <v>20</v>
      </c>
      <c r="E245" t="s">
        <v>162</v>
      </c>
      <c r="F245" t="s">
        <v>59</v>
      </c>
      <c r="G245" t="s">
        <v>19</v>
      </c>
      <c r="H245">
        <v>2</v>
      </c>
      <c r="J245">
        <v>1.1000000000000001</v>
      </c>
      <c r="K245" t="b">
        <v>0</v>
      </c>
      <c r="L245" s="46">
        <v>0.69</v>
      </c>
      <c r="M245" t="s">
        <v>55</v>
      </c>
      <c r="N245" t="s">
        <v>9</v>
      </c>
      <c r="O245">
        <v>3</v>
      </c>
      <c r="P245">
        <v>1</v>
      </c>
    </row>
    <row r="246" spans="1:16" x14ac:dyDescent="0.25">
      <c r="A246" t="s">
        <v>554</v>
      </c>
      <c r="B246" t="s">
        <v>555</v>
      </c>
      <c r="C246" t="s">
        <v>5248</v>
      </c>
      <c r="D246">
        <v>35</v>
      </c>
      <c r="E246" t="s">
        <v>43</v>
      </c>
      <c r="F246" t="s">
        <v>13</v>
      </c>
      <c r="G246" t="s">
        <v>14</v>
      </c>
      <c r="H246">
        <v>10</v>
      </c>
      <c r="I246">
        <v>50</v>
      </c>
      <c r="J246">
        <v>1.4</v>
      </c>
      <c r="K246" t="b">
        <v>1</v>
      </c>
      <c r="L246" s="46">
        <v>0.85</v>
      </c>
      <c r="M246" t="s">
        <v>55</v>
      </c>
      <c r="N246" t="s">
        <v>44</v>
      </c>
      <c r="O246">
        <v>8</v>
      </c>
      <c r="P246">
        <v>4</v>
      </c>
    </row>
    <row r="247" spans="1:16" x14ac:dyDescent="0.25">
      <c r="A247" t="s">
        <v>556</v>
      </c>
      <c r="B247" t="s">
        <v>557</v>
      </c>
      <c r="C247" t="s">
        <v>5247</v>
      </c>
      <c r="D247">
        <v>47</v>
      </c>
      <c r="E247" t="s">
        <v>43</v>
      </c>
      <c r="F247" t="s">
        <v>13</v>
      </c>
      <c r="G247" t="s">
        <v>60</v>
      </c>
      <c r="H247">
        <v>18</v>
      </c>
      <c r="I247">
        <v>40</v>
      </c>
      <c r="J247">
        <v>3.4</v>
      </c>
      <c r="K247">
        <v>0</v>
      </c>
      <c r="L247">
        <v>60</v>
      </c>
      <c r="M247" t="s">
        <v>8</v>
      </c>
      <c r="N247" t="s">
        <v>20</v>
      </c>
      <c r="O247">
        <v>11</v>
      </c>
      <c r="P247">
        <v>10</v>
      </c>
    </row>
    <row r="248" spans="1:16" x14ac:dyDescent="0.25">
      <c r="A248" t="s">
        <v>558</v>
      </c>
      <c r="B248" t="s">
        <v>559</v>
      </c>
      <c r="C248" t="s">
        <v>5247</v>
      </c>
      <c r="D248">
        <v>41</v>
      </c>
      <c r="E248" t="s">
        <v>47</v>
      </c>
      <c r="F248" t="s">
        <v>48</v>
      </c>
      <c r="G248" t="s">
        <v>7</v>
      </c>
      <c r="H248">
        <v>4</v>
      </c>
      <c r="I248">
        <v>40</v>
      </c>
      <c r="J248">
        <v>2.7</v>
      </c>
      <c r="K248">
        <v>1</v>
      </c>
      <c r="L248">
        <v>70</v>
      </c>
      <c r="M248" t="s">
        <v>8</v>
      </c>
      <c r="N248" t="s">
        <v>20</v>
      </c>
      <c r="O248">
        <v>2</v>
      </c>
      <c r="P248">
        <v>2</v>
      </c>
    </row>
    <row r="249" spans="1:16" x14ac:dyDescent="0.25">
      <c r="A249" t="s">
        <v>560</v>
      </c>
      <c r="B249" t="s">
        <v>561</v>
      </c>
      <c r="C249" t="s">
        <v>5250</v>
      </c>
      <c r="D249">
        <v>58</v>
      </c>
      <c r="E249" t="s">
        <v>58</v>
      </c>
      <c r="F249" t="s">
        <v>59</v>
      </c>
      <c r="G249" t="s">
        <v>23</v>
      </c>
      <c r="H249">
        <v>23</v>
      </c>
      <c r="J249">
        <v>4.9000000000000004</v>
      </c>
      <c r="K249" t="b">
        <v>0</v>
      </c>
      <c r="M249" t="s">
        <v>33</v>
      </c>
      <c r="N249" t="s">
        <v>9</v>
      </c>
      <c r="O249">
        <v>19</v>
      </c>
      <c r="P249">
        <v>5</v>
      </c>
    </row>
    <row r="250" spans="1:16" x14ac:dyDescent="0.25">
      <c r="A250" t="s">
        <v>562</v>
      </c>
      <c r="B250" t="s">
        <v>563</v>
      </c>
      <c r="C250" t="s">
        <v>5254</v>
      </c>
      <c r="D250">
        <v>34</v>
      </c>
      <c r="E250" t="s">
        <v>158</v>
      </c>
      <c r="F250" t="s">
        <v>159</v>
      </c>
      <c r="G250" t="s">
        <v>38</v>
      </c>
      <c r="H250">
        <v>6</v>
      </c>
      <c r="I250">
        <v>75</v>
      </c>
      <c r="J250">
        <v>1.9</v>
      </c>
      <c r="K250">
        <v>1</v>
      </c>
      <c r="L250" s="46">
        <v>0.81</v>
      </c>
      <c r="M250" t="s">
        <v>55</v>
      </c>
      <c r="N250" t="s">
        <v>20</v>
      </c>
      <c r="O250">
        <v>9</v>
      </c>
      <c r="P250">
        <v>6</v>
      </c>
    </row>
    <row r="251" spans="1:16" x14ac:dyDescent="0.25">
      <c r="A251" t="s">
        <v>564</v>
      </c>
      <c r="B251" t="s">
        <v>565</v>
      </c>
      <c r="C251" t="s">
        <v>5247</v>
      </c>
      <c r="D251">
        <v>50</v>
      </c>
      <c r="E251" t="s">
        <v>78</v>
      </c>
      <c r="F251" t="s">
        <v>79</v>
      </c>
      <c r="G251" t="s">
        <v>14</v>
      </c>
      <c r="H251">
        <v>5</v>
      </c>
      <c r="I251">
        <v>100</v>
      </c>
      <c r="K251">
        <v>1</v>
      </c>
      <c r="M251" t="s">
        <v>55</v>
      </c>
      <c r="N251" t="s">
        <v>20</v>
      </c>
      <c r="O251">
        <v>4</v>
      </c>
      <c r="P251">
        <v>1</v>
      </c>
    </row>
    <row r="252" spans="1:16" x14ac:dyDescent="0.25">
      <c r="A252" t="s">
        <v>566</v>
      </c>
      <c r="B252" t="s">
        <v>567</v>
      </c>
      <c r="C252" t="s">
        <v>5247</v>
      </c>
      <c r="D252">
        <v>42</v>
      </c>
      <c r="E252" t="s">
        <v>162</v>
      </c>
      <c r="F252" t="s">
        <v>59</v>
      </c>
      <c r="G252" t="s">
        <v>75</v>
      </c>
      <c r="H252">
        <v>19</v>
      </c>
      <c r="I252" t="s">
        <v>5255</v>
      </c>
      <c r="J252">
        <v>4.5999999999999996</v>
      </c>
      <c r="K252">
        <v>0</v>
      </c>
      <c r="L252" s="46">
        <v>0.78</v>
      </c>
      <c r="M252" t="s">
        <v>8</v>
      </c>
      <c r="N252" t="s">
        <v>20</v>
      </c>
      <c r="O252">
        <v>18</v>
      </c>
      <c r="P252">
        <v>13</v>
      </c>
    </row>
    <row r="253" spans="1:16" x14ac:dyDescent="0.25">
      <c r="A253" t="s">
        <v>568</v>
      </c>
      <c r="B253" t="s">
        <v>569</v>
      </c>
      <c r="C253" t="s">
        <v>5259</v>
      </c>
      <c r="D253">
        <v>43</v>
      </c>
      <c r="E253" t="s">
        <v>18</v>
      </c>
      <c r="F253" t="s">
        <v>18</v>
      </c>
      <c r="G253" t="s">
        <v>60</v>
      </c>
      <c r="H253">
        <v>6</v>
      </c>
      <c r="I253">
        <v>50</v>
      </c>
      <c r="J253">
        <v>0</v>
      </c>
      <c r="K253">
        <v>0</v>
      </c>
      <c r="L253">
        <v>81</v>
      </c>
      <c r="M253" t="s">
        <v>50</v>
      </c>
      <c r="N253" t="s">
        <v>9</v>
      </c>
      <c r="O253">
        <v>8</v>
      </c>
      <c r="P253">
        <v>13</v>
      </c>
    </row>
    <row r="254" spans="1:16" x14ac:dyDescent="0.25">
      <c r="A254" t="s">
        <v>570</v>
      </c>
      <c r="B254" t="s">
        <v>571</v>
      </c>
      <c r="C254" t="s">
        <v>82</v>
      </c>
      <c r="D254">
        <v>34</v>
      </c>
      <c r="E254" t="s">
        <v>18</v>
      </c>
      <c r="F254" t="s">
        <v>18</v>
      </c>
      <c r="G254" t="s">
        <v>38</v>
      </c>
      <c r="H254">
        <v>8</v>
      </c>
      <c r="I254">
        <v>75</v>
      </c>
      <c r="J254">
        <v>1.8</v>
      </c>
      <c r="K254">
        <v>1</v>
      </c>
      <c r="L254" s="46">
        <v>0.71</v>
      </c>
      <c r="M254" t="s">
        <v>55</v>
      </c>
      <c r="N254" t="s">
        <v>44</v>
      </c>
      <c r="O254">
        <v>8</v>
      </c>
      <c r="P254">
        <v>9</v>
      </c>
    </row>
    <row r="255" spans="1:16" x14ac:dyDescent="0.25">
      <c r="A255" t="s">
        <v>572</v>
      </c>
      <c r="B255" t="s">
        <v>573</v>
      </c>
      <c r="C255" t="s">
        <v>82</v>
      </c>
      <c r="D255">
        <v>24</v>
      </c>
      <c r="E255" t="s">
        <v>173</v>
      </c>
      <c r="F255" t="s">
        <v>59</v>
      </c>
      <c r="G255" t="s">
        <v>14</v>
      </c>
      <c r="H255">
        <v>3</v>
      </c>
      <c r="I255">
        <v>75</v>
      </c>
      <c r="J255">
        <v>2</v>
      </c>
      <c r="K255" t="b">
        <v>0</v>
      </c>
      <c r="M255" t="s">
        <v>50</v>
      </c>
      <c r="N255" t="s">
        <v>15</v>
      </c>
      <c r="O255">
        <v>2</v>
      </c>
      <c r="P255">
        <v>1</v>
      </c>
    </row>
    <row r="256" spans="1:16" x14ac:dyDescent="0.25">
      <c r="A256" t="s">
        <v>574</v>
      </c>
      <c r="B256" t="s">
        <v>575</v>
      </c>
      <c r="C256" t="s">
        <v>5254</v>
      </c>
      <c r="D256">
        <v>48</v>
      </c>
      <c r="E256" t="s">
        <v>136</v>
      </c>
      <c r="F256" t="s">
        <v>137</v>
      </c>
      <c r="G256" t="s">
        <v>60</v>
      </c>
      <c r="H256">
        <v>8</v>
      </c>
      <c r="I256">
        <v>30</v>
      </c>
      <c r="J256">
        <v>5</v>
      </c>
      <c r="K256">
        <v>1</v>
      </c>
      <c r="L256" s="46">
        <v>0.99</v>
      </c>
      <c r="M256" t="s">
        <v>8</v>
      </c>
      <c r="N256" t="s">
        <v>44</v>
      </c>
      <c r="O256">
        <v>6</v>
      </c>
      <c r="P256">
        <v>9</v>
      </c>
    </row>
    <row r="257" spans="1:16" x14ac:dyDescent="0.25">
      <c r="A257" t="s">
        <v>576</v>
      </c>
      <c r="B257" t="s">
        <v>577</v>
      </c>
      <c r="C257" t="s">
        <v>5252</v>
      </c>
      <c r="D257">
        <v>39</v>
      </c>
      <c r="E257" t="s">
        <v>95</v>
      </c>
      <c r="F257" t="s">
        <v>96</v>
      </c>
      <c r="G257" t="s">
        <v>38</v>
      </c>
      <c r="H257">
        <v>12</v>
      </c>
      <c r="I257" t="s">
        <v>104</v>
      </c>
      <c r="J257">
        <v>3.2</v>
      </c>
      <c r="K257" t="b">
        <v>1</v>
      </c>
      <c r="L257" s="46">
        <v>0.66</v>
      </c>
      <c r="M257" t="s">
        <v>8</v>
      </c>
      <c r="N257" t="s">
        <v>15</v>
      </c>
      <c r="O257">
        <v>15</v>
      </c>
      <c r="P257">
        <v>6</v>
      </c>
    </row>
    <row r="258" spans="1:16" x14ac:dyDescent="0.25">
      <c r="A258" t="s">
        <v>578</v>
      </c>
      <c r="B258" t="s">
        <v>579</v>
      </c>
      <c r="C258" t="s">
        <v>5252</v>
      </c>
      <c r="D258">
        <v>57</v>
      </c>
      <c r="E258" t="s">
        <v>12</v>
      </c>
      <c r="F258" t="s">
        <v>13</v>
      </c>
      <c r="G258" t="s">
        <v>7</v>
      </c>
      <c r="H258">
        <v>30</v>
      </c>
      <c r="I258" t="s">
        <v>32</v>
      </c>
      <c r="J258">
        <v>2.4</v>
      </c>
      <c r="L258" s="46">
        <v>0.8</v>
      </c>
      <c r="M258" t="s">
        <v>33</v>
      </c>
      <c r="N258" t="s">
        <v>20</v>
      </c>
      <c r="O258">
        <v>13</v>
      </c>
      <c r="P258">
        <v>8</v>
      </c>
    </row>
    <row r="259" spans="1:16" x14ac:dyDescent="0.25">
      <c r="A259" t="s">
        <v>580</v>
      </c>
      <c r="B259" t="s">
        <v>581</v>
      </c>
      <c r="C259" t="s">
        <v>5248</v>
      </c>
      <c r="D259">
        <v>44</v>
      </c>
      <c r="E259" t="s">
        <v>111</v>
      </c>
      <c r="F259" t="s">
        <v>13</v>
      </c>
      <c r="G259" t="s">
        <v>23</v>
      </c>
      <c r="H259">
        <v>21</v>
      </c>
      <c r="I259">
        <v>100</v>
      </c>
      <c r="J259">
        <v>2.9</v>
      </c>
      <c r="K259">
        <v>0</v>
      </c>
      <c r="L259" s="46">
        <v>0.83</v>
      </c>
      <c r="M259" t="s">
        <v>55</v>
      </c>
      <c r="N259" t="s">
        <v>44</v>
      </c>
      <c r="O259">
        <v>17</v>
      </c>
      <c r="P259">
        <v>1</v>
      </c>
    </row>
    <row r="260" spans="1:16" x14ac:dyDescent="0.25">
      <c r="A260" t="s">
        <v>582</v>
      </c>
      <c r="B260" t="s">
        <v>583</v>
      </c>
      <c r="C260" t="s">
        <v>5250</v>
      </c>
      <c r="D260">
        <v>37</v>
      </c>
      <c r="E260" t="s">
        <v>91</v>
      </c>
      <c r="F260" t="s">
        <v>92</v>
      </c>
      <c r="G260" t="s">
        <v>60</v>
      </c>
      <c r="H260">
        <v>17</v>
      </c>
      <c r="I260" t="s">
        <v>5262</v>
      </c>
      <c r="J260">
        <v>0</v>
      </c>
      <c r="K260" t="s">
        <v>54</v>
      </c>
      <c r="L260">
        <v>87</v>
      </c>
      <c r="M260" t="s">
        <v>50</v>
      </c>
      <c r="N260" t="s">
        <v>15</v>
      </c>
      <c r="O260">
        <v>16</v>
      </c>
      <c r="P260">
        <v>7</v>
      </c>
    </row>
    <row r="261" spans="1:16" x14ac:dyDescent="0.25">
      <c r="A261" t="s">
        <v>584</v>
      </c>
      <c r="B261" t="s">
        <v>585</v>
      </c>
      <c r="C261" t="s">
        <v>82</v>
      </c>
      <c r="D261">
        <v>50</v>
      </c>
      <c r="E261" t="s">
        <v>47</v>
      </c>
      <c r="F261" t="s">
        <v>48</v>
      </c>
      <c r="G261" t="s">
        <v>38</v>
      </c>
      <c r="H261">
        <v>9</v>
      </c>
      <c r="I261">
        <v>30</v>
      </c>
      <c r="J261">
        <v>3</v>
      </c>
      <c r="K261">
        <v>0</v>
      </c>
      <c r="L261">
        <v>76</v>
      </c>
      <c r="M261" t="s">
        <v>33</v>
      </c>
      <c r="N261" t="s">
        <v>9</v>
      </c>
      <c r="O261">
        <v>15</v>
      </c>
      <c r="P261">
        <v>3</v>
      </c>
    </row>
    <row r="262" spans="1:16" x14ac:dyDescent="0.25">
      <c r="A262" t="s">
        <v>586</v>
      </c>
      <c r="B262" t="s">
        <v>587</v>
      </c>
      <c r="C262" t="s">
        <v>82</v>
      </c>
      <c r="D262">
        <v>50</v>
      </c>
      <c r="E262" t="s">
        <v>173</v>
      </c>
      <c r="F262" t="s">
        <v>59</v>
      </c>
      <c r="G262" t="s">
        <v>60</v>
      </c>
      <c r="H262">
        <v>2</v>
      </c>
      <c r="I262">
        <v>50</v>
      </c>
      <c r="J262">
        <v>1.6</v>
      </c>
      <c r="K262" t="s">
        <v>142</v>
      </c>
      <c r="L262" s="46">
        <v>0.89</v>
      </c>
      <c r="M262" t="s">
        <v>55</v>
      </c>
      <c r="N262" t="s">
        <v>9</v>
      </c>
      <c r="O262">
        <v>3</v>
      </c>
      <c r="P262">
        <v>1</v>
      </c>
    </row>
    <row r="263" spans="1:16" x14ac:dyDescent="0.25">
      <c r="A263" t="s">
        <v>588</v>
      </c>
      <c r="B263" t="s">
        <v>589</v>
      </c>
      <c r="C263" t="s">
        <v>63</v>
      </c>
      <c r="D263">
        <v>28</v>
      </c>
      <c r="E263" t="s">
        <v>118</v>
      </c>
      <c r="F263" t="s">
        <v>119</v>
      </c>
      <c r="G263" t="s">
        <v>19</v>
      </c>
      <c r="H263">
        <v>1</v>
      </c>
      <c r="I263">
        <v>20</v>
      </c>
      <c r="J263">
        <v>3.6</v>
      </c>
      <c r="K263" t="s">
        <v>54</v>
      </c>
      <c r="L263" s="46">
        <v>0.94</v>
      </c>
      <c r="M263" t="s">
        <v>33</v>
      </c>
      <c r="N263" t="s">
        <v>44</v>
      </c>
      <c r="O263">
        <v>3</v>
      </c>
      <c r="P263">
        <v>1</v>
      </c>
    </row>
    <row r="264" spans="1:16" x14ac:dyDescent="0.25">
      <c r="A264" t="s">
        <v>590</v>
      </c>
      <c r="B264" t="s">
        <v>591</v>
      </c>
      <c r="C264" t="s">
        <v>82</v>
      </c>
      <c r="D264">
        <v>48</v>
      </c>
      <c r="E264" t="s">
        <v>5</v>
      </c>
      <c r="F264" t="s">
        <v>6</v>
      </c>
      <c r="G264" t="s">
        <v>23</v>
      </c>
      <c r="H264">
        <v>23</v>
      </c>
      <c r="J264">
        <v>2.1</v>
      </c>
      <c r="K264">
        <v>0</v>
      </c>
      <c r="L264" s="46">
        <v>0.68</v>
      </c>
      <c r="M264" t="s">
        <v>8</v>
      </c>
      <c r="N264" t="s">
        <v>44</v>
      </c>
      <c r="O264">
        <v>14</v>
      </c>
      <c r="P264">
        <v>7</v>
      </c>
    </row>
    <row r="265" spans="1:16" x14ac:dyDescent="0.25">
      <c r="A265" t="s">
        <v>592</v>
      </c>
      <c r="B265" t="s">
        <v>593</v>
      </c>
      <c r="C265" t="s">
        <v>82</v>
      </c>
      <c r="D265">
        <v>42</v>
      </c>
      <c r="E265" t="s">
        <v>18</v>
      </c>
      <c r="F265" t="s">
        <v>18</v>
      </c>
      <c r="G265" t="s">
        <v>75</v>
      </c>
      <c r="H265">
        <v>8</v>
      </c>
      <c r="I265">
        <v>30</v>
      </c>
      <c r="J265">
        <v>3.6</v>
      </c>
      <c r="K265">
        <v>1</v>
      </c>
      <c r="L265" s="46">
        <v>0.96</v>
      </c>
      <c r="M265" t="s">
        <v>55</v>
      </c>
      <c r="N265" t="s">
        <v>20</v>
      </c>
      <c r="O265">
        <v>9</v>
      </c>
      <c r="P265">
        <v>7</v>
      </c>
    </row>
    <row r="266" spans="1:16" x14ac:dyDescent="0.25">
      <c r="A266" t="s">
        <v>594</v>
      </c>
      <c r="B266" t="s">
        <v>595</v>
      </c>
      <c r="C266" t="s">
        <v>63</v>
      </c>
      <c r="D266">
        <v>37</v>
      </c>
      <c r="E266" t="s">
        <v>111</v>
      </c>
      <c r="F266" t="s">
        <v>13</v>
      </c>
      <c r="G266" t="s">
        <v>38</v>
      </c>
      <c r="H266">
        <v>6</v>
      </c>
      <c r="I266" t="s">
        <v>104</v>
      </c>
      <c r="J266">
        <v>2.7</v>
      </c>
      <c r="K266" t="b">
        <v>1</v>
      </c>
      <c r="L266" s="46">
        <v>0.91</v>
      </c>
      <c r="M266" t="s">
        <v>33</v>
      </c>
      <c r="N266" t="s">
        <v>44</v>
      </c>
      <c r="O266">
        <v>6</v>
      </c>
      <c r="P266">
        <v>4</v>
      </c>
    </row>
    <row r="267" spans="1:16" x14ac:dyDescent="0.25">
      <c r="A267" t="s">
        <v>596</v>
      </c>
      <c r="B267" t="s">
        <v>597</v>
      </c>
      <c r="C267" t="s">
        <v>82</v>
      </c>
      <c r="D267">
        <v>21</v>
      </c>
      <c r="E267" t="s">
        <v>78</v>
      </c>
      <c r="F267" t="s">
        <v>79</v>
      </c>
      <c r="G267" t="s">
        <v>7</v>
      </c>
      <c r="H267">
        <v>1</v>
      </c>
      <c r="I267">
        <v>100</v>
      </c>
      <c r="J267">
        <v>2.1</v>
      </c>
      <c r="K267">
        <v>1</v>
      </c>
      <c r="L267" s="46">
        <v>0.92</v>
      </c>
      <c r="M267" t="s">
        <v>33</v>
      </c>
      <c r="N267" t="s">
        <v>20</v>
      </c>
      <c r="O267">
        <v>5</v>
      </c>
      <c r="P267">
        <v>4</v>
      </c>
    </row>
    <row r="268" spans="1:16" x14ac:dyDescent="0.25">
      <c r="A268" t="s">
        <v>598</v>
      </c>
      <c r="B268" t="s">
        <v>599</v>
      </c>
      <c r="C268" t="s">
        <v>5257</v>
      </c>
      <c r="D268">
        <v>50</v>
      </c>
      <c r="E268" t="s">
        <v>95</v>
      </c>
      <c r="F268" t="s">
        <v>96</v>
      </c>
      <c r="G268" t="s">
        <v>23</v>
      </c>
      <c r="H268">
        <v>19</v>
      </c>
      <c r="I268" t="s">
        <v>24</v>
      </c>
      <c r="J268">
        <v>4.9000000000000004</v>
      </c>
      <c r="L268" s="46">
        <v>0.82</v>
      </c>
      <c r="M268" t="s">
        <v>50</v>
      </c>
      <c r="N268" t="s">
        <v>20</v>
      </c>
      <c r="O268">
        <v>15</v>
      </c>
      <c r="P268">
        <v>15</v>
      </c>
    </row>
    <row r="269" spans="1:16" x14ac:dyDescent="0.25">
      <c r="A269" t="s">
        <v>600</v>
      </c>
      <c r="B269" t="s">
        <v>601</v>
      </c>
      <c r="C269" t="s">
        <v>5252</v>
      </c>
      <c r="D269">
        <v>22</v>
      </c>
      <c r="E269" t="s">
        <v>58</v>
      </c>
      <c r="F269" t="s">
        <v>59</v>
      </c>
      <c r="G269" t="s">
        <v>31</v>
      </c>
      <c r="H269">
        <v>2</v>
      </c>
      <c r="I269">
        <v>30</v>
      </c>
      <c r="J269">
        <v>2.1</v>
      </c>
      <c r="M269" t="s">
        <v>33</v>
      </c>
      <c r="N269" t="s">
        <v>9</v>
      </c>
      <c r="O269">
        <v>2</v>
      </c>
      <c r="P269">
        <v>2</v>
      </c>
    </row>
    <row r="270" spans="1:16" x14ac:dyDescent="0.25">
      <c r="A270" t="s">
        <v>602</v>
      </c>
      <c r="B270" t="s">
        <v>603</v>
      </c>
      <c r="C270" t="s">
        <v>63</v>
      </c>
      <c r="D270">
        <v>39</v>
      </c>
      <c r="E270" t="s">
        <v>71</v>
      </c>
      <c r="F270" t="s">
        <v>72</v>
      </c>
      <c r="G270" t="s">
        <v>23</v>
      </c>
      <c r="H270">
        <v>21</v>
      </c>
      <c r="I270">
        <v>100</v>
      </c>
      <c r="J270">
        <v>0</v>
      </c>
      <c r="K270" t="s">
        <v>142</v>
      </c>
      <c r="L270" s="46">
        <v>0.91</v>
      </c>
      <c r="M270" t="s">
        <v>55</v>
      </c>
      <c r="N270" t="s">
        <v>9</v>
      </c>
      <c r="O270">
        <v>17</v>
      </c>
      <c r="P270">
        <v>13</v>
      </c>
    </row>
    <row r="271" spans="1:16" x14ac:dyDescent="0.25">
      <c r="A271" t="s">
        <v>604</v>
      </c>
      <c r="B271" t="s">
        <v>605</v>
      </c>
      <c r="C271" t="s">
        <v>63</v>
      </c>
      <c r="D271">
        <v>25</v>
      </c>
      <c r="E271" t="s">
        <v>71</v>
      </c>
      <c r="F271" t="s">
        <v>72</v>
      </c>
      <c r="G271" t="s">
        <v>97</v>
      </c>
      <c r="H271">
        <v>3</v>
      </c>
      <c r="I271" t="s">
        <v>49</v>
      </c>
      <c r="J271">
        <v>2.8</v>
      </c>
      <c r="K271" t="s">
        <v>54</v>
      </c>
      <c r="L271">
        <v>86</v>
      </c>
      <c r="M271" t="s">
        <v>55</v>
      </c>
      <c r="N271" t="s">
        <v>15</v>
      </c>
      <c r="O271">
        <v>3</v>
      </c>
      <c r="P271">
        <v>2</v>
      </c>
    </row>
    <row r="272" spans="1:16" x14ac:dyDescent="0.25">
      <c r="A272" t="s">
        <v>606</v>
      </c>
      <c r="B272" t="s">
        <v>607</v>
      </c>
      <c r="C272" t="s">
        <v>5248</v>
      </c>
      <c r="D272">
        <v>47</v>
      </c>
      <c r="E272" t="s">
        <v>136</v>
      </c>
      <c r="F272" t="s">
        <v>137</v>
      </c>
      <c r="G272" t="s">
        <v>14</v>
      </c>
      <c r="H272">
        <v>14</v>
      </c>
      <c r="K272" t="b">
        <v>0</v>
      </c>
      <c r="L272" s="46">
        <v>0.69</v>
      </c>
      <c r="M272" t="s">
        <v>50</v>
      </c>
      <c r="N272" t="s">
        <v>9</v>
      </c>
      <c r="O272">
        <v>12</v>
      </c>
      <c r="P272">
        <v>13</v>
      </c>
    </row>
    <row r="273" spans="1:16" x14ac:dyDescent="0.25">
      <c r="A273" t="s">
        <v>608</v>
      </c>
      <c r="B273" t="s">
        <v>609</v>
      </c>
      <c r="C273" t="s">
        <v>5247</v>
      </c>
      <c r="D273">
        <v>35</v>
      </c>
      <c r="E273" t="s">
        <v>136</v>
      </c>
      <c r="F273" t="s">
        <v>137</v>
      </c>
      <c r="G273" t="s">
        <v>60</v>
      </c>
      <c r="H273">
        <v>10</v>
      </c>
      <c r="I273" t="s">
        <v>5249</v>
      </c>
      <c r="J273">
        <v>4.7</v>
      </c>
      <c r="K273" t="b">
        <v>1</v>
      </c>
      <c r="L273" s="46">
        <v>0.84</v>
      </c>
      <c r="M273" t="s">
        <v>55</v>
      </c>
      <c r="N273" t="s">
        <v>9</v>
      </c>
      <c r="O273">
        <v>7</v>
      </c>
      <c r="P273">
        <v>13</v>
      </c>
    </row>
    <row r="274" spans="1:16" x14ac:dyDescent="0.25">
      <c r="A274" t="s">
        <v>610</v>
      </c>
      <c r="B274" t="s">
        <v>611</v>
      </c>
      <c r="C274" t="s">
        <v>5247</v>
      </c>
      <c r="E274" t="s">
        <v>53</v>
      </c>
      <c r="F274" t="s">
        <v>13</v>
      </c>
      <c r="G274" t="s">
        <v>64</v>
      </c>
      <c r="H274">
        <v>5</v>
      </c>
      <c r="I274">
        <v>100</v>
      </c>
      <c r="J274">
        <v>1.3</v>
      </c>
      <c r="K274">
        <v>0</v>
      </c>
      <c r="L274" s="46">
        <v>0.6</v>
      </c>
      <c r="M274" t="s">
        <v>8</v>
      </c>
      <c r="N274" t="s">
        <v>44</v>
      </c>
      <c r="O274">
        <v>5</v>
      </c>
      <c r="P274">
        <v>2</v>
      </c>
    </row>
    <row r="275" spans="1:16" x14ac:dyDescent="0.25">
      <c r="A275" t="s">
        <v>612</v>
      </c>
      <c r="B275" t="s">
        <v>613</v>
      </c>
      <c r="C275" t="s">
        <v>5250</v>
      </c>
      <c r="D275">
        <v>35</v>
      </c>
      <c r="E275" t="s">
        <v>29</v>
      </c>
      <c r="F275" t="s">
        <v>30</v>
      </c>
      <c r="G275" t="s">
        <v>7</v>
      </c>
      <c r="H275">
        <v>6</v>
      </c>
      <c r="I275" t="s">
        <v>5255</v>
      </c>
      <c r="J275">
        <v>1.6</v>
      </c>
      <c r="K275">
        <v>1</v>
      </c>
      <c r="L275" s="46">
        <v>0.97</v>
      </c>
      <c r="M275" t="s">
        <v>55</v>
      </c>
      <c r="N275" t="s">
        <v>9</v>
      </c>
      <c r="O275">
        <v>13</v>
      </c>
      <c r="P275">
        <v>6</v>
      </c>
    </row>
    <row r="276" spans="1:16" x14ac:dyDescent="0.25">
      <c r="A276" t="s">
        <v>614</v>
      </c>
      <c r="B276" t="s">
        <v>615</v>
      </c>
      <c r="C276" t="s">
        <v>82</v>
      </c>
      <c r="D276">
        <v>59</v>
      </c>
      <c r="E276" t="s">
        <v>118</v>
      </c>
      <c r="F276" t="s">
        <v>119</v>
      </c>
      <c r="G276" t="s">
        <v>23</v>
      </c>
      <c r="H276">
        <v>21</v>
      </c>
      <c r="I276">
        <v>100</v>
      </c>
      <c r="J276">
        <v>0</v>
      </c>
      <c r="L276" s="46">
        <v>0.7</v>
      </c>
      <c r="M276" t="s">
        <v>55</v>
      </c>
      <c r="N276" t="s">
        <v>15</v>
      </c>
      <c r="O276">
        <v>17</v>
      </c>
      <c r="P276">
        <v>7</v>
      </c>
    </row>
    <row r="277" spans="1:16" x14ac:dyDescent="0.25">
      <c r="A277" t="s">
        <v>616</v>
      </c>
      <c r="B277" t="s">
        <v>617</v>
      </c>
      <c r="C277" t="s">
        <v>5248</v>
      </c>
      <c r="D277">
        <v>26</v>
      </c>
      <c r="E277" t="s">
        <v>158</v>
      </c>
      <c r="F277" t="s">
        <v>159</v>
      </c>
      <c r="G277" t="s">
        <v>60</v>
      </c>
      <c r="H277">
        <v>4</v>
      </c>
      <c r="I277" t="s">
        <v>5249</v>
      </c>
      <c r="J277">
        <v>3.6</v>
      </c>
      <c r="K277" t="s">
        <v>142</v>
      </c>
      <c r="L277" s="46">
        <v>0.81</v>
      </c>
      <c r="M277" t="s">
        <v>33</v>
      </c>
      <c r="N277" t="s">
        <v>44</v>
      </c>
      <c r="O277">
        <v>5</v>
      </c>
      <c r="P277">
        <v>2</v>
      </c>
    </row>
    <row r="278" spans="1:16" x14ac:dyDescent="0.25">
      <c r="A278" t="s">
        <v>618</v>
      </c>
      <c r="B278" t="s">
        <v>619</v>
      </c>
      <c r="C278" t="s">
        <v>5257</v>
      </c>
      <c r="D278">
        <v>44</v>
      </c>
      <c r="E278" t="s">
        <v>107</v>
      </c>
      <c r="F278" t="s">
        <v>108</v>
      </c>
      <c r="G278" t="s">
        <v>97</v>
      </c>
      <c r="H278">
        <v>18</v>
      </c>
      <c r="I278">
        <v>20</v>
      </c>
      <c r="J278">
        <v>4.7</v>
      </c>
      <c r="K278">
        <v>1</v>
      </c>
      <c r="L278" s="46">
        <v>0.88</v>
      </c>
      <c r="M278" t="s">
        <v>33</v>
      </c>
      <c r="N278" t="s">
        <v>15</v>
      </c>
      <c r="O278">
        <v>15</v>
      </c>
      <c r="P278">
        <v>10</v>
      </c>
    </row>
    <row r="279" spans="1:16" x14ac:dyDescent="0.25">
      <c r="A279" t="s">
        <v>620</v>
      </c>
      <c r="B279" t="s">
        <v>621</v>
      </c>
      <c r="C279" t="s">
        <v>63</v>
      </c>
      <c r="D279">
        <v>31</v>
      </c>
      <c r="E279" t="s">
        <v>136</v>
      </c>
      <c r="F279" t="s">
        <v>137</v>
      </c>
      <c r="G279" t="s">
        <v>60</v>
      </c>
      <c r="H279">
        <v>12</v>
      </c>
      <c r="I279" t="s">
        <v>24</v>
      </c>
      <c r="K279">
        <v>1</v>
      </c>
      <c r="L279" s="46">
        <v>1</v>
      </c>
      <c r="M279" t="s">
        <v>55</v>
      </c>
      <c r="N279" t="s">
        <v>9</v>
      </c>
      <c r="O279">
        <v>15</v>
      </c>
      <c r="P279">
        <v>13</v>
      </c>
    </row>
    <row r="280" spans="1:16" x14ac:dyDescent="0.25">
      <c r="A280" t="s">
        <v>622</v>
      </c>
      <c r="B280" t="s">
        <v>623</v>
      </c>
      <c r="C280" t="s">
        <v>5250</v>
      </c>
      <c r="D280">
        <v>60</v>
      </c>
      <c r="E280" t="s">
        <v>47</v>
      </c>
      <c r="F280" t="s">
        <v>48</v>
      </c>
      <c r="G280" t="s">
        <v>38</v>
      </c>
      <c r="H280">
        <v>6</v>
      </c>
      <c r="J280">
        <v>3.2</v>
      </c>
      <c r="K280">
        <v>0</v>
      </c>
      <c r="L280">
        <v>95</v>
      </c>
      <c r="M280" t="s">
        <v>50</v>
      </c>
      <c r="N280" t="s">
        <v>15</v>
      </c>
      <c r="O280">
        <v>10</v>
      </c>
      <c r="P280">
        <v>5</v>
      </c>
    </row>
    <row r="281" spans="1:16" x14ac:dyDescent="0.25">
      <c r="A281" t="s">
        <v>624</v>
      </c>
      <c r="B281" t="s">
        <v>625</v>
      </c>
      <c r="C281" t="s">
        <v>5253</v>
      </c>
      <c r="D281">
        <v>23</v>
      </c>
      <c r="E281" t="s">
        <v>53</v>
      </c>
      <c r="F281" t="s">
        <v>13</v>
      </c>
      <c r="G281" t="s">
        <v>7</v>
      </c>
      <c r="H281">
        <v>4</v>
      </c>
      <c r="I281" t="s">
        <v>5262</v>
      </c>
      <c r="K281">
        <v>0</v>
      </c>
      <c r="L281" s="46">
        <v>0.71</v>
      </c>
      <c r="M281" t="s">
        <v>33</v>
      </c>
      <c r="N281" t="s">
        <v>44</v>
      </c>
      <c r="O281">
        <v>3</v>
      </c>
      <c r="P281">
        <v>5</v>
      </c>
    </row>
    <row r="282" spans="1:16" x14ac:dyDescent="0.25">
      <c r="A282" t="s">
        <v>626</v>
      </c>
      <c r="B282" t="s">
        <v>627</v>
      </c>
      <c r="C282" t="s">
        <v>5259</v>
      </c>
      <c r="D282">
        <v>42</v>
      </c>
      <c r="E282" t="s">
        <v>36</v>
      </c>
      <c r="F282" t="s">
        <v>37</v>
      </c>
      <c r="G282" t="s">
        <v>60</v>
      </c>
      <c r="H282">
        <v>13</v>
      </c>
      <c r="I282" t="s">
        <v>104</v>
      </c>
      <c r="J282">
        <v>4.7</v>
      </c>
      <c r="K282" t="s">
        <v>5251</v>
      </c>
      <c r="L282" s="46">
        <v>0.85</v>
      </c>
      <c r="M282" t="s">
        <v>50</v>
      </c>
      <c r="N282" t="s">
        <v>20</v>
      </c>
      <c r="O282">
        <v>9</v>
      </c>
      <c r="P282">
        <v>3</v>
      </c>
    </row>
    <row r="283" spans="1:16" x14ac:dyDescent="0.25">
      <c r="A283" t="s">
        <v>628</v>
      </c>
      <c r="B283" t="s">
        <v>629</v>
      </c>
      <c r="C283" t="s">
        <v>5247</v>
      </c>
      <c r="D283">
        <v>48</v>
      </c>
      <c r="E283" t="s">
        <v>78</v>
      </c>
      <c r="F283" t="s">
        <v>79</v>
      </c>
      <c r="G283" t="s">
        <v>14</v>
      </c>
      <c r="H283">
        <v>6</v>
      </c>
      <c r="I283">
        <v>30</v>
      </c>
      <c r="K283" t="s">
        <v>5251</v>
      </c>
      <c r="L283" s="46">
        <v>0.96</v>
      </c>
      <c r="M283" t="s">
        <v>55</v>
      </c>
      <c r="N283" t="s">
        <v>15</v>
      </c>
      <c r="O283">
        <v>11</v>
      </c>
      <c r="P283">
        <v>7</v>
      </c>
    </row>
    <row r="284" spans="1:16" x14ac:dyDescent="0.25">
      <c r="A284" t="s">
        <v>630</v>
      </c>
      <c r="B284" t="s">
        <v>631</v>
      </c>
      <c r="C284" t="s">
        <v>5254</v>
      </c>
      <c r="D284">
        <v>42</v>
      </c>
      <c r="E284" t="s">
        <v>29</v>
      </c>
      <c r="F284" t="s">
        <v>30</v>
      </c>
      <c r="G284" t="s">
        <v>19</v>
      </c>
      <c r="H284">
        <v>10</v>
      </c>
      <c r="I284" t="s">
        <v>5262</v>
      </c>
      <c r="J284">
        <v>2.4</v>
      </c>
      <c r="K284" t="s">
        <v>5258</v>
      </c>
      <c r="L284" s="46">
        <v>0.92</v>
      </c>
      <c r="M284" t="s">
        <v>55</v>
      </c>
      <c r="N284" t="s">
        <v>15</v>
      </c>
      <c r="O284">
        <v>11</v>
      </c>
      <c r="P284">
        <v>6</v>
      </c>
    </row>
    <row r="285" spans="1:16" x14ac:dyDescent="0.25">
      <c r="A285" t="s">
        <v>632</v>
      </c>
      <c r="B285" t="s">
        <v>633</v>
      </c>
      <c r="C285" t="s">
        <v>5259</v>
      </c>
      <c r="D285">
        <v>52</v>
      </c>
      <c r="E285" t="s">
        <v>95</v>
      </c>
      <c r="F285" t="s">
        <v>96</v>
      </c>
      <c r="G285" t="s">
        <v>64</v>
      </c>
      <c r="H285">
        <v>20</v>
      </c>
      <c r="I285">
        <v>50</v>
      </c>
      <c r="K285" t="b">
        <v>0</v>
      </c>
      <c r="L285" s="46">
        <v>0.79</v>
      </c>
      <c r="M285" t="s">
        <v>8</v>
      </c>
      <c r="N285" t="s">
        <v>44</v>
      </c>
      <c r="O285">
        <v>14</v>
      </c>
      <c r="P285">
        <v>10</v>
      </c>
    </row>
    <row r="286" spans="1:16" x14ac:dyDescent="0.25">
      <c r="A286" t="s">
        <v>634</v>
      </c>
      <c r="B286" t="s">
        <v>635</v>
      </c>
      <c r="C286" t="s">
        <v>5253</v>
      </c>
      <c r="D286">
        <v>55</v>
      </c>
      <c r="E286" t="s">
        <v>71</v>
      </c>
      <c r="F286" t="s">
        <v>72</v>
      </c>
      <c r="G286" t="s">
        <v>23</v>
      </c>
      <c r="H286">
        <v>20</v>
      </c>
      <c r="I286">
        <v>75</v>
      </c>
      <c r="J286">
        <v>2.9</v>
      </c>
      <c r="K286" t="b">
        <v>0</v>
      </c>
      <c r="M286" t="s">
        <v>33</v>
      </c>
      <c r="N286" t="s">
        <v>44</v>
      </c>
      <c r="O286">
        <v>12</v>
      </c>
      <c r="P286">
        <v>11</v>
      </c>
    </row>
    <row r="287" spans="1:16" x14ac:dyDescent="0.25">
      <c r="A287" t="s">
        <v>636</v>
      </c>
      <c r="B287" t="s">
        <v>637</v>
      </c>
      <c r="C287" t="s">
        <v>5247</v>
      </c>
      <c r="D287">
        <v>58</v>
      </c>
      <c r="E287" t="s">
        <v>136</v>
      </c>
      <c r="F287" t="s">
        <v>137</v>
      </c>
      <c r="G287" t="s">
        <v>64</v>
      </c>
      <c r="H287">
        <v>11</v>
      </c>
      <c r="I287">
        <v>50</v>
      </c>
      <c r="J287">
        <v>0</v>
      </c>
      <c r="K287">
        <v>0</v>
      </c>
      <c r="M287" t="s">
        <v>55</v>
      </c>
      <c r="N287" t="s">
        <v>15</v>
      </c>
      <c r="O287">
        <v>8</v>
      </c>
      <c r="P287">
        <v>5</v>
      </c>
    </row>
    <row r="288" spans="1:16" x14ac:dyDescent="0.25">
      <c r="A288" t="s">
        <v>638</v>
      </c>
      <c r="B288" t="s">
        <v>639</v>
      </c>
      <c r="C288" t="s">
        <v>5248</v>
      </c>
      <c r="D288">
        <v>46</v>
      </c>
      <c r="E288" t="s">
        <v>95</v>
      </c>
      <c r="F288" t="s">
        <v>96</v>
      </c>
      <c r="G288" t="s">
        <v>97</v>
      </c>
      <c r="H288">
        <v>12</v>
      </c>
      <c r="I288">
        <v>20</v>
      </c>
      <c r="J288">
        <v>0</v>
      </c>
      <c r="K288" t="b">
        <v>0</v>
      </c>
      <c r="L288" s="46">
        <v>0.89</v>
      </c>
      <c r="M288" t="s">
        <v>8</v>
      </c>
      <c r="N288" t="s">
        <v>9</v>
      </c>
      <c r="O288">
        <v>10</v>
      </c>
      <c r="P288">
        <v>4</v>
      </c>
    </row>
    <row r="289" spans="1:16" x14ac:dyDescent="0.25">
      <c r="A289" t="s">
        <v>640</v>
      </c>
      <c r="B289" t="s">
        <v>641</v>
      </c>
      <c r="C289" t="s">
        <v>5248</v>
      </c>
      <c r="D289">
        <v>45</v>
      </c>
      <c r="E289" t="s">
        <v>173</v>
      </c>
      <c r="F289" t="s">
        <v>59</v>
      </c>
      <c r="G289" t="s">
        <v>97</v>
      </c>
      <c r="H289">
        <v>1</v>
      </c>
      <c r="I289">
        <v>100</v>
      </c>
      <c r="J289">
        <v>1.5</v>
      </c>
      <c r="K289">
        <v>1</v>
      </c>
      <c r="L289" s="46">
        <v>1</v>
      </c>
      <c r="M289" t="s">
        <v>33</v>
      </c>
      <c r="N289" t="s">
        <v>15</v>
      </c>
      <c r="O289">
        <v>4</v>
      </c>
      <c r="P289">
        <v>4</v>
      </c>
    </row>
    <row r="290" spans="1:16" x14ac:dyDescent="0.25">
      <c r="A290" t="s">
        <v>642</v>
      </c>
      <c r="B290" t="s">
        <v>643</v>
      </c>
      <c r="C290" t="s">
        <v>5248</v>
      </c>
      <c r="D290">
        <v>56</v>
      </c>
      <c r="E290" t="s">
        <v>78</v>
      </c>
      <c r="F290" t="s">
        <v>79</v>
      </c>
      <c r="G290" t="s">
        <v>97</v>
      </c>
      <c r="H290">
        <v>2</v>
      </c>
      <c r="I290">
        <v>30</v>
      </c>
      <c r="J290">
        <v>1.9</v>
      </c>
      <c r="K290">
        <v>1</v>
      </c>
      <c r="L290" s="46">
        <v>0.81</v>
      </c>
      <c r="M290" t="s">
        <v>55</v>
      </c>
      <c r="N290" t="s">
        <v>44</v>
      </c>
      <c r="O290">
        <v>1</v>
      </c>
      <c r="P290">
        <v>1</v>
      </c>
    </row>
    <row r="291" spans="1:16" x14ac:dyDescent="0.25">
      <c r="A291" t="s">
        <v>644</v>
      </c>
      <c r="B291" t="s">
        <v>645</v>
      </c>
      <c r="C291" t="s">
        <v>5250</v>
      </c>
      <c r="D291">
        <v>44</v>
      </c>
      <c r="E291" t="s">
        <v>53</v>
      </c>
      <c r="F291" t="s">
        <v>13</v>
      </c>
      <c r="G291" t="s">
        <v>7</v>
      </c>
      <c r="H291">
        <v>13</v>
      </c>
      <c r="I291">
        <v>100</v>
      </c>
      <c r="J291">
        <v>3.1</v>
      </c>
      <c r="K291" t="s">
        <v>5258</v>
      </c>
      <c r="L291">
        <v>95</v>
      </c>
      <c r="M291" t="s">
        <v>55</v>
      </c>
      <c r="N291" t="s">
        <v>20</v>
      </c>
      <c r="O291">
        <v>10</v>
      </c>
      <c r="P291">
        <v>3</v>
      </c>
    </row>
    <row r="292" spans="1:16" x14ac:dyDescent="0.25">
      <c r="A292" t="s">
        <v>646</v>
      </c>
      <c r="B292" t="s">
        <v>647</v>
      </c>
      <c r="C292" t="s">
        <v>82</v>
      </c>
      <c r="D292">
        <v>46</v>
      </c>
      <c r="E292" t="s">
        <v>36</v>
      </c>
      <c r="F292" t="s">
        <v>37</v>
      </c>
      <c r="G292" t="s">
        <v>60</v>
      </c>
      <c r="H292">
        <v>0</v>
      </c>
      <c r="J292">
        <v>1.8</v>
      </c>
      <c r="K292" t="s">
        <v>5251</v>
      </c>
      <c r="L292" s="46">
        <v>0.88</v>
      </c>
      <c r="M292" t="s">
        <v>33</v>
      </c>
      <c r="N292" t="s">
        <v>20</v>
      </c>
      <c r="O292">
        <v>3</v>
      </c>
      <c r="P292">
        <v>2</v>
      </c>
    </row>
    <row r="293" spans="1:16" x14ac:dyDescent="0.25">
      <c r="A293" t="s">
        <v>648</v>
      </c>
      <c r="B293" t="s">
        <v>649</v>
      </c>
      <c r="C293" t="s">
        <v>63</v>
      </c>
      <c r="D293">
        <v>27</v>
      </c>
      <c r="E293" t="s">
        <v>71</v>
      </c>
      <c r="F293" t="s">
        <v>72</v>
      </c>
      <c r="G293" t="s">
        <v>23</v>
      </c>
      <c r="H293">
        <v>7</v>
      </c>
      <c r="I293">
        <v>30</v>
      </c>
      <c r="J293">
        <v>2.4</v>
      </c>
      <c r="K293" t="s">
        <v>54</v>
      </c>
      <c r="L293" s="46">
        <v>0.66</v>
      </c>
      <c r="M293" t="s">
        <v>33</v>
      </c>
      <c r="N293" t="s">
        <v>9</v>
      </c>
      <c r="O293">
        <v>12</v>
      </c>
      <c r="P293">
        <v>8</v>
      </c>
    </row>
    <row r="294" spans="1:16" x14ac:dyDescent="0.25">
      <c r="A294" t="s">
        <v>650</v>
      </c>
      <c r="B294" t="s">
        <v>651</v>
      </c>
      <c r="C294" t="s">
        <v>5248</v>
      </c>
      <c r="D294">
        <v>49</v>
      </c>
      <c r="E294" t="s">
        <v>78</v>
      </c>
      <c r="F294" t="s">
        <v>79</v>
      </c>
      <c r="G294" t="s">
        <v>7</v>
      </c>
      <c r="H294">
        <v>13</v>
      </c>
      <c r="I294">
        <v>100</v>
      </c>
      <c r="J294">
        <v>4.2</v>
      </c>
      <c r="K294">
        <v>1</v>
      </c>
      <c r="L294" s="46">
        <v>0.84</v>
      </c>
      <c r="M294" t="s">
        <v>33</v>
      </c>
      <c r="N294" t="s">
        <v>15</v>
      </c>
      <c r="O294">
        <v>7</v>
      </c>
      <c r="P294">
        <v>4</v>
      </c>
    </row>
    <row r="295" spans="1:16" x14ac:dyDescent="0.25">
      <c r="A295" t="s">
        <v>652</v>
      </c>
      <c r="B295" t="s">
        <v>653</v>
      </c>
      <c r="C295" t="s">
        <v>82</v>
      </c>
      <c r="D295">
        <v>53</v>
      </c>
      <c r="E295" t="s">
        <v>162</v>
      </c>
      <c r="F295" t="s">
        <v>59</v>
      </c>
      <c r="G295" t="s">
        <v>23</v>
      </c>
      <c r="H295">
        <v>21</v>
      </c>
      <c r="I295" t="s">
        <v>49</v>
      </c>
      <c r="J295">
        <v>1.4</v>
      </c>
      <c r="K295" t="s">
        <v>5251</v>
      </c>
      <c r="M295" t="s">
        <v>55</v>
      </c>
      <c r="N295" t="s">
        <v>20</v>
      </c>
      <c r="O295">
        <v>20</v>
      </c>
      <c r="P295">
        <v>7</v>
      </c>
    </row>
    <row r="296" spans="1:16" x14ac:dyDescent="0.25">
      <c r="A296" t="s">
        <v>654</v>
      </c>
      <c r="B296" t="s">
        <v>655</v>
      </c>
      <c r="C296" t="s">
        <v>82</v>
      </c>
      <c r="D296">
        <v>56</v>
      </c>
      <c r="E296" t="s">
        <v>12</v>
      </c>
      <c r="F296" t="s">
        <v>13</v>
      </c>
      <c r="G296" t="s">
        <v>23</v>
      </c>
      <c r="H296">
        <v>19</v>
      </c>
      <c r="I296">
        <v>40</v>
      </c>
      <c r="J296">
        <v>1.2</v>
      </c>
      <c r="K296" t="s">
        <v>5258</v>
      </c>
      <c r="L296" s="46">
        <v>0.82</v>
      </c>
      <c r="M296" t="s">
        <v>55</v>
      </c>
      <c r="N296" t="s">
        <v>15</v>
      </c>
      <c r="O296">
        <v>11</v>
      </c>
      <c r="P296">
        <v>3</v>
      </c>
    </row>
    <row r="297" spans="1:16" x14ac:dyDescent="0.25">
      <c r="A297" t="s">
        <v>656</v>
      </c>
      <c r="B297" t="s">
        <v>657</v>
      </c>
      <c r="C297" t="s">
        <v>5248</v>
      </c>
      <c r="D297">
        <v>56</v>
      </c>
      <c r="E297" t="s">
        <v>53</v>
      </c>
      <c r="F297" t="s">
        <v>13</v>
      </c>
      <c r="G297" t="s">
        <v>75</v>
      </c>
      <c r="H297">
        <v>34</v>
      </c>
      <c r="J297">
        <v>2.1</v>
      </c>
      <c r="K297" t="s">
        <v>54</v>
      </c>
      <c r="L297" s="46">
        <v>0.84</v>
      </c>
      <c r="M297" t="s">
        <v>8</v>
      </c>
      <c r="N297" t="s">
        <v>44</v>
      </c>
      <c r="O297">
        <v>17</v>
      </c>
      <c r="P297">
        <v>11</v>
      </c>
    </row>
    <row r="298" spans="1:16" x14ac:dyDescent="0.25">
      <c r="A298" t="s">
        <v>658</v>
      </c>
      <c r="B298" t="s">
        <v>659</v>
      </c>
      <c r="C298" t="s">
        <v>5257</v>
      </c>
      <c r="D298">
        <v>38</v>
      </c>
      <c r="E298" t="s">
        <v>136</v>
      </c>
      <c r="F298" t="s">
        <v>137</v>
      </c>
      <c r="G298" t="s">
        <v>38</v>
      </c>
      <c r="H298">
        <v>3</v>
      </c>
      <c r="I298">
        <v>100</v>
      </c>
      <c r="J298">
        <v>1.4</v>
      </c>
      <c r="K298" t="b">
        <v>0</v>
      </c>
      <c r="L298" s="46">
        <v>0.73</v>
      </c>
      <c r="M298" t="s">
        <v>50</v>
      </c>
      <c r="N298" t="s">
        <v>20</v>
      </c>
      <c r="O298">
        <v>3</v>
      </c>
      <c r="P298">
        <v>5</v>
      </c>
    </row>
    <row r="299" spans="1:16" x14ac:dyDescent="0.25">
      <c r="A299" t="s">
        <v>660</v>
      </c>
      <c r="B299" t="s">
        <v>661</v>
      </c>
      <c r="C299" t="s">
        <v>5259</v>
      </c>
      <c r="D299">
        <v>20</v>
      </c>
      <c r="E299" t="s">
        <v>95</v>
      </c>
      <c r="F299" t="s">
        <v>96</v>
      </c>
      <c r="G299" t="s">
        <v>14</v>
      </c>
      <c r="H299">
        <v>0</v>
      </c>
      <c r="I299">
        <v>30</v>
      </c>
      <c r="J299">
        <v>3.8</v>
      </c>
      <c r="L299" s="46">
        <v>0.93</v>
      </c>
      <c r="M299" t="s">
        <v>33</v>
      </c>
      <c r="N299" t="s">
        <v>9</v>
      </c>
      <c r="O299">
        <v>5</v>
      </c>
      <c r="P299">
        <v>2</v>
      </c>
    </row>
    <row r="300" spans="1:16" x14ac:dyDescent="0.25">
      <c r="A300" t="s">
        <v>662</v>
      </c>
      <c r="B300" t="s">
        <v>663</v>
      </c>
      <c r="C300" t="s">
        <v>5253</v>
      </c>
      <c r="D300">
        <v>38</v>
      </c>
      <c r="E300" t="s">
        <v>111</v>
      </c>
      <c r="F300" t="s">
        <v>13</v>
      </c>
      <c r="G300" t="s">
        <v>97</v>
      </c>
      <c r="H300">
        <v>20</v>
      </c>
      <c r="I300">
        <v>50</v>
      </c>
      <c r="J300">
        <v>0</v>
      </c>
      <c r="L300" s="46">
        <v>0.64</v>
      </c>
      <c r="M300" t="s">
        <v>55</v>
      </c>
      <c r="N300" t="s">
        <v>44</v>
      </c>
      <c r="O300">
        <v>10</v>
      </c>
      <c r="P300">
        <v>2</v>
      </c>
    </row>
    <row r="301" spans="1:16" x14ac:dyDescent="0.25">
      <c r="A301" t="s">
        <v>664</v>
      </c>
      <c r="B301" t="s">
        <v>665</v>
      </c>
      <c r="C301" t="s">
        <v>5247</v>
      </c>
      <c r="E301" t="s">
        <v>29</v>
      </c>
      <c r="F301" t="s">
        <v>30</v>
      </c>
      <c r="G301" t="s">
        <v>14</v>
      </c>
      <c r="H301">
        <v>6</v>
      </c>
      <c r="I301">
        <v>40</v>
      </c>
      <c r="J301">
        <v>3.5</v>
      </c>
      <c r="K301">
        <v>0</v>
      </c>
      <c r="L301" s="46">
        <v>0.76</v>
      </c>
      <c r="M301" t="s">
        <v>55</v>
      </c>
      <c r="N301" t="s">
        <v>9</v>
      </c>
      <c r="O301">
        <v>15</v>
      </c>
      <c r="P301">
        <v>6</v>
      </c>
    </row>
    <row r="302" spans="1:16" x14ac:dyDescent="0.25">
      <c r="A302" t="s">
        <v>666</v>
      </c>
      <c r="B302" t="s">
        <v>667</v>
      </c>
      <c r="C302" t="s">
        <v>5257</v>
      </c>
      <c r="D302">
        <v>46</v>
      </c>
      <c r="E302" t="s">
        <v>78</v>
      </c>
      <c r="F302" t="s">
        <v>79</v>
      </c>
      <c r="G302" t="s">
        <v>97</v>
      </c>
      <c r="H302">
        <v>13</v>
      </c>
      <c r="I302" t="s">
        <v>212</v>
      </c>
      <c r="J302">
        <v>0</v>
      </c>
      <c r="K302" t="s">
        <v>5258</v>
      </c>
      <c r="L302" s="46">
        <v>0.97</v>
      </c>
      <c r="M302" t="s">
        <v>33</v>
      </c>
      <c r="N302" t="s">
        <v>44</v>
      </c>
      <c r="O302">
        <v>9</v>
      </c>
      <c r="P302">
        <v>12</v>
      </c>
    </row>
    <row r="303" spans="1:16" x14ac:dyDescent="0.25">
      <c r="A303" t="s">
        <v>668</v>
      </c>
      <c r="B303" t="s">
        <v>669</v>
      </c>
      <c r="C303" t="s">
        <v>82</v>
      </c>
      <c r="D303">
        <v>36</v>
      </c>
      <c r="E303" t="s">
        <v>136</v>
      </c>
      <c r="F303" t="s">
        <v>137</v>
      </c>
      <c r="G303" t="s">
        <v>38</v>
      </c>
      <c r="H303">
        <v>9</v>
      </c>
      <c r="I303">
        <v>75</v>
      </c>
      <c r="J303">
        <v>2.2000000000000002</v>
      </c>
      <c r="K303">
        <v>0</v>
      </c>
      <c r="L303" s="46">
        <v>0.95</v>
      </c>
      <c r="M303" t="s">
        <v>50</v>
      </c>
      <c r="N303" t="s">
        <v>20</v>
      </c>
      <c r="O303">
        <v>11</v>
      </c>
      <c r="P303">
        <v>1</v>
      </c>
    </row>
    <row r="304" spans="1:16" x14ac:dyDescent="0.25">
      <c r="A304" t="s">
        <v>670</v>
      </c>
      <c r="B304" t="s">
        <v>671</v>
      </c>
      <c r="C304" t="s">
        <v>82</v>
      </c>
      <c r="D304">
        <v>33</v>
      </c>
      <c r="E304" t="s">
        <v>107</v>
      </c>
      <c r="F304" t="s">
        <v>108</v>
      </c>
      <c r="G304" t="s">
        <v>23</v>
      </c>
      <c r="H304">
        <v>2</v>
      </c>
      <c r="I304">
        <v>75</v>
      </c>
      <c r="J304">
        <v>2.5</v>
      </c>
      <c r="K304" t="b">
        <v>0</v>
      </c>
      <c r="L304" s="46">
        <v>0.65</v>
      </c>
      <c r="M304" t="s">
        <v>33</v>
      </c>
      <c r="N304" t="s">
        <v>9</v>
      </c>
      <c r="O304">
        <v>4</v>
      </c>
      <c r="P304">
        <v>1</v>
      </c>
    </row>
    <row r="305" spans="1:16" x14ac:dyDescent="0.25">
      <c r="A305" t="s">
        <v>672</v>
      </c>
      <c r="B305" t="s">
        <v>673</v>
      </c>
      <c r="C305" t="s">
        <v>5252</v>
      </c>
      <c r="D305">
        <v>37</v>
      </c>
      <c r="E305" t="s">
        <v>111</v>
      </c>
      <c r="F305" t="s">
        <v>13</v>
      </c>
      <c r="G305" t="s">
        <v>19</v>
      </c>
      <c r="H305">
        <v>0</v>
      </c>
      <c r="I305" t="s">
        <v>5260</v>
      </c>
      <c r="J305">
        <v>4.7</v>
      </c>
      <c r="K305">
        <v>0</v>
      </c>
      <c r="L305" s="46">
        <v>0.77</v>
      </c>
      <c r="M305" t="s">
        <v>50</v>
      </c>
      <c r="N305" t="s">
        <v>9</v>
      </c>
      <c r="O305">
        <v>3</v>
      </c>
      <c r="P305">
        <v>2</v>
      </c>
    </row>
    <row r="306" spans="1:16" x14ac:dyDescent="0.25">
      <c r="A306" t="s">
        <v>674</v>
      </c>
      <c r="B306" t="s">
        <v>675</v>
      </c>
      <c r="C306" t="s">
        <v>82</v>
      </c>
      <c r="D306">
        <v>20</v>
      </c>
      <c r="E306" t="s">
        <v>122</v>
      </c>
      <c r="F306" t="s">
        <v>123</v>
      </c>
      <c r="G306" t="s">
        <v>38</v>
      </c>
      <c r="H306">
        <v>0</v>
      </c>
      <c r="I306">
        <v>20</v>
      </c>
      <c r="J306">
        <v>3.9</v>
      </c>
      <c r="K306" t="b">
        <v>0</v>
      </c>
      <c r="M306" t="s">
        <v>55</v>
      </c>
      <c r="N306" t="s">
        <v>44</v>
      </c>
      <c r="O306">
        <v>1</v>
      </c>
      <c r="P306">
        <v>1</v>
      </c>
    </row>
    <row r="307" spans="1:16" x14ac:dyDescent="0.25">
      <c r="A307" t="s">
        <v>676</v>
      </c>
      <c r="B307" t="s">
        <v>677</v>
      </c>
      <c r="C307" t="s">
        <v>5248</v>
      </c>
      <c r="D307">
        <v>48</v>
      </c>
      <c r="E307" t="s">
        <v>158</v>
      </c>
      <c r="F307" t="s">
        <v>159</v>
      </c>
      <c r="G307" t="s">
        <v>38</v>
      </c>
      <c r="H307">
        <v>2</v>
      </c>
      <c r="I307">
        <v>75</v>
      </c>
      <c r="J307">
        <v>1.6</v>
      </c>
      <c r="K307" t="s">
        <v>5251</v>
      </c>
      <c r="L307" s="46">
        <v>0.67</v>
      </c>
      <c r="M307" t="s">
        <v>50</v>
      </c>
      <c r="N307" t="s">
        <v>9</v>
      </c>
      <c r="O307">
        <v>5</v>
      </c>
      <c r="P307">
        <v>2</v>
      </c>
    </row>
    <row r="308" spans="1:16" x14ac:dyDescent="0.25">
      <c r="A308" t="s">
        <v>678</v>
      </c>
      <c r="B308" t="s">
        <v>679</v>
      </c>
      <c r="C308" t="s">
        <v>5250</v>
      </c>
      <c r="D308">
        <v>27</v>
      </c>
      <c r="E308" t="s">
        <v>118</v>
      </c>
      <c r="F308" t="s">
        <v>119</v>
      </c>
      <c r="G308" t="s">
        <v>64</v>
      </c>
      <c r="H308">
        <v>2</v>
      </c>
      <c r="I308" t="s">
        <v>49</v>
      </c>
      <c r="K308">
        <v>0</v>
      </c>
      <c r="L308" s="46">
        <v>0.84</v>
      </c>
      <c r="M308" t="s">
        <v>8</v>
      </c>
      <c r="N308" t="s">
        <v>44</v>
      </c>
      <c r="O308">
        <v>2</v>
      </c>
      <c r="P308">
        <v>3</v>
      </c>
    </row>
    <row r="309" spans="1:16" x14ac:dyDescent="0.25">
      <c r="A309" t="s">
        <v>680</v>
      </c>
      <c r="B309" t="s">
        <v>681</v>
      </c>
      <c r="C309" t="s">
        <v>5259</v>
      </c>
      <c r="D309">
        <v>34</v>
      </c>
      <c r="E309" t="s">
        <v>95</v>
      </c>
      <c r="F309" t="s">
        <v>96</v>
      </c>
      <c r="G309" t="s">
        <v>14</v>
      </c>
      <c r="H309">
        <v>1</v>
      </c>
      <c r="I309">
        <v>30</v>
      </c>
      <c r="J309">
        <v>3.6</v>
      </c>
      <c r="K309">
        <v>1</v>
      </c>
      <c r="L309" s="46">
        <v>0.87</v>
      </c>
      <c r="M309" t="s">
        <v>55</v>
      </c>
      <c r="N309" t="s">
        <v>44</v>
      </c>
      <c r="O309">
        <v>2</v>
      </c>
      <c r="P309">
        <v>2</v>
      </c>
    </row>
    <row r="310" spans="1:16" x14ac:dyDescent="0.25">
      <c r="A310" t="s">
        <v>682</v>
      </c>
      <c r="B310" t="s">
        <v>683</v>
      </c>
      <c r="C310" t="s">
        <v>82</v>
      </c>
      <c r="D310">
        <v>55</v>
      </c>
      <c r="E310" t="s">
        <v>91</v>
      </c>
      <c r="F310" t="s">
        <v>92</v>
      </c>
      <c r="G310" t="s">
        <v>97</v>
      </c>
      <c r="H310">
        <v>14</v>
      </c>
      <c r="I310" t="s">
        <v>5261</v>
      </c>
      <c r="J310">
        <v>1.2</v>
      </c>
      <c r="K310" t="s">
        <v>54</v>
      </c>
      <c r="L310" s="46">
        <v>0.91</v>
      </c>
      <c r="M310" t="s">
        <v>8</v>
      </c>
      <c r="N310" t="s">
        <v>44</v>
      </c>
      <c r="O310">
        <v>7</v>
      </c>
      <c r="P310">
        <v>6</v>
      </c>
    </row>
    <row r="311" spans="1:16" x14ac:dyDescent="0.25">
      <c r="A311" t="s">
        <v>684</v>
      </c>
      <c r="B311" t="s">
        <v>685</v>
      </c>
      <c r="C311" t="s">
        <v>5252</v>
      </c>
      <c r="D311">
        <v>44</v>
      </c>
      <c r="E311" t="s">
        <v>136</v>
      </c>
      <c r="F311" t="s">
        <v>137</v>
      </c>
      <c r="G311" t="s">
        <v>97</v>
      </c>
      <c r="H311">
        <v>14</v>
      </c>
      <c r="I311" t="s">
        <v>5255</v>
      </c>
      <c r="J311">
        <v>3</v>
      </c>
      <c r="K311">
        <v>0</v>
      </c>
      <c r="L311" s="46">
        <v>0.78</v>
      </c>
      <c r="M311" t="s">
        <v>33</v>
      </c>
      <c r="N311" t="s">
        <v>44</v>
      </c>
      <c r="O311">
        <v>13</v>
      </c>
      <c r="P311">
        <v>6</v>
      </c>
    </row>
    <row r="312" spans="1:16" x14ac:dyDescent="0.25">
      <c r="A312" t="s">
        <v>686</v>
      </c>
      <c r="B312" t="s">
        <v>687</v>
      </c>
      <c r="C312" t="s">
        <v>5250</v>
      </c>
      <c r="D312">
        <v>31</v>
      </c>
      <c r="E312" t="s">
        <v>29</v>
      </c>
      <c r="F312" t="s">
        <v>30</v>
      </c>
      <c r="G312" t="s">
        <v>60</v>
      </c>
      <c r="H312">
        <v>2</v>
      </c>
      <c r="I312">
        <v>50</v>
      </c>
      <c r="J312">
        <v>3.9</v>
      </c>
      <c r="K312">
        <v>0</v>
      </c>
      <c r="M312" t="s">
        <v>33</v>
      </c>
      <c r="N312" t="s">
        <v>20</v>
      </c>
      <c r="O312">
        <v>4</v>
      </c>
      <c r="P312">
        <v>1</v>
      </c>
    </row>
    <row r="313" spans="1:16" x14ac:dyDescent="0.25">
      <c r="A313" t="s">
        <v>688</v>
      </c>
      <c r="B313" t="s">
        <v>689</v>
      </c>
      <c r="C313" t="s">
        <v>5254</v>
      </c>
      <c r="D313">
        <v>34</v>
      </c>
      <c r="E313" t="s">
        <v>12</v>
      </c>
      <c r="F313" t="s">
        <v>13</v>
      </c>
      <c r="G313" t="s">
        <v>75</v>
      </c>
      <c r="H313">
        <v>1</v>
      </c>
      <c r="I313">
        <v>40</v>
      </c>
      <c r="J313">
        <v>1.7</v>
      </c>
      <c r="L313">
        <v>74</v>
      </c>
      <c r="M313" t="s">
        <v>33</v>
      </c>
      <c r="N313" t="s">
        <v>44</v>
      </c>
      <c r="O313">
        <v>4</v>
      </c>
      <c r="P313">
        <v>4</v>
      </c>
    </row>
    <row r="314" spans="1:16" x14ac:dyDescent="0.25">
      <c r="A314" t="s">
        <v>690</v>
      </c>
      <c r="B314" t="s">
        <v>691</v>
      </c>
      <c r="C314" t="s">
        <v>5252</v>
      </c>
      <c r="D314">
        <v>47</v>
      </c>
      <c r="E314" t="s">
        <v>91</v>
      </c>
      <c r="F314" t="s">
        <v>92</v>
      </c>
      <c r="G314" t="s">
        <v>75</v>
      </c>
      <c r="H314">
        <v>13</v>
      </c>
      <c r="I314">
        <v>20</v>
      </c>
      <c r="J314">
        <v>4.5</v>
      </c>
      <c r="L314" s="46">
        <v>0.91</v>
      </c>
      <c r="M314" t="s">
        <v>50</v>
      </c>
      <c r="N314" t="s">
        <v>15</v>
      </c>
      <c r="O314">
        <v>7</v>
      </c>
      <c r="P314">
        <v>6</v>
      </c>
    </row>
    <row r="315" spans="1:16" x14ac:dyDescent="0.25">
      <c r="A315" t="s">
        <v>692</v>
      </c>
      <c r="B315" t="s">
        <v>693</v>
      </c>
      <c r="C315" t="s">
        <v>5254</v>
      </c>
      <c r="D315">
        <v>50</v>
      </c>
      <c r="E315" t="s">
        <v>43</v>
      </c>
      <c r="F315" t="s">
        <v>13</v>
      </c>
      <c r="G315" t="s">
        <v>19</v>
      </c>
      <c r="H315">
        <v>23</v>
      </c>
      <c r="I315" t="s">
        <v>24</v>
      </c>
      <c r="J315">
        <v>3.6</v>
      </c>
      <c r="K315" t="b">
        <v>1</v>
      </c>
      <c r="L315" s="46">
        <v>0.71</v>
      </c>
      <c r="M315" t="s">
        <v>55</v>
      </c>
      <c r="N315" t="s">
        <v>9</v>
      </c>
      <c r="O315">
        <v>12</v>
      </c>
      <c r="P315">
        <v>9</v>
      </c>
    </row>
    <row r="316" spans="1:16" x14ac:dyDescent="0.25">
      <c r="A316" t="s">
        <v>694</v>
      </c>
      <c r="B316" t="s">
        <v>695</v>
      </c>
      <c r="C316" t="s">
        <v>5259</v>
      </c>
      <c r="D316">
        <v>39</v>
      </c>
      <c r="E316" t="s">
        <v>18</v>
      </c>
      <c r="F316" t="s">
        <v>18</v>
      </c>
      <c r="G316" t="s">
        <v>64</v>
      </c>
      <c r="I316" t="s">
        <v>5255</v>
      </c>
      <c r="J316">
        <v>3.6</v>
      </c>
      <c r="K316" t="s">
        <v>5258</v>
      </c>
      <c r="L316" s="46">
        <v>0.87</v>
      </c>
      <c r="M316" t="s">
        <v>33</v>
      </c>
      <c r="N316" t="s">
        <v>15</v>
      </c>
      <c r="O316">
        <v>5</v>
      </c>
      <c r="P316">
        <v>1</v>
      </c>
    </row>
    <row r="317" spans="1:16" x14ac:dyDescent="0.25">
      <c r="A317" t="s">
        <v>696</v>
      </c>
      <c r="B317" t="s">
        <v>697</v>
      </c>
      <c r="C317" t="s">
        <v>5248</v>
      </c>
      <c r="D317">
        <v>26</v>
      </c>
      <c r="E317" t="s">
        <v>58</v>
      </c>
      <c r="F317" t="s">
        <v>59</v>
      </c>
      <c r="G317" t="s">
        <v>7</v>
      </c>
      <c r="H317">
        <v>3</v>
      </c>
      <c r="I317" t="s">
        <v>5249</v>
      </c>
      <c r="J317">
        <v>2.8</v>
      </c>
      <c r="K317">
        <v>1</v>
      </c>
      <c r="L317" s="46">
        <v>0.61</v>
      </c>
      <c r="M317" t="s">
        <v>33</v>
      </c>
      <c r="N317" t="s">
        <v>20</v>
      </c>
      <c r="O317">
        <v>1</v>
      </c>
      <c r="P317">
        <v>1</v>
      </c>
    </row>
    <row r="318" spans="1:16" x14ac:dyDescent="0.25">
      <c r="A318" t="s">
        <v>698</v>
      </c>
      <c r="B318" t="s">
        <v>699</v>
      </c>
      <c r="C318" t="s">
        <v>5259</v>
      </c>
      <c r="E318" t="s">
        <v>29</v>
      </c>
      <c r="F318" t="s">
        <v>30</v>
      </c>
      <c r="G318" t="s">
        <v>75</v>
      </c>
      <c r="H318">
        <v>0</v>
      </c>
      <c r="I318" t="s">
        <v>212</v>
      </c>
      <c r="J318">
        <v>5</v>
      </c>
      <c r="K318" t="s">
        <v>5251</v>
      </c>
      <c r="M318" t="s">
        <v>55</v>
      </c>
      <c r="N318" t="s">
        <v>15</v>
      </c>
      <c r="O318">
        <v>1</v>
      </c>
      <c r="P318">
        <v>4</v>
      </c>
    </row>
    <row r="319" spans="1:16" x14ac:dyDescent="0.25">
      <c r="A319" t="s">
        <v>700</v>
      </c>
      <c r="B319" t="s">
        <v>701</v>
      </c>
      <c r="C319" t="s">
        <v>5250</v>
      </c>
      <c r="D319">
        <v>32</v>
      </c>
      <c r="E319" t="s">
        <v>18</v>
      </c>
      <c r="F319" t="s">
        <v>18</v>
      </c>
      <c r="G319" t="s">
        <v>19</v>
      </c>
      <c r="H319">
        <v>0</v>
      </c>
      <c r="I319">
        <v>100</v>
      </c>
      <c r="J319">
        <v>1.4</v>
      </c>
      <c r="K319">
        <v>1</v>
      </c>
      <c r="L319" s="46">
        <v>0.81</v>
      </c>
      <c r="M319" t="s">
        <v>33</v>
      </c>
      <c r="N319" t="s">
        <v>9</v>
      </c>
      <c r="O319">
        <v>2</v>
      </c>
      <c r="P319">
        <v>1</v>
      </c>
    </row>
    <row r="320" spans="1:16" x14ac:dyDescent="0.25">
      <c r="A320" t="s">
        <v>702</v>
      </c>
      <c r="B320" t="s">
        <v>703</v>
      </c>
      <c r="C320" t="s">
        <v>63</v>
      </c>
      <c r="D320">
        <v>55</v>
      </c>
      <c r="E320" t="s">
        <v>107</v>
      </c>
      <c r="F320" t="s">
        <v>108</v>
      </c>
      <c r="G320" t="s">
        <v>38</v>
      </c>
      <c r="H320">
        <v>17</v>
      </c>
      <c r="I320">
        <v>30</v>
      </c>
      <c r="M320" t="s">
        <v>8</v>
      </c>
      <c r="N320" t="s">
        <v>15</v>
      </c>
      <c r="O320">
        <v>18</v>
      </c>
      <c r="P320">
        <v>13</v>
      </c>
    </row>
    <row r="321" spans="1:16" x14ac:dyDescent="0.25">
      <c r="A321" t="s">
        <v>704</v>
      </c>
      <c r="B321" t="s">
        <v>705</v>
      </c>
      <c r="C321" t="s">
        <v>5259</v>
      </c>
      <c r="D321">
        <v>32</v>
      </c>
      <c r="E321" t="s">
        <v>58</v>
      </c>
      <c r="F321" t="s">
        <v>59</v>
      </c>
      <c r="G321" t="s">
        <v>97</v>
      </c>
      <c r="H321">
        <v>9</v>
      </c>
      <c r="I321" t="s">
        <v>5256</v>
      </c>
      <c r="J321">
        <v>4.5999999999999996</v>
      </c>
      <c r="K321">
        <v>1</v>
      </c>
      <c r="L321" s="46">
        <v>0.84</v>
      </c>
      <c r="M321" t="s">
        <v>55</v>
      </c>
      <c r="N321" t="s">
        <v>20</v>
      </c>
      <c r="O321">
        <v>9</v>
      </c>
      <c r="P321">
        <v>2</v>
      </c>
    </row>
    <row r="322" spans="1:16" x14ac:dyDescent="0.25">
      <c r="A322" t="s">
        <v>706</v>
      </c>
      <c r="B322" t="s">
        <v>707</v>
      </c>
      <c r="C322" t="s">
        <v>5254</v>
      </c>
      <c r="D322">
        <v>30</v>
      </c>
      <c r="E322" t="s">
        <v>95</v>
      </c>
      <c r="F322" t="s">
        <v>96</v>
      </c>
      <c r="G322" t="s">
        <v>7</v>
      </c>
      <c r="H322">
        <v>4</v>
      </c>
      <c r="I322" t="s">
        <v>104</v>
      </c>
      <c r="J322">
        <v>3.3</v>
      </c>
      <c r="K322" t="s">
        <v>142</v>
      </c>
      <c r="M322" t="s">
        <v>55</v>
      </c>
      <c r="N322" t="s">
        <v>44</v>
      </c>
      <c r="O322">
        <v>4</v>
      </c>
      <c r="P322">
        <v>4</v>
      </c>
    </row>
    <row r="323" spans="1:16" x14ac:dyDescent="0.25">
      <c r="A323" t="s">
        <v>708</v>
      </c>
      <c r="B323" t="s">
        <v>709</v>
      </c>
      <c r="C323" t="s">
        <v>5253</v>
      </c>
      <c r="D323">
        <v>37</v>
      </c>
      <c r="E323" t="s">
        <v>111</v>
      </c>
      <c r="F323" t="s">
        <v>13</v>
      </c>
      <c r="G323" t="s">
        <v>64</v>
      </c>
      <c r="H323">
        <v>0</v>
      </c>
      <c r="I323" t="s">
        <v>24</v>
      </c>
      <c r="J323">
        <v>3.7</v>
      </c>
      <c r="K323">
        <v>1</v>
      </c>
      <c r="M323" t="s">
        <v>55</v>
      </c>
      <c r="N323" t="s">
        <v>15</v>
      </c>
      <c r="O323">
        <v>3</v>
      </c>
      <c r="P323">
        <v>5</v>
      </c>
    </row>
    <row r="324" spans="1:16" x14ac:dyDescent="0.25">
      <c r="A324" t="s">
        <v>710</v>
      </c>
      <c r="B324" t="s">
        <v>711</v>
      </c>
      <c r="C324" t="s">
        <v>5259</v>
      </c>
      <c r="D324">
        <v>52</v>
      </c>
      <c r="E324" t="s">
        <v>91</v>
      </c>
      <c r="F324" t="s">
        <v>92</v>
      </c>
      <c r="G324" t="s">
        <v>19</v>
      </c>
      <c r="H324">
        <v>33</v>
      </c>
      <c r="J324">
        <v>0</v>
      </c>
      <c r="K324">
        <v>1</v>
      </c>
      <c r="L324" s="46">
        <v>0.6</v>
      </c>
      <c r="M324" t="s">
        <v>8</v>
      </c>
      <c r="N324" t="s">
        <v>20</v>
      </c>
      <c r="O324">
        <v>13</v>
      </c>
      <c r="P324">
        <v>7</v>
      </c>
    </row>
    <row r="325" spans="1:16" x14ac:dyDescent="0.25">
      <c r="A325" t="s">
        <v>712</v>
      </c>
      <c r="B325" t="s">
        <v>713</v>
      </c>
      <c r="C325" t="s">
        <v>82</v>
      </c>
      <c r="D325">
        <v>48</v>
      </c>
      <c r="E325" t="s">
        <v>78</v>
      </c>
      <c r="F325" t="s">
        <v>79</v>
      </c>
      <c r="G325" t="s">
        <v>64</v>
      </c>
      <c r="H325">
        <v>18</v>
      </c>
      <c r="I325">
        <v>50</v>
      </c>
      <c r="J325">
        <v>0</v>
      </c>
      <c r="K325" t="s">
        <v>5258</v>
      </c>
      <c r="L325" s="46">
        <v>0.64</v>
      </c>
      <c r="M325" t="s">
        <v>55</v>
      </c>
      <c r="N325" t="s">
        <v>20</v>
      </c>
      <c r="O325">
        <v>11</v>
      </c>
      <c r="P325">
        <v>16</v>
      </c>
    </row>
    <row r="326" spans="1:16" x14ac:dyDescent="0.25">
      <c r="A326" t="s">
        <v>714</v>
      </c>
      <c r="B326" t="s">
        <v>715</v>
      </c>
      <c r="C326" t="s">
        <v>5248</v>
      </c>
      <c r="D326">
        <v>28</v>
      </c>
      <c r="E326" t="s">
        <v>71</v>
      </c>
      <c r="F326" t="s">
        <v>72</v>
      </c>
      <c r="G326" t="s">
        <v>14</v>
      </c>
      <c r="H326">
        <v>9</v>
      </c>
      <c r="I326">
        <v>40</v>
      </c>
      <c r="K326">
        <v>1</v>
      </c>
      <c r="L326" s="46">
        <v>0.64</v>
      </c>
      <c r="M326" t="s">
        <v>8</v>
      </c>
      <c r="N326" t="s">
        <v>9</v>
      </c>
      <c r="O326">
        <v>14</v>
      </c>
      <c r="P326">
        <v>12</v>
      </c>
    </row>
    <row r="327" spans="1:16" x14ac:dyDescent="0.25">
      <c r="A327" t="s">
        <v>716</v>
      </c>
      <c r="B327" t="s">
        <v>717</v>
      </c>
      <c r="C327" t="s">
        <v>5248</v>
      </c>
      <c r="D327">
        <v>58</v>
      </c>
      <c r="E327" t="s">
        <v>173</v>
      </c>
      <c r="F327" t="s">
        <v>59</v>
      </c>
      <c r="G327" t="s">
        <v>38</v>
      </c>
      <c r="H327">
        <v>40</v>
      </c>
      <c r="I327">
        <v>75</v>
      </c>
      <c r="J327">
        <v>3.4</v>
      </c>
      <c r="K327">
        <v>1</v>
      </c>
      <c r="L327" s="46">
        <v>1</v>
      </c>
      <c r="M327" t="s">
        <v>55</v>
      </c>
      <c r="N327" t="s">
        <v>9</v>
      </c>
      <c r="O327">
        <v>11</v>
      </c>
      <c r="P327">
        <v>12</v>
      </c>
    </row>
    <row r="328" spans="1:16" x14ac:dyDescent="0.25">
      <c r="A328" t="s">
        <v>718</v>
      </c>
      <c r="B328" t="s">
        <v>719</v>
      </c>
      <c r="C328" t="s">
        <v>5250</v>
      </c>
      <c r="D328">
        <v>30</v>
      </c>
      <c r="E328" t="s">
        <v>58</v>
      </c>
      <c r="F328" t="s">
        <v>59</v>
      </c>
      <c r="G328" t="s">
        <v>23</v>
      </c>
      <c r="H328">
        <v>1</v>
      </c>
      <c r="I328">
        <v>40</v>
      </c>
      <c r="J328">
        <v>1.6</v>
      </c>
      <c r="K328" t="b">
        <v>1</v>
      </c>
      <c r="L328">
        <v>100</v>
      </c>
      <c r="M328" t="s">
        <v>50</v>
      </c>
      <c r="N328" t="s">
        <v>15</v>
      </c>
      <c r="O328">
        <v>4</v>
      </c>
      <c r="P328">
        <v>1</v>
      </c>
    </row>
    <row r="329" spans="1:16" x14ac:dyDescent="0.25">
      <c r="A329" t="s">
        <v>720</v>
      </c>
      <c r="B329" t="s">
        <v>721</v>
      </c>
      <c r="C329" t="s">
        <v>63</v>
      </c>
      <c r="D329">
        <v>47</v>
      </c>
      <c r="E329" t="s">
        <v>158</v>
      </c>
      <c r="F329" t="s">
        <v>159</v>
      </c>
      <c r="G329" t="s">
        <v>14</v>
      </c>
      <c r="H329">
        <v>5</v>
      </c>
      <c r="I329">
        <v>20</v>
      </c>
      <c r="J329">
        <v>1.9</v>
      </c>
      <c r="K329">
        <v>0</v>
      </c>
      <c r="M329" t="s">
        <v>33</v>
      </c>
      <c r="N329" t="s">
        <v>44</v>
      </c>
      <c r="O329">
        <v>5</v>
      </c>
      <c r="P329">
        <v>1</v>
      </c>
    </row>
    <row r="330" spans="1:16" x14ac:dyDescent="0.25">
      <c r="A330" t="s">
        <v>722</v>
      </c>
      <c r="B330" t="s">
        <v>723</v>
      </c>
      <c r="C330" t="s">
        <v>5250</v>
      </c>
      <c r="D330">
        <v>44</v>
      </c>
      <c r="E330" t="s">
        <v>58</v>
      </c>
      <c r="F330" t="s">
        <v>59</v>
      </c>
      <c r="G330" t="s">
        <v>31</v>
      </c>
      <c r="H330">
        <v>4</v>
      </c>
      <c r="I330" t="s">
        <v>49</v>
      </c>
      <c r="J330">
        <v>0</v>
      </c>
      <c r="K330" t="b">
        <v>1</v>
      </c>
      <c r="L330" s="46">
        <v>0.83</v>
      </c>
      <c r="M330" t="s">
        <v>50</v>
      </c>
      <c r="N330" t="s">
        <v>20</v>
      </c>
      <c r="O330">
        <v>5</v>
      </c>
      <c r="P330">
        <v>1</v>
      </c>
    </row>
    <row r="331" spans="1:16" x14ac:dyDescent="0.25">
      <c r="A331" t="s">
        <v>724</v>
      </c>
      <c r="B331" t="s">
        <v>725</v>
      </c>
      <c r="C331" t="s">
        <v>5259</v>
      </c>
      <c r="D331">
        <v>56</v>
      </c>
      <c r="E331" t="s">
        <v>5</v>
      </c>
      <c r="F331" t="s">
        <v>6</v>
      </c>
      <c r="G331" t="s">
        <v>97</v>
      </c>
      <c r="H331">
        <v>13</v>
      </c>
      <c r="I331" t="s">
        <v>5256</v>
      </c>
      <c r="K331">
        <v>1</v>
      </c>
      <c r="L331" s="46">
        <v>0.87</v>
      </c>
      <c r="M331" t="s">
        <v>33</v>
      </c>
      <c r="N331" t="s">
        <v>15</v>
      </c>
      <c r="O331">
        <v>9</v>
      </c>
      <c r="P331">
        <v>10</v>
      </c>
    </row>
    <row r="332" spans="1:16" x14ac:dyDescent="0.25">
      <c r="A332" t="s">
        <v>726</v>
      </c>
      <c r="B332" t="s">
        <v>727</v>
      </c>
      <c r="C332" t="s">
        <v>63</v>
      </c>
      <c r="D332">
        <v>53</v>
      </c>
      <c r="E332" t="s">
        <v>43</v>
      </c>
      <c r="F332" t="s">
        <v>13</v>
      </c>
      <c r="G332" t="s">
        <v>14</v>
      </c>
      <c r="H332">
        <v>33</v>
      </c>
      <c r="I332" t="s">
        <v>212</v>
      </c>
      <c r="K332" t="s">
        <v>142</v>
      </c>
      <c r="L332" s="46">
        <v>0.75</v>
      </c>
      <c r="M332" t="s">
        <v>8</v>
      </c>
      <c r="N332" t="s">
        <v>20</v>
      </c>
      <c r="O332">
        <v>12</v>
      </c>
      <c r="P332">
        <v>1</v>
      </c>
    </row>
    <row r="333" spans="1:16" x14ac:dyDescent="0.25">
      <c r="A333" t="s">
        <v>728</v>
      </c>
      <c r="B333" t="s">
        <v>729</v>
      </c>
      <c r="C333" t="s">
        <v>5257</v>
      </c>
      <c r="D333">
        <v>59</v>
      </c>
      <c r="E333" t="s">
        <v>53</v>
      </c>
      <c r="F333" t="s">
        <v>13</v>
      </c>
      <c r="G333" t="s">
        <v>14</v>
      </c>
      <c r="H333">
        <v>22</v>
      </c>
      <c r="I333">
        <v>40</v>
      </c>
      <c r="J333">
        <v>1.1000000000000001</v>
      </c>
      <c r="K333" t="s">
        <v>54</v>
      </c>
      <c r="L333" s="46">
        <v>0.61</v>
      </c>
      <c r="M333" t="s">
        <v>50</v>
      </c>
      <c r="N333" t="s">
        <v>20</v>
      </c>
      <c r="O333">
        <v>10</v>
      </c>
      <c r="P333">
        <v>19</v>
      </c>
    </row>
    <row r="334" spans="1:16" x14ac:dyDescent="0.25">
      <c r="A334" t="s">
        <v>730</v>
      </c>
      <c r="B334" t="s">
        <v>731</v>
      </c>
      <c r="C334" t="s">
        <v>5259</v>
      </c>
      <c r="D334">
        <v>60</v>
      </c>
      <c r="E334" t="s">
        <v>43</v>
      </c>
      <c r="F334" t="s">
        <v>13</v>
      </c>
      <c r="G334" t="s">
        <v>75</v>
      </c>
      <c r="H334">
        <v>34</v>
      </c>
      <c r="J334">
        <v>2.5</v>
      </c>
      <c r="K334" t="b">
        <v>0</v>
      </c>
      <c r="L334" s="46">
        <v>0.93</v>
      </c>
      <c r="M334" t="s">
        <v>55</v>
      </c>
      <c r="N334" t="s">
        <v>44</v>
      </c>
      <c r="O334">
        <v>20</v>
      </c>
      <c r="P334">
        <v>9</v>
      </c>
    </row>
    <row r="335" spans="1:16" x14ac:dyDescent="0.25">
      <c r="A335" t="s">
        <v>732</v>
      </c>
      <c r="B335" t="s">
        <v>733</v>
      </c>
      <c r="C335" t="s">
        <v>5248</v>
      </c>
      <c r="D335">
        <v>33</v>
      </c>
      <c r="E335" t="s">
        <v>18</v>
      </c>
      <c r="F335" t="s">
        <v>18</v>
      </c>
      <c r="G335" t="s">
        <v>14</v>
      </c>
      <c r="H335">
        <v>8</v>
      </c>
      <c r="I335" t="s">
        <v>5261</v>
      </c>
      <c r="J335">
        <v>3.6</v>
      </c>
      <c r="K335">
        <v>1</v>
      </c>
      <c r="M335" t="s">
        <v>33</v>
      </c>
      <c r="N335" t="s">
        <v>44</v>
      </c>
      <c r="O335">
        <v>8</v>
      </c>
      <c r="P335">
        <v>3</v>
      </c>
    </row>
    <row r="336" spans="1:16" x14ac:dyDescent="0.25">
      <c r="A336" t="s">
        <v>734</v>
      </c>
      <c r="B336" t="s">
        <v>735</v>
      </c>
      <c r="C336" t="s">
        <v>63</v>
      </c>
      <c r="D336">
        <v>21</v>
      </c>
      <c r="E336" t="s">
        <v>58</v>
      </c>
      <c r="F336" t="s">
        <v>59</v>
      </c>
      <c r="G336" t="s">
        <v>23</v>
      </c>
      <c r="H336">
        <v>1</v>
      </c>
      <c r="I336" t="s">
        <v>5262</v>
      </c>
      <c r="K336" t="b">
        <v>0</v>
      </c>
      <c r="L336" s="46">
        <v>0.99</v>
      </c>
      <c r="M336" t="s">
        <v>33</v>
      </c>
      <c r="N336" t="s">
        <v>15</v>
      </c>
      <c r="O336">
        <v>4</v>
      </c>
      <c r="P336">
        <v>2</v>
      </c>
    </row>
    <row r="337" spans="1:16" x14ac:dyDescent="0.25">
      <c r="A337" t="s">
        <v>736</v>
      </c>
      <c r="B337" t="s">
        <v>737</v>
      </c>
      <c r="C337" t="s">
        <v>5250</v>
      </c>
      <c r="D337">
        <v>54</v>
      </c>
      <c r="E337" t="s">
        <v>53</v>
      </c>
      <c r="F337" t="s">
        <v>13</v>
      </c>
      <c r="G337" t="s">
        <v>60</v>
      </c>
      <c r="H337">
        <v>20</v>
      </c>
      <c r="I337">
        <v>50</v>
      </c>
      <c r="J337">
        <v>4.4000000000000004</v>
      </c>
      <c r="K337">
        <v>0</v>
      </c>
      <c r="L337">
        <v>73</v>
      </c>
      <c r="M337" t="s">
        <v>50</v>
      </c>
      <c r="N337" t="s">
        <v>44</v>
      </c>
      <c r="O337">
        <v>20</v>
      </c>
      <c r="P337">
        <v>12</v>
      </c>
    </row>
    <row r="338" spans="1:16" x14ac:dyDescent="0.25">
      <c r="A338" t="s">
        <v>738</v>
      </c>
      <c r="B338" t="s">
        <v>739</v>
      </c>
      <c r="C338" t="s">
        <v>63</v>
      </c>
      <c r="D338">
        <v>33</v>
      </c>
      <c r="E338" t="s">
        <v>43</v>
      </c>
      <c r="F338" t="s">
        <v>13</v>
      </c>
      <c r="G338" t="s">
        <v>19</v>
      </c>
      <c r="H338">
        <v>11</v>
      </c>
      <c r="I338">
        <v>75</v>
      </c>
      <c r="J338">
        <v>2.1</v>
      </c>
      <c r="K338">
        <v>0</v>
      </c>
      <c r="L338" s="46">
        <v>0.96</v>
      </c>
      <c r="M338" t="s">
        <v>8</v>
      </c>
      <c r="N338" t="s">
        <v>44</v>
      </c>
      <c r="O338">
        <v>7</v>
      </c>
      <c r="P338">
        <v>5</v>
      </c>
    </row>
    <row r="339" spans="1:16" x14ac:dyDescent="0.25">
      <c r="A339" t="s">
        <v>740</v>
      </c>
      <c r="B339" t="s">
        <v>741</v>
      </c>
      <c r="C339" t="s">
        <v>63</v>
      </c>
      <c r="D339">
        <v>57</v>
      </c>
      <c r="E339" t="s">
        <v>47</v>
      </c>
      <c r="F339" t="s">
        <v>48</v>
      </c>
      <c r="G339" t="s">
        <v>38</v>
      </c>
      <c r="H339">
        <v>2</v>
      </c>
      <c r="I339">
        <v>40</v>
      </c>
      <c r="J339">
        <v>0</v>
      </c>
      <c r="K339" t="b">
        <v>0</v>
      </c>
      <c r="L339" s="46">
        <v>0.6</v>
      </c>
      <c r="M339" t="s">
        <v>50</v>
      </c>
      <c r="N339" t="s">
        <v>15</v>
      </c>
      <c r="O339">
        <v>5</v>
      </c>
      <c r="P339">
        <v>2</v>
      </c>
    </row>
    <row r="340" spans="1:16" x14ac:dyDescent="0.25">
      <c r="A340" t="s">
        <v>742</v>
      </c>
      <c r="B340" t="s">
        <v>743</v>
      </c>
      <c r="C340" t="s">
        <v>5259</v>
      </c>
      <c r="D340">
        <v>36</v>
      </c>
      <c r="E340" t="s">
        <v>95</v>
      </c>
      <c r="F340" t="s">
        <v>96</v>
      </c>
      <c r="G340" t="s">
        <v>19</v>
      </c>
      <c r="H340">
        <v>6</v>
      </c>
      <c r="I340">
        <v>20</v>
      </c>
      <c r="J340">
        <v>1</v>
      </c>
      <c r="K340" t="s">
        <v>5258</v>
      </c>
      <c r="L340" s="46">
        <v>0.64</v>
      </c>
      <c r="M340" t="s">
        <v>8</v>
      </c>
      <c r="N340" t="s">
        <v>44</v>
      </c>
      <c r="O340">
        <v>15</v>
      </c>
      <c r="P340">
        <v>6</v>
      </c>
    </row>
    <row r="341" spans="1:16" x14ac:dyDescent="0.25">
      <c r="A341" t="s">
        <v>744</v>
      </c>
      <c r="B341" t="s">
        <v>745</v>
      </c>
      <c r="C341" t="s">
        <v>82</v>
      </c>
      <c r="D341">
        <v>50</v>
      </c>
      <c r="E341" t="s">
        <v>18</v>
      </c>
      <c r="F341" t="s">
        <v>18</v>
      </c>
      <c r="G341" t="s">
        <v>7</v>
      </c>
      <c r="H341">
        <v>20</v>
      </c>
      <c r="I341" t="s">
        <v>5261</v>
      </c>
      <c r="J341">
        <v>0</v>
      </c>
      <c r="K341">
        <v>0</v>
      </c>
      <c r="M341" t="s">
        <v>8</v>
      </c>
      <c r="N341" t="s">
        <v>9</v>
      </c>
      <c r="O341">
        <v>18</v>
      </c>
      <c r="P341">
        <v>7</v>
      </c>
    </row>
    <row r="342" spans="1:16" x14ac:dyDescent="0.25">
      <c r="A342" t="s">
        <v>746</v>
      </c>
      <c r="B342" t="s">
        <v>747</v>
      </c>
      <c r="C342" t="s">
        <v>5247</v>
      </c>
      <c r="D342">
        <v>37</v>
      </c>
      <c r="E342" t="s">
        <v>111</v>
      </c>
      <c r="F342" t="s">
        <v>13</v>
      </c>
      <c r="G342" t="s">
        <v>75</v>
      </c>
      <c r="I342" t="s">
        <v>5262</v>
      </c>
      <c r="J342">
        <v>4.9000000000000004</v>
      </c>
      <c r="K342" t="s">
        <v>5251</v>
      </c>
      <c r="M342" t="s">
        <v>33</v>
      </c>
      <c r="N342" t="s">
        <v>20</v>
      </c>
      <c r="O342">
        <v>5</v>
      </c>
      <c r="P342">
        <v>3</v>
      </c>
    </row>
    <row r="343" spans="1:16" x14ac:dyDescent="0.25">
      <c r="A343" t="s">
        <v>748</v>
      </c>
      <c r="B343" t="s">
        <v>749</v>
      </c>
      <c r="C343" t="s">
        <v>5259</v>
      </c>
      <c r="D343">
        <v>53</v>
      </c>
      <c r="E343" t="s">
        <v>5</v>
      </c>
      <c r="F343" t="s">
        <v>6</v>
      </c>
      <c r="G343" t="s">
        <v>31</v>
      </c>
      <c r="H343">
        <v>4</v>
      </c>
      <c r="I343">
        <v>30</v>
      </c>
      <c r="J343">
        <v>4.7</v>
      </c>
      <c r="K343" t="s">
        <v>142</v>
      </c>
      <c r="L343" s="46">
        <v>0.99</v>
      </c>
      <c r="M343" t="s">
        <v>50</v>
      </c>
      <c r="N343" t="s">
        <v>20</v>
      </c>
      <c r="O343">
        <v>2</v>
      </c>
      <c r="P343">
        <v>1</v>
      </c>
    </row>
    <row r="344" spans="1:16" x14ac:dyDescent="0.25">
      <c r="A344" t="s">
        <v>750</v>
      </c>
      <c r="B344" t="s">
        <v>751</v>
      </c>
      <c r="C344" t="s">
        <v>63</v>
      </c>
      <c r="D344">
        <v>22</v>
      </c>
      <c r="E344" t="s">
        <v>5</v>
      </c>
      <c r="F344" t="s">
        <v>6</v>
      </c>
      <c r="G344" t="s">
        <v>7</v>
      </c>
      <c r="H344">
        <v>3</v>
      </c>
      <c r="I344" t="s">
        <v>5256</v>
      </c>
      <c r="J344">
        <v>2.1</v>
      </c>
      <c r="K344">
        <v>0</v>
      </c>
      <c r="M344" t="s">
        <v>50</v>
      </c>
      <c r="N344" t="s">
        <v>20</v>
      </c>
      <c r="O344">
        <v>4</v>
      </c>
      <c r="P344">
        <v>1</v>
      </c>
    </row>
    <row r="345" spans="1:16" x14ac:dyDescent="0.25">
      <c r="A345" t="s">
        <v>752</v>
      </c>
      <c r="B345" t="s">
        <v>753</v>
      </c>
      <c r="C345" t="s">
        <v>63</v>
      </c>
      <c r="D345">
        <v>55</v>
      </c>
      <c r="E345" t="s">
        <v>29</v>
      </c>
      <c r="F345" t="s">
        <v>30</v>
      </c>
      <c r="G345" t="s">
        <v>14</v>
      </c>
      <c r="H345">
        <v>33</v>
      </c>
      <c r="I345">
        <v>40</v>
      </c>
      <c r="J345">
        <v>1.5</v>
      </c>
      <c r="K345" t="s">
        <v>5258</v>
      </c>
      <c r="L345" s="46">
        <v>0.71</v>
      </c>
      <c r="M345" t="s">
        <v>8</v>
      </c>
      <c r="N345" t="s">
        <v>20</v>
      </c>
      <c r="O345">
        <v>10</v>
      </c>
      <c r="P345">
        <v>11</v>
      </c>
    </row>
    <row r="346" spans="1:16" x14ac:dyDescent="0.25">
      <c r="A346" t="s">
        <v>754</v>
      </c>
      <c r="B346" t="s">
        <v>755</v>
      </c>
      <c r="C346" t="s">
        <v>5257</v>
      </c>
      <c r="D346">
        <v>22</v>
      </c>
      <c r="E346" t="s">
        <v>12</v>
      </c>
      <c r="F346" t="s">
        <v>13</v>
      </c>
      <c r="G346" t="s">
        <v>64</v>
      </c>
      <c r="H346">
        <v>1</v>
      </c>
      <c r="J346">
        <v>2.6</v>
      </c>
      <c r="K346">
        <v>0</v>
      </c>
      <c r="L346" s="46">
        <v>0.72</v>
      </c>
      <c r="M346" t="s">
        <v>50</v>
      </c>
      <c r="N346" t="s">
        <v>15</v>
      </c>
      <c r="O346">
        <v>5</v>
      </c>
      <c r="P346">
        <v>1</v>
      </c>
    </row>
    <row r="347" spans="1:16" x14ac:dyDescent="0.25">
      <c r="A347" t="s">
        <v>756</v>
      </c>
      <c r="B347" t="s">
        <v>757</v>
      </c>
      <c r="C347" t="s">
        <v>5247</v>
      </c>
      <c r="D347">
        <v>45</v>
      </c>
      <c r="E347" t="s">
        <v>47</v>
      </c>
      <c r="F347" t="s">
        <v>48</v>
      </c>
      <c r="G347" t="s">
        <v>23</v>
      </c>
      <c r="H347">
        <v>23</v>
      </c>
      <c r="I347" t="s">
        <v>5260</v>
      </c>
      <c r="J347">
        <v>0</v>
      </c>
      <c r="K347">
        <v>0</v>
      </c>
      <c r="L347" s="46">
        <v>0.66</v>
      </c>
      <c r="M347" t="s">
        <v>55</v>
      </c>
      <c r="N347" t="s">
        <v>20</v>
      </c>
      <c r="O347">
        <v>10</v>
      </c>
      <c r="P347">
        <v>6</v>
      </c>
    </row>
    <row r="348" spans="1:16" x14ac:dyDescent="0.25">
      <c r="A348" t="s">
        <v>758</v>
      </c>
      <c r="B348" t="s">
        <v>759</v>
      </c>
      <c r="C348" t="s">
        <v>5259</v>
      </c>
      <c r="D348">
        <v>36</v>
      </c>
      <c r="E348" t="s">
        <v>118</v>
      </c>
      <c r="F348" t="s">
        <v>119</v>
      </c>
      <c r="G348" t="s">
        <v>38</v>
      </c>
      <c r="H348">
        <v>13</v>
      </c>
      <c r="I348">
        <v>40</v>
      </c>
      <c r="K348" t="s">
        <v>5251</v>
      </c>
      <c r="L348" s="46">
        <v>0.78</v>
      </c>
      <c r="M348" t="s">
        <v>55</v>
      </c>
      <c r="N348" t="s">
        <v>20</v>
      </c>
      <c r="O348">
        <v>15</v>
      </c>
      <c r="P348">
        <v>10</v>
      </c>
    </row>
    <row r="349" spans="1:16" x14ac:dyDescent="0.25">
      <c r="A349" t="s">
        <v>760</v>
      </c>
      <c r="B349" t="s">
        <v>761</v>
      </c>
      <c r="C349" t="s">
        <v>5254</v>
      </c>
      <c r="D349">
        <v>23</v>
      </c>
      <c r="E349" t="s">
        <v>12</v>
      </c>
      <c r="F349" t="s">
        <v>13</v>
      </c>
      <c r="G349" t="s">
        <v>75</v>
      </c>
      <c r="H349">
        <v>1</v>
      </c>
      <c r="I349" t="s">
        <v>5262</v>
      </c>
      <c r="J349">
        <v>4</v>
      </c>
      <c r="K349" t="s">
        <v>5258</v>
      </c>
      <c r="L349">
        <v>100</v>
      </c>
      <c r="M349" t="s">
        <v>50</v>
      </c>
      <c r="N349" t="s">
        <v>20</v>
      </c>
      <c r="O349">
        <v>1</v>
      </c>
      <c r="P349">
        <v>3</v>
      </c>
    </row>
    <row r="350" spans="1:16" x14ac:dyDescent="0.25">
      <c r="A350" t="s">
        <v>762</v>
      </c>
      <c r="B350" t="s">
        <v>763</v>
      </c>
      <c r="C350" t="s">
        <v>5259</v>
      </c>
      <c r="D350">
        <v>55</v>
      </c>
      <c r="E350" t="s">
        <v>5</v>
      </c>
      <c r="F350" t="s">
        <v>6</v>
      </c>
      <c r="G350" t="s">
        <v>75</v>
      </c>
      <c r="H350">
        <v>15</v>
      </c>
      <c r="I350">
        <v>40</v>
      </c>
      <c r="J350">
        <v>4.5</v>
      </c>
      <c r="M350" t="s">
        <v>50</v>
      </c>
      <c r="N350" t="s">
        <v>20</v>
      </c>
      <c r="O350">
        <v>9</v>
      </c>
      <c r="P350">
        <v>10</v>
      </c>
    </row>
    <row r="351" spans="1:16" x14ac:dyDescent="0.25">
      <c r="A351" t="s">
        <v>764</v>
      </c>
      <c r="B351" t="s">
        <v>765</v>
      </c>
      <c r="C351" t="s">
        <v>5252</v>
      </c>
      <c r="D351">
        <v>50</v>
      </c>
      <c r="E351" t="s">
        <v>91</v>
      </c>
      <c r="F351" t="s">
        <v>92</v>
      </c>
      <c r="G351" t="s">
        <v>14</v>
      </c>
      <c r="H351">
        <v>18</v>
      </c>
      <c r="I351">
        <v>75</v>
      </c>
      <c r="J351">
        <v>3.8</v>
      </c>
      <c r="K351">
        <v>0</v>
      </c>
      <c r="L351">
        <v>67</v>
      </c>
      <c r="M351" t="s">
        <v>8</v>
      </c>
      <c r="N351" t="s">
        <v>9</v>
      </c>
      <c r="O351">
        <v>14</v>
      </c>
      <c r="P351">
        <v>6</v>
      </c>
    </row>
    <row r="352" spans="1:16" x14ac:dyDescent="0.25">
      <c r="A352" t="s">
        <v>766</v>
      </c>
      <c r="B352" t="s">
        <v>767</v>
      </c>
      <c r="C352" t="s">
        <v>5250</v>
      </c>
      <c r="D352">
        <v>48</v>
      </c>
      <c r="E352" t="s">
        <v>43</v>
      </c>
      <c r="F352" t="s">
        <v>13</v>
      </c>
      <c r="G352" t="s">
        <v>97</v>
      </c>
      <c r="H352">
        <v>21</v>
      </c>
      <c r="I352">
        <v>50</v>
      </c>
      <c r="J352">
        <v>4</v>
      </c>
      <c r="K352">
        <v>0</v>
      </c>
      <c r="L352" s="46">
        <v>0.78</v>
      </c>
      <c r="M352" t="s">
        <v>55</v>
      </c>
      <c r="N352" t="s">
        <v>20</v>
      </c>
      <c r="O352">
        <v>20</v>
      </c>
      <c r="P352">
        <v>7</v>
      </c>
    </row>
    <row r="353" spans="1:16" x14ac:dyDescent="0.25">
      <c r="A353" t="s">
        <v>768</v>
      </c>
      <c r="B353" t="s">
        <v>769</v>
      </c>
      <c r="C353" t="s">
        <v>5257</v>
      </c>
      <c r="D353">
        <v>23</v>
      </c>
      <c r="E353" t="s">
        <v>29</v>
      </c>
      <c r="F353" t="s">
        <v>30</v>
      </c>
      <c r="G353" t="s">
        <v>75</v>
      </c>
      <c r="H353">
        <v>1</v>
      </c>
      <c r="I353" t="s">
        <v>24</v>
      </c>
      <c r="J353">
        <v>4.9000000000000004</v>
      </c>
      <c r="K353" t="s">
        <v>54</v>
      </c>
      <c r="L353" s="46">
        <v>0.78</v>
      </c>
      <c r="M353" t="s">
        <v>55</v>
      </c>
      <c r="N353" t="s">
        <v>9</v>
      </c>
      <c r="O353">
        <v>3</v>
      </c>
      <c r="P353">
        <v>3</v>
      </c>
    </row>
    <row r="354" spans="1:16" x14ac:dyDescent="0.25">
      <c r="A354" t="s">
        <v>770</v>
      </c>
      <c r="B354" t="s">
        <v>771</v>
      </c>
      <c r="C354" t="s">
        <v>5247</v>
      </c>
      <c r="D354">
        <v>49</v>
      </c>
      <c r="E354" t="s">
        <v>111</v>
      </c>
      <c r="F354" t="s">
        <v>13</v>
      </c>
      <c r="G354" t="s">
        <v>23</v>
      </c>
      <c r="H354">
        <v>25</v>
      </c>
      <c r="I354" t="s">
        <v>32</v>
      </c>
      <c r="J354">
        <v>3.4</v>
      </c>
      <c r="K354">
        <v>0</v>
      </c>
      <c r="L354" s="46">
        <v>0.75</v>
      </c>
      <c r="M354" t="s">
        <v>33</v>
      </c>
      <c r="N354" t="s">
        <v>15</v>
      </c>
      <c r="O354">
        <v>15</v>
      </c>
      <c r="P354">
        <v>10</v>
      </c>
    </row>
    <row r="355" spans="1:16" x14ac:dyDescent="0.25">
      <c r="A355" t="s">
        <v>772</v>
      </c>
      <c r="B355" t="s">
        <v>773</v>
      </c>
      <c r="C355" t="s">
        <v>5252</v>
      </c>
      <c r="D355">
        <v>47</v>
      </c>
      <c r="E355" t="s">
        <v>5</v>
      </c>
      <c r="F355" t="s">
        <v>6</v>
      </c>
      <c r="G355" t="s">
        <v>64</v>
      </c>
      <c r="H355">
        <v>12</v>
      </c>
      <c r="I355">
        <v>50</v>
      </c>
      <c r="J355">
        <v>2.1</v>
      </c>
      <c r="K355" t="b">
        <v>1</v>
      </c>
      <c r="L355" s="46">
        <v>0.67</v>
      </c>
      <c r="M355" t="s">
        <v>8</v>
      </c>
      <c r="N355" t="s">
        <v>44</v>
      </c>
      <c r="O355">
        <v>14</v>
      </c>
      <c r="P355">
        <v>10</v>
      </c>
    </row>
    <row r="356" spans="1:16" x14ac:dyDescent="0.25">
      <c r="A356" t="s">
        <v>774</v>
      </c>
      <c r="B356" t="s">
        <v>775</v>
      </c>
      <c r="C356" t="s">
        <v>63</v>
      </c>
      <c r="D356">
        <v>56</v>
      </c>
      <c r="E356" t="s">
        <v>71</v>
      </c>
      <c r="F356" t="s">
        <v>72</v>
      </c>
      <c r="G356" t="s">
        <v>19</v>
      </c>
      <c r="H356">
        <v>32</v>
      </c>
      <c r="I356" t="s">
        <v>5256</v>
      </c>
      <c r="J356">
        <v>0</v>
      </c>
      <c r="K356">
        <v>1</v>
      </c>
      <c r="L356" s="46">
        <v>0.86</v>
      </c>
      <c r="M356" t="s">
        <v>33</v>
      </c>
      <c r="N356" t="s">
        <v>20</v>
      </c>
      <c r="O356">
        <v>15</v>
      </c>
      <c r="P356">
        <v>5</v>
      </c>
    </row>
    <row r="357" spans="1:16" x14ac:dyDescent="0.25">
      <c r="A357" t="s">
        <v>776</v>
      </c>
      <c r="B357" t="s">
        <v>777</v>
      </c>
      <c r="C357" t="s">
        <v>5257</v>
      </c>
      <c r="D357">
        <v>58</v>
      </c>
      <c r="E357" t="s">
        <v>58</v>
      </c>
      <c r="F357" t="s">
        <v>59</v>
      </c>
      <c r="G357" t="s">
        <v>60</v>
      </c>
      <c r="I357">
        <v>100</v>
      </c>
      <c r="J357">
        <v>4.5</v>
      </c>
      <c r="K357" t="s">
        <v>142</v>
      </c>
      <c r="L357">
        <v>77</v>
      </c>
      <c r="M357" t="s">
        <v>55</v>
      </c>
      <c r="N357" t="s">
        <v>44</v>
      </c>
      <c r="O357">
        <v>3</v>
      </c>
      <c r="P357">
        <v>1</v>
      </c>
    </row>
    <row r="358" spans="1:16" x14ac:dyDescent="0.25">
      <c r="A358" t="s">
        <v>778</v>
      </c>
      <c r="B358" t="s">
        <v>779</v>
      </c>
      <c r="C358" t="s">
        <v>5254</v>
      </c>
      <c r="D358">
        <v>32</v>
      </c>
      <c r="E358" t="s">
        <v>95</v>
      </c>
      <c r="F358" t="s">
        <v>96</v>
      </c>
      <c r="G358" t="s">
        <v>60</v>
      </c>
      <c r="H358">
        <v>10</v>
      </c>
      <c r="I358" t="s">
        <v>32</v>
      </c>
      <c r="J358">
        <v>3.8</v>
      </c>
      <c r="K358">
        <v>0</v>
      </c>
      <c r="L358" s="46">
        <v>0.61</v>
      </c>
      <c r="M358" t="s">
        <v>8</v>
      </c>
      <c r="N358" t="s">
        <v>44</v>
      </c>
      <c r="O358">
        <v>11</v>
      </c>
      <c r="P358">
        <v>5</v>
      </c>
    </row>
    <row r="359" spans="1:16" x14ac:dyDescent="0.25">
      <c r="A359" t="s">
        <v>780</v>
      </c>
      <c r="B359" t="s">
        <v>781</v>
      </c>
      <c r="C359" t="s">
        <v>63</v>
      </c>
      <c r="D359">
        <v>52</v>
      </c>
      <c r="E359" t="s">
        <v>78</v>
      </c>
      <c r="F359" t="s">
        <v>79</v>
      </c>
      <c r="G359" t="s">
        <v>60</v>
      </c>
      <c r="H359">
        <v>0</v>
      </c>
      <c r="J359">
        <v>4.3</v>
      </c>
      <c r="K359">
        <v>0</v>
      </c>
      <c r="L359" s="46">
        <v>0.9</v>
      </c>
      <c r="M359" t="s">
        <v>50</v>
      </c>
      <c r="N359" t="s">
        <v>15</v>
      </c>
      <c r="O359">
        <v>1</v>
      </c>
      <c r="P359">
        <v>1</v>
      </c>
    </row>
    <row r="360" spans="1:16" x14ac:dyDescent="0.25">
      <c r="A360" t="s">
        <v>782</v>
      </c>
      <c r="B360" t="s">
        <v>783</v>
      </c>
      <c r="C360" t="s">
        <v>5248</v>
      </c>
      <c r="D360">
        <v>22</v>
      </c>
      <c r="E360" t="s">
        <v>158</v>
      </c>
      <c r="F360" t="s">
        <v>159</v>
      </c>
      <c r="G360" t="s">
        <v>38</v>
      </c>
      <c r="H360">
        <v>1</v>
      </c>
      <c r="I360">
        <v>50</v>
      </c>
      <c r="J360">
        <v>0</v>
      </c>
      <c r="L360" s="46">
        <v>0.98</v>
      </c>
      <c r="M360" t="s">
        <v>8</v>
      </c>
      <c r="N360" t="s">
        <v>44</v>
      </c>
      <c r="O360">
        <v>4</v>
      </c>
      <c r="P360">
        <v>5</v>
      </c>
    </row>
    <row r="361" spans="1:16" x14ac:dyDescent="0.25">
      <c r="A361" t="s">
        <v>784</v>
      </c>
      <c r="B361" t="s">
        <v>785</v>
      </c>
      <c r="C361" t="s">
        <v>82</v>
      </c>
      <c r="D361">
        <v>20</v>
      </c>
      <c r="E361" t="s">
        <v>78</v>
      </c>
      <c r="F361" t="s">
        <v>79</v>
      </c>
      <c r="G361" t="s">
        <v>64</v>
      </c>
      <c r="H361">
        <v>2</v>
      </c>
      <c r="I361">
        <v>30</v>
      </c>
      <c r="K361">
        <v>1</v>
      </c>
      <c r="L361" s="46">
        <v>0.99</v>
      </c>
      <c r="M361" t="s">
        <v>50</v>
      </c>
      <c r="N361" t="s">
        <v>9</v>
      </c>
      <c r="O361">
        <v>3</v>
      </c>
      <c r="P361">
        <v>2</v>
      </c>
    </row>
    <row r="362" spans="1:16" x14ac:dyDescent="0.25">
      <c r="A362" t="s">
        <v>786</v>
      </c>
      <c r="B362" t="s">
        <v>787</v>
      </c>
      <c r="C362" t="s">
        <v>5259</v>
      </c>
      <c r="D362">
        <v>56</v>
      </c>
      <c r="E362" t="s">
        <v>29</v>
      </c>
      <c r="F362" t="s">
        <v>30</v>
      </c>
      <c r="G362" t="s">
        <v>38</v>
      </c>
      <c r="H362">
        <v>9</v>
      </c>
      <c r="I362" t="s">
        <v>5256</v>
      </c>
      <c r="J362">
        <v>2.6</v>
      </c>
      <c r="K362">
        <v>0</v>
      </c>
      <c r="L362" s="46">
        <v>0.61</v>
      </c>
      <c r="M362" t="s">
        <v>50</v>
      </c>
      <c r="N362" t="s">
        <v>44</v>
      </c>
      <c r="O362">
        <v>10</v>
      </c>
      <c r="P362">
        <v>5</v>
      </c>
    </row>
    <row r="363" spans="1:16" x14ac:dyDescent="0.25">
      <c r="A363" t="s">
        <v>788</v>
      </c>
      <c r="B363" t="s">
        <v>789</v>
      </c>
      <c r="C363" t="s">
        <v>82</v>
      </c>
      <c r="D363">
        <v>41</v>
      </c>
      <c r="E363" t="s">
        <v>71</v>
      </c>
      <c r="F363" t="s">
        <v>72</v>
      </c>
      <c r="G363" t="s">
        <v>38</v>
      </c>
      <c r="H363">
        <v>22</v>
      </c>
      <c r="I363" t="s">
        <v>5260</v>
      </c>
      <c r="J363">
        <v>1.6</v>
      </c>
      <c r="K363">
        <v>1</v>
      </c>
      <c r="L363" s="46">
        <v>0.61</v>
      </c>
      <c r="M363" t="s">
        <v>8</v>
      </c>
      <c r="N363" t="s">
        <v>44</v>
      </c>
      <c r="O363">
        <v>10</v>
      </c>
      <c r="P363">
        <v>10</v>
      </c>
    </row>
    <row r="364" spans="1:16" x14ac:dyDescent="0.25">
      <c r="A364" t="s">
        <v>790</v>
      </c>
      <c r="B364" t="s">
        <v>791</v>
      </c>
      <c r="C364" t="s">
        <v>82</v>
      </c>
      <c r="D364">
        <v>25</v>
      </c>
      <c r="E364" t="s">
        <v>58</v>
      </c>
      <c r="F364" t="s">
        <v>59</v>
      </c>
      <c r="G364" t="s">
        <v>7</v>
      </c>
      <c r="H364">
        <v>5</v>
      </c>
      <c r="I364" t="s">
        <v>32</v>
      </c>
      <c r="J364">
        <v>2.2999999999999998</v>
      </c>
      <c r="K364">
        <v>0</v>
      </c>
      <c r="L364" s="46">
        <v>0.91</v>
      </c>
      <c r="M364" t="s">
        <v>50</v>
      </c>
      <c r="N364" t="s">
        <v>44</v>
      </c>
      <c r="O364">
        <v>2</v>
      </c>
      <c r="P364">
        <v>1</v>
      </c>
    </row>
    <row r="365" spans="1:16" x14ac:dyDescent="0.25">
      <c r="A365" t="s">
        <v>792</v>
      </c>
      <c r="B365" t="s">
        <v>793</v>
      </c>
      <c r="C365" t="s">
        <v>5248</v>
      </c>
      <c r="D365">
        <v>44</v>
      </c>
      <c r="E365" t="s">
        <v>111</v>
      </c>
      <c r="F365" t="s">
        <v>13</v>
      </c>
      <c r="G365" t="s">
        <v>64</v>
      </c>
      <c r="H365">
        <v>6</v>
      </c>
      <c r="I365">
        <v>75</v>
      </c>
      <c r="J365">
        <v>4.5999999999999996</v>
      </c>
      <c r="K365" t="s">
        <v>5258</v>
      </c>
      <c r="L365">
        <v>72</v>
      </c>
      <c r="M365" t="s">
        <v>33</v>
      </c>
      <c r="N365" t="s">
        <v>20</v>
      </c>
      <c r="O365">
        <v>13</v>
      </c>
      <c r="P365">
        <v>1</v>
      </c>
    </row>
    <row r="366" spans="1:16" x14ac:dyDescent="0.25">
      <c r="A366" t="s">
        <v>794</v>
      </c>
      <c r="B366" t="s">
        <v>795</v>
      </c>
      <c r="C366" t="s">
        <v>5253</v>
      </c>
      <c r="D366">
        <v>46</v>
      </c>
      <c r="E366" t="s">
        <v>12</v>
      </c>
      <c r="F366" t="s">
        <v>13</v>
      </c>
      <c r="G366" t="s">
        <v>23</v>
      </c>
      <c r="H366">
        <v>26</v>
      </c>
      <c r="I366" t="s">
        <v>212</v>
      </c>
      <c r="J366">
        <v>2.1</v>
      </c>
      <c r="M366" t="s">
        <v>55</v>
      </c>
      <c r="N366" t="s">
        <v>20</v>
      </c>
      <c r="O366">
        <v>15</v>
      </c>
      <c r="P366">
        <v>2</v>
      </c>
    </row>
    <row r="367" spans="1:16" x14ac:dyDescent="0.25">
      <c r="A367" t="s">
        <v>796</v>
      </c>
      <c r="B367" t="s">
        <v>797</v>
      </c>
      <c r="C367" t="s">
        <v>5253</v>
      </c>
      <c r="D367">
        <v>40</v>
      </c>
      <c r="E367" t="s">
        <v>95</v>
      </c>
      <c r="F367" t="s">
        <v>96</v>
      </c>
      <c r="G367" t="s">
        <v>7</v>
      </c>
      <c r="I367">
        <v>40</v>
      </c>
      <c r="J367">
        <v>1.5</v>
      </c>
      <c r="K367" t="b">
        <v>0</v>
      </c>
      <c r="L367" s="46">
        <v>0.96</v>
      </c>
      <c r="M367" t="s">
        <v>50</v>
      </c>
      <c r="N367" t="s">
        <v>9</v>
      </c>
      <c r="O367">
        <v>4</v>
      </c>
      <c r="P367">
        <v>3</v>
      </c>
    </row>
    <row r="368" spans="1:16" x14ac:dyDescent="0.25">
      <c r="A368" t="s">
        <v>798</v>
      </c>
      <c r="B368" t="s">
        <v>799</v>
      </c>
      <c r="C368" t="s">
        <v>5250</v>
      </c>
      <c r="E368" t="s">
        <v>158</v>
      </c>
      <c r="F368" t="s">
        <v>159</v>
      </c>
      <c r="G368" t="s">
        <v>31</v>
      </c>
      <c r="H368">
        <v>9</v>
      </c>
      <c r="I368" t="s">
        <v>5256</v>
      </c>
      <c r="J368">
        <v>1.7</v>
      </c>
      <c r="K368">
        <v>1</v>
      </c>
      <c r="L368">
        <v>72</v>
      </c>
      <c r="M368" t="s">
        <v>33</v>
      </c>
      <c r="N368" t="s">
        <v>9</v>
      </c>
      <c r="O368">
        <v>9</v>
      </c>
      <c r="P368">
        <v>12</v>
      </c>
    </row>
    <row r="369" spans="1:16" x14ac:dyDescent="0.25">
      <c r="A369" t="s">
        <v>800</v>
      </c>
      <c r="B369" t="s">
        <v>801</v>
      </c>
      <c r="C369" t="s">
        <v>5259</v>
      </c>
      <c r="D369">
        <v>31</v>
      </c>
      <c r="E369" t="s">
        <v>71</v>
      </c>
      <c r="F369" t="s">
        <v>72</v>
      </c>
      <c r="G369" t="s">
        <v>38</v>
      </c>
      <c r="H369">
        <v>11</v>
      </c>
      <c r="J369">
        <v>3.3</v>
      </c>
      <c r="K369">
        <v>0</v>
      </c>
      <c r="M369" t="s">
        <v>50</v>
      </c>
      <c r="N369" t="s">
        <v>20</v>
      </c>
      <c r="O369">
        <v>15</v>
      </c>
      <c r="P369">
        <v>10</v>
      </c>
    </row>
    <row r="370" spans="1:16" x14ac:dyDescent="0.25">
      <c r="A370" t="s">
        <v>802</v>
      </c>
      <c r="B370" t="s">
        <v>803</v>
      </c>
      <c r="C370" t="s">
        <v>5254</v>
      </c>
      <c r="D370">
        <v>33</v>
      </c>
      <c r="E370" t="s">
        <v>95</v>
      </c>
      <c r="F370" t="s">
        <v>96</v>
      </c>
      <c r="G370" t="s">
        <v>97</v>
      </c>
      <c r="I370" t="s">
        <v>24</v>
      </c>
      <c r="J370">
        <v>4.3</v>
      </c>
      <c r="K370">
        <v>1</v>
      </c>
      <c r="L370" s="46">
        <v>0.63</v>
      </c>
      <c r="M370" t="s">
        <v>55</v>
      </c>
      <c r="N370" t="s">
        <v>9</v>
      </c>
      <c r="O370">
        <v>2</v>
      </c>
      <c r="P370">
        <v>4</v>
      </c>
    </row>
    <row r="371" spans="1:16" x14ac:dyDescent="0.25">
      <c r="A371" t="s">
        <v>804</v>
      </c>
      <c r="B371" t="s">
        <v>805</v>
      </c>
      <c r="C371" t="s">
        <v>5248</v>
      </c>
      <c r="D371">
        <v>31</v>
      </c>
      <c r="E371" t="s">
        <v>91</v>
      </c>
      <c r="F371" t="s">
        <v>92</v>
      </c>
      <c r="G371" t="s">
        <v>97</v>
      </c>
      <c r="H371">
        <v>3</v>
      </c>
      <c r="I371" t="s">
        <v>104</v>
      </c>
      <c r="K371" t="s">
        <v>5251</v>
      </c>
      <c r="M371" t="s">
        <v>33</v>
      </c>
      <c r="N371" t="s">
        <v>20</v>
      </c>
      <c r="O371">
        <v>1</v>
      </c>
      <c r="P371">
        <v>2</v>
      </c>
    </row>
    <row r="372" spans="1:16" x14ac:dyDescent="0.25">
      <c r="A372" t="s">
        <v>806</v>
      </c>
      <c r="B372" t="s">
        <v>807</v>
      </c>
      <c r="C372" t="s">
        <v>5252</v>
      </c>
      <c r="D372">
        <v>49</v>
      </c>
      <c r="E372" t="s">
        <v>5</v>
      </c>
      <c r="F372" t="s">
        <v>6</v>
      </c>
      <c r="G372" t="s">
        <v>38</v>
      </c>
      <c r="H372">
        <v>15</v>
      </c>
      <c r="I372" t="s">
        <v>5255</v>
      </c>
      <c r="J372">
        <v>2.6</v>
      </c>
      <c r="K372" t="s">
        <v>5251</v>
      </c>
      <c r="L372" s="46">
        <v>0.83</v>
      </c>
      <c r="M372" t="s">
        <v>55</v>
      </c>
      <c r="N372" t="s">
        <v>15</v>
      </c>
      <c r="O372">
        <v>13</v>
      </c>
      <c r="P372">
        <v>9</v>
      </c>
    </row>
    <row r="373" spans="1:16" x14ac:dyDescent="0.25">
      <c r="A373" t="s">
        <v>808</v>
      </c>
      <c r="B373" t="s">
        <v>809</v>
      </c>
      <c r="C373" t="s">
        <v>5250</v>
      </c>
      <c r="D373">
        <v>35</v>
      </c>
      <c r="E373" t="s">
        <v>162</v>
      </c>
      <c r="F373" t="s">
        <v>59</v>
      </c>
      <c r="G373" t="s">
        <v>19</v>
      </c>
      <c r="H373">
        <v>12</v>
      </c>
      <c r="I373" t="s">
        <v>5262</v>
      </c>
      <c r="J373">
        <v>4.0999999999999996</v>
      </c>
      <c r="L373" s="46">
        <v>0.94</v>
      </c>
      <c r="M373" t="s">
        <v>55</v>
      </c>
      <c r="N373" t="s">
        <v>44</v>
      </c>
      <c r="O373">
        <v>8</v>
      </c>
      <c r="P373">
        <v>5</v>
      </c>
    </row>
    <row r="374" spans="1:16" x14ac:dyDescent="0.25">
      <c r="A374" t="s">
        <v>810</v>
      </c>
      <c r="B374" t="s">
        <v>811</v>
      </c>
      <c r="C374" t="s">
        <v>5259</v>
      </c>
      <c r="D374">
        <v>45</v>
      </c>
      <c r="E374" t="s">
        <v>78</v>
      </c>
      <c r="F374" t="s">
        <v>79</v>
      </c>
      <c r="G374" t="s">
        <v>38</v>
      </c>
      <c r="H374">
        <v>19</v>
      </c>
      <c r="I374" t="s">
        <v>24</v>
      </c>
      <c r="J374">
        <v>2.2000000000000002</v>
      </c>
      <c r="K374">
        <v>1</v>
      </c>
      <c r="L374" s="46">
        <v>0.78</v>
      </c>
      <c r="M374" t="s">
        <v>33</v>
      </c>
      <c r="N374" t="s">
        <v>44</v>
      </c>
      <c r="O374">
        <v>10</v>
      </c>
      <c r="P374">
        <v>14</v>
      </c>
    </row>
    <row r="375" spans="1:16" x14ac:dyDescent="0.25">
      <c r="A375" t="s">
        <v>812</v>
      </c>
      <c r="B375" t="s">
        <v>813</v>
      </c>
      <c r="C375" t="s">
        <v>5253</v>
      </c>
      <c r="D375">
        <v>39</v>
      </c>
      <c r="E375" t="s">
        <v>29</v>
      </c>
      <c r="F375" t="s">
        <v>30</v>
      </c>
      <c r="G375" t="s">
        <v>38</v>
      </c>
      <c r="H375">
        <v>13</v>
      </c>
      <c r="I375">
        <v>30</v>
      </c>
      <c r="J375">
        <v>1.1000000000000001</v>
      </c>
      <c r="K375">
        <v>1</v>
      </c>
      <c r="M375" t="s">
        <v>33</v>
      </c>
      <c r="N375" t="s">
        <v>9</v>
      </c>
      <c r="O375">
        <v>8</v>
      </c>
      <c r="P375">
        <v>4</v>
      </c>
    </row>
    <row r="376" spans="1:16" x14ac:dyDescent="0.25">
      <c r="A376" t="s">
        <v>814</v>
      </c>
      <c r="B376" t="s">
        <v>815</v>
      </c>
      <c r="C376" t="s">
        <v>5257</v>
      </c>
      <c r="E376" t="s">
        <v>58</v>
      </c>
      <c r="F376" t="s">
        <v>59</v>
      </c>
      <c r="G376" t="s">
        <v>7</v>
      </c>
      <c r="I376" t="s">
        <v>49</v>
      </c>
      <c r="J376">
        <v>2.1</v>
      </c>
      <c r="K376">
        <v>1</v>
      </c>
      <c r="L376" s="46">
        <v>0.82</v>
      </c>
      <c r="M376" t="s">
        <v>33</v>
      </c>
      <c r="N376" t="s">
        <v>20</v>
      </c>
      <c r="O376">
        <v>1</v>
      </c>
      <c r="P376">
        <v>1</v>
      </c>
    </row>
    <row r="377" spans="1:16" x14ac:dyDescent="0.25">
      <c r="A377" t="s">
        <v>816</v>
      </c>
      <c r="B377" t="s">
        <v>817</v>
      </c>
      <c r="C377" t="s">
        <v>5250</v>
      </c>
      <c r="D377">
        <v>24</v>
      </c>
      <c r="E377" t="s">
        <v>18</v>
      </c>
      <c r="F377" t="s">
        <v>18</v>
      </c>
      <c r="G377" t="s">
        <v>64</v>
      </c>
      <c r="H377">
        <v>3</v>
      </c>
      <c r="I377" t="s">
        <v>32</v>
      </c>
      <c r="J377">
        <v>2.2999999999999998</v>
      </c>
      <c r="K377" t="b">
        <v>0</v>
      </c>
      <c r="L377" s="46">
        <v>0.66</v>
      </c>
      <c r="M377" t="s">
        <v>8</v>
      </c>
      <c r="N377" t="s">
        <v>20</v>
      </c>
      <c r="O377">
        <v>4</v>
      </c>
      <c r="P377">
        <v>5</v>
      </c>
    </row>
    <row r="378" spans="1:16" x14ac:dyDescent="0.25">
      <c r="A378" t="s">
        <v>818</v>
      </c>
      <c r="B378" t="s">
        <v>819</v>
      </c>
      <c r="C378" t="s">
        <v>82</v>
      </c>
      <c r="D378">
        <v>50</v>
      </c>
      <c r="E378" t="s">
        <v>12</v>
      </c>
      <c r="F378" t="s">
        <v>13</v>
      </c>
      <c r="G378" t="s">
        <v>19</v>
      </c>
      <c r="H378">
        <v>26</v>
      </c>
      <c r="J378">
        <v>3.6</v>
      </c>
      <c r="K378">
        <v>1</v>
      </c>
      <c r="L378">
        <v>82</v>
      </c>
      <c r="M378" t="s">
        <v>33</v>
      </c>
      <c r="N378" t="s">
        <v>9</v>
      </c>
      <c r="O378">
        <v>11</v>
      </c>
      <c r="P378">
        <v>9</v>
      </c>
    </row>
    <row r="379" spans="1:16" x14ac:dyDescent="0.25">
      <c r="A379" t="s">
        <v>820</v>
      </c>
      <c r="B379" t="s">
        <v>821</v>
      </c>
      <c r="C379" t="s">
        <v>5253</v>
      </c>
      <c r="D379">
        <v>23</v>
      </c>
      <c r="E379" t="s">
        <v>18</v>
      </c>
      <c r="F379" t="s">
        <v>18</v>
      </c>
      <c r="G379" t="s">
        <v>97</v>
      </c>
      <c r="H379">
        <v>4</v>
      </c>
      <c r="I379" t="s">
        <v>5262</v>
      </c>
      <c r="J379">
        <v>4.7</v>
      </c>
      <c r="K379" t="b">
        <v>1</v>
      </c>
      <c r="L379" s="46">
        <v>0.84</v>
      </c>
      <c r="M379" t="s">
        <v>33</v>
      </c>
      <c r="N379" t="s">
        <v>20</v>
      </c>
      <c r="O379">
        <v>4</v>
      </c>
      <c r="P379">
        <v>4</v>
      </c>
    </row>
    <row r="380" spans="1:16" x14ac:dyDescent="0.25">
      <c r="A380" t="s">
        <v>822</v>
      </c>
      <c r="B380" t="s">
        <v>823</v>
      </c>
      <c r="C380" t="s">
        <v>5257</v>
      </c>
      <c r="D380">
        <v>27</v>
      </c>
      <c r="E380" t="s">
        <v>111</v>
      </c>
      <c r="F380" t="s">
        <v>13</v>
      </c>
      <c r="G380" t="s">
        <v>64</v>
      </c>
      <c r="H380">
        <v>8</v>
      </c>
      <c r="I380">
        <v>20</v>
      </c>
      <c r="J380">
        <v>4.8</v>
      </c>
      <c r="K380" t="s">
        <v>5251</v>
      </c>
      <c r="L380" s="46">
        <v>0.81</v>
      </c>
      <c r="M380" t="s">
        <v>33</v>
      </c>
      <c r="N380" t="s">
        <v>15</v>
      </c>
      <c r="O380">
        <v>6</v>
      </c>
      <c r="P380">
        <v>8</v>
      </c>
    </row>
    <row r="381" spans="1:16" x14ac:dyDescent="0.25">
      <c r="A381" t="s">
        <v>824</v>
      </c>
      <c r="B381" t="s">
        <v>825</v>
      </c>
      <c r="C381" t="s">
        <v>82</v>
      </c>
      <c r="D381">
        <v>58</v>
      </c>
      <c r="E381" t="s">
        <v>136</v>
      </c>
      <c r="F381" t="s">
        <v>137</v>
      </c>
      <c r="G381" t="s">
        <v>31</v>
      </c>
      <c r="H381">
        <v>10</v>
      </c>
      <c r="I381">
        <v>75</v>
      </c>
      <c r="J381">
        <v>4.2</v>
      </c>
      <c r="K381" t="s">
        <v>5251</v>
      </c>
      <c r="L381">
        <v>71</v>
      </c>
      <c r="M381" t="s">
        <v>33</v>
      </c>
      <c r="N381" t="s">
        <v>44</v>
      </c>
      <c r="O381">
        <v>7</v>
      </c>
      <c r="P381">
        <v>5</v>
      </c>
    </row>
    <row r="382" spans="1:16" x14ac:dyDescent="0.25">
      <c r="A382" t="s">
        <v>826</v>
      </c>
      <c r="B382" t="s">
        <v>827</v>
      </c>
      <c r="C382" t="s">
        <v>5254</v>
      </c>
      <c r="D382">
        <v>37</v>
      </c>
      <c r="E382" t="s">
        <v>5</v>
      </c>
      <c r="F382" t="s">
        <v>6</v>
      </c>
      <c r="G382" t="s">
        <v>97</v>
      </c>
      <c r="H382">
        <v>5</v>
      </c>
      <c r="J382">
        <v>4.8</v>
      </c>
      <c r="K382">
        <v>1</v>
      </c>
      <c r="L382" s="46">
        <v>0.61</v>
      </c>
      <c r="M382" t="s">
        <v>50</v>
      </c>
      <c r="N382" t="s">
        <v>9</v>
      </c>
      <c r="O382">
        <v>2</v>
      </c>
      <c r="P382">
        <v>1</v>
      </c>
    </row>
    <row r="383" spans="1:16" x14ac:dyDescent="0.25">
      <c r="A383" t="s">
        <v>828</v>
      </c>
      <c r="B383" t="s">
        <v>829</v>
      </c>
      <c r="C383" t="s">
        <v>5257</v>
      </c>
      <c r="D383">
        <v>39</v>
      </c>
      <c r="E383" t="s">
        <v>173</v>
      </c>
      <c r="F383" t="s">
        <v>59</v>
      </c>
      <c r="G383" t="s">
        <v>7</v>
      </c>
      <c r="H383">
        <v>18</v>
      </c>
      <c r="I383">
        <v>75</v>
      </c>
      <c r="J383">
        <v>4</v>
      </c>
      <c r="K383">
        <v>1</v>
      </c>
      <c r="L383" s="46">
        <v>0.66</v>
      </c>
      <c r="M383" t="s">
        <v>8</v>
      </c>
      <c r="N383" t="s">
        <v>9</v>
      </c>
      <c r="O383">
        <v>10</v>
      </c>
      <c r="P383">
        <v>8</v>
      </c>
    </row>
    <row r="384" spans="1:16" x14ac:dyDescent="0.25">
      <c r="A384" t="s">
        <v>830</v>
      </c>
      <c r="B384" t="s">
        <v>831</v>
      </c>
      <c r="C384" t="s">
        <v>5248</v>
      </c>
      <c r="D384">
        <v>46</v>
      </c>
      <c r="E384" t="s">
        <v>122</v>
      </c>
      <c r="F384" t="s">
        <v>123</v>
      </c>
      <c r="G384" t="s">
        <v>38</v>
      </c>
      <c r="H384">
        <v>10</v>
      </c>
      <c r="I384" t="s">
        <v>104</v>
      </c>
      <c r="J384">
        <v>2.5</v>
      </c>
      <c r="K384" t="b">
        <v>1</v>
      </c>
      <c r="L384" s="46">
        <v>0.97</v>
      </c>
      <c r="M384" t="s">
        <v>55</v>
      </c>
      <c r="N384" t="s">
        <v>20</v>
      </c>
      <c r="O384">
        <v>13</v>
      </c>
      <c r="P384">
        <v>2</v>
      </c>
    </row>
    <row r="385" spans="1:16" x14ac:dyDescent="0.25">
      <c r="A385" t="s">
        <v>832</v>
      </c>
      <c r="B385" t="s">
        <v>833</v>
      </c>
      <c r="C385" t="s">
        <v>63</v>
      </c>
      <c r="E385" t="s">
        <v>53</v>
      </c>
      <c r="F385" t="s">
        <v>13</v>
      </c>
      <c r="G385" t="s">
        <v>60</v>
      </c>
      <c r="H385">
        <v>0</v>
      </c>
      <c r="I385" t="s">
        <v>5262</v>
      </c>
      <c r="J385">
        <v>4.8</v>
      </c>
      <c r="K385">
        <v>0</v>
      </c>
      <c r="L385" s="46">
        <v>0.74</v>
      </c>
      <c r="M385" t="s">
        <v>33</v>
      </c>
      <c r="N385" t="s">
        <v>9</v>
      </c>
      <c r="O385">
        <v>2</v>
      </c>
      <c r="P385">
        <v>1</v>
      </c>
    </row>
    <row r="386" spans="1:16" x14ac:dyDescent="0.25">
      <c r="A386" t="s">
        <v>834</v>
      </c>
      <c r="B386" t="s">
        <v>835</v>
      </c>
      <c r="C386" t="s">
        <v>5247</v>
      </c>
      <c r="D386">
        <v>39</v>
      </c>
      <c r="E386" t="s">
        <v>162</v>
      </c>
      <c r="F386" t="s">
        <v>59</v>
      </c>
      <c r="G386" t="s">
        <v>7</v>
      </c>
      <c r="H386">
        <v>21</v>
      </c>
      <c r="I386">
        <v>30</v>
      </c>
      <c r="J386">
        <v>4.7</v>
      </c>
      <c r="K386" t="b">
        <v>0</v>
      </c>
      <c r="L386" s="46">
        <v>0.61</v>
      </c>
      <c r="M386" t="s">
        <v>50</v>
      </c>
      <c r="N386" t="s">
        <v>15</v>
      </c>
      <c r="O386">
        <v>15</v>
      </c>
      <c r="P386">
        <v>6</v>
      </c>
    </row>
    <row r="387" spans="1:16" x14ac:dyDescent="0.25">
      <c r="A387" t="s">
        <v>836</v>
      </c>
      <c r="B387" t="s">
        <v>837</v>
      </c>
      <c r="C387" t="s">
        <v>5259</v>
      </c>
      <c r="D387">
        <v>59</v>
      </c>
      <c r="E387" t="s">
        <v>122</v>
      </c>
      <c r="F387" t="s">
        <v>123</v>
      </c>
      <c r="G387" t="s">
        <v>7</v>
      </c>
      <c r="H387">
        <v>25</v>
      </c>
      <c r="I387">
        <v>20</v>
      </c>
      <c r="J387">
        <v>4</v>
      </c>
      <c r="K387">
        <v>0</v>
      </c>
      <c r="L387" s="46">
        <v>0.9</v>
      </c>
      <c r="M387" t="s">
        <v>50</v>
      </c>
      <c r="N387" t="s">
        <v>20</v>
      </c>
      <c r="O387">
        <v>15</v>
      </c>
      <c r="P387">
        <v>9</v>
      </c>
    </row>
    <row r="388" spans="1:16" x14ac:dyDescent="0.25">
      <c r="A388" t="s">
        <v>838</v>
      </c>
      <c r="B388" t="s">
        <v>839</v>
      </c>
      <c r="C388" t="s">
        <v>5254</v>
      </c>
      <c r="D388">
        <v>21</v>
      </c>
      <c r="E388" t="s">
        <v>29</v>
      </c>
      <c r="F388" t="s">
        <v>30</v>
      </c>
      <c r="G388" t="s">
        <v>75</v>
      </c>
      <c r="H388">
        <v>0</v>
      </c>
      <c r="I388" t="s">
        <v>24</v>
      </c>
      <c r="J388">
        <v>4.0999999999999996</v>
      </c>
      <c r="K388" t="s">
        <v>5258</v>
      </c>
      <c r="L388" s="46">
        <v>0.97</v>
      </c>
      <c r="M388" t="s">
        <v>50</v>
      </c>
      <c r="N388" t="s">
        <v>20</v>
      </c>
      <c r="O388">
        <v>4</v>
      </c>
      <c r="P388">
        <v>1</v>
      </c>
    </row>
    <row r="389" spans="1:16" x14ac:dyDescent="0.25">
      <c r="A389" t="s">
        <v>840</v>
      </c>
      <c r="B389" t="s">
        <v>841</v>
      </c>
      <c r="C389" t="s">
        <v>5248</v>
      </c>
      <c r="D389">
        <v>23</v>
      </c>
      <c r="E389" t="s">
        <v>111</v>
      </c>
      <c r="F389" t="s">
        <v>13</v>
      </c>
      <c r="G389" t="s">
        <v>75</v>
      </c>
      <c r="H389">
        <v>5</v>
      </c>
      <c r="I389">
        <v>100</v>
      </c>
      <c r="J389">
        <v>3.2</v>
      </c>
      <c r="K389">
        <v>1</v>
      </c>
      <c r="M389" t="s">
        <v>55</v>
      </c>
      <c r="N389" t="s">
        <v>20</v>
      </c>
      <c r="O389">
        <v>5</v>
      </c>
      <c r="P389">
        <v>5</v>
      </c>
    </row>
    <row r="390" spans="1:16" x14ac:dyDescent="0.25">
      <c r="A390" t="s">
        <v>842</v>
      </c>
      <c r="B390" t="s">
        <v>843</v>
      </c>
      <c r="C390" t="s">
        <v>5254</v>
      </c>
      <c r="D390">
        <v>27</v>
      </c>
      <c r="E390" t="s">
        <v>122</v>
      </c>
      <c r="F390" t="s">
        <v>123</v>
      </c>
      <c r="G390" t="s">
        <v>23</v>
      </c>
      <c r="H390">
        <v>1</v>
      </c>
      <c r="I390">
        <v>20</v>
      </c>
      <c r="J390">
        <v>4.3</v>
      </c>
      <c r="K390" t="s">
        <v>5251</v>
      </c>
      <c r="L390" s="46">
        <v>0.76</v>
      </c>
      <c r="M390" t="s">
        <v>33</v>
      </c>
      <c r="N390" t="s">
        <v>20</v>
      </c>
      <c r="O390">
        <v>4</v>
      </c>
      <c r="P390">
        <v>3</v>
      </c>
    </row>
    <row r="391" spans="1:16" x14ac:dyDescent="0.25">
      <c r="A391" t="s">
        <v>844</v>
      </c>
      <c r="B391" t="s">
        <v>845</v>
      </c>
      <c r="C391" t="s">
        <v>5254</v>
      </c>
      <c r="D391">
        <v>27</v>
      </c>
      <c r="E391" t="s">
        <v>158</v>
      </c>
      <c r="F391" t="s">
        <v>159</v>
      </c>
      <c r="G391" t="s">
        <v>64</v>
      </c>
      <c r="H391">
        <v>4</v>
      </c>
      <c r="I391">
        <v>40</v>
      </c>
      <c r="J391">
        <v>4.4000000000000004</v>
      </c>
      <c r="K391">
        <v>0</v>
      </c>
      <c r="L391" s="46">
        <v>0.92</v>
      </c>
      <c r="M391" t="s">
        <v>8</v>
      </c>
      <c r="N391" t="s">
        <v>15</v>
      </c>
      <c r="O391">
        <v>4</v>
      </c>
      <c r="P391">
        <v>4</v>
      </c>
    </row>
    <row r="392" spans="1:16" x14ac:dyDescent="0.25">
      <c r="A392" t="s">
        <v>846</v>
      </c>
      <c r="B392" t="s">
        <v>847</v>
      </c>
      <c r="C392" t="s">
        <v>5252</v>
      </c>
      <c r="D392">
        <v>48</v>
      </c>
      <c r="E392" t="s">
        <v>136</v>
      </c>
      <c r="F392" t="s">
        <v>137</v>
      </c>
      <c r="G392" t="s">
        <v>38</v>
      </c>
      <c r="H392">
        <v>21</v>
      </c>
      <c r="I392">
        <v>40</v>
      </c>
      <c r="J392">
        <v>2.2999999999999998</v>
      </c>
      <c r="K392">
        <v>0</v>
      </c>
      <c r="M392" t="s">
        <v>8</v>
      </c>
      <c r="N392" t="s">
        <v>20</v>
      </c>
      <c r="O392">
        <v>14</v>
      </c>
      <c r="P392">
        <v>10</v>
      </c>
    </row>
    <row r="393" spans="1:16" x14ac:dyDescent="0.25">
      <c r="A393" t="s">
        <v>848</v>
      </c>
      <c r="B393" t="s">
        <v>849</v>
      </c>
      <c r="C393" t="s">
        <v>5257</v>
      </c>
      <c r="D393">
        <v>21</v>
      </c>
      <c r="E393" t="s">
        <v>136</v>
      </c>
      <c r="F393" t="s">
        <v>137</v>
      </c>
      <c r="G393" t="s">
        <v>31</v>
      </c>
      <c r="H393">
        <v>1</v>
      </c>
      <c r="I393" t="s">
        <v>104</v>
      </c>
      <c r="J393">
        <v>2.4</v>
      </c>
      <c r="K393">
        <v>1</v>
      </c>
      <c r="L393" s="46">
        <v>0.66</v>
      </c>
      <c r="M393" t="s">
        <v>50</v>
      </c>
      <c r="N393" t="s">
        <v>9</v>
      </c>
      <c r="O393">
        <v>4</v>
      </c>
      <c r="P393">
        <v>4</v>
      </c>
    </row>
    <row r="394" spans="1:16" x14ac:dyDescent="0.25">
      <c r="A394" t="s">
        <v>850</v>
      </c>
      <c r="B394" t="s">
        <v>851</v>
      </c>
      <c r="C394" t="s">
        <v>5254</v>
      </c>
      <c r="D394">
        <v>37</v>
      </c>
      <c r="E394" t="s">
        <v>5</v>
      </c>
      <c r="F394" t="s">
        <v>6</v>
      </c>
      <c r="G394" t="s">
        <v>75</v>
      </c>
      <c r="I394">
        <v>50</v>
      </c>
      <c r="J394">
        <v>4.5999999999999996</v>
      </c>
      <c r="K394">
        <v>0</v>
      </c>
      <c r="L394" s="46">
        <v>0.83</v>
      </c>
      <c r="M394" t="s">
        <v>55</v>
      </c>
      <c r="N394" t="s">
        <v>15</v>
      </c>
      <c r="O394">
        <v>1</v>
      </c>
      <c r="P394">
        <v>1</v>
      </c>
    </row>
    <row r="395" spans="1:16" x14ac:dyDescent="0.25">
      <c r="A395" t="s">
        <v>852</v>
      </c>
      <c r="B395" t="s">
        <v>853</v>
      </c>
      <c r="C395" t="s">
        <v>5252</v>
      </c>
      <c r="D395">
        <v>31</v>
      </c>
      <c r="E395" t="s">
        <v>18</v>
      </c>
      <c r="F395" t="s">
        <v>18</v>
      </c>
      <c r="G395" t="s">
        <v>60</v>
      </c>
      <c r="H395">
        <v>10</v>
      </c>
      <c r="I395">
        <v>50</v>
      </c>
      <c r="J395">
        <v>0</v>
      </c>
      <c r="K395" t="s">
        <v>142</v>
      </c>
      <c r="M395" t="s">
        <v>55</v>
      </c>
      <c r="N395" t="s">
        <v>44</v>
      </c>
      <c r="O395">
        <v>10</v>
      </c>
      <c r="P395">
        <v>4</v>
      </c>
    </row>
    <row r="396" spans="1:16" x14ac:dyDescent="0.25">
      <c r="A396" t="s">
        <v>854</v>
      </c>
      <c r="B396" t="s">
        <v>855</v>
      </c>
      <c r="C396" t="s">
        <v>5247</v>
      </c>
      <c r="D396">
        <v>41</v>
      </c>
      <c r="E396" t="s">
        <v>122</v>
      </c>
      <c r="F396" t="s">
        <v>123</v>
      </c>
      <c r="G396" t="s">
        <v>7</v>
      </c>
      <c r="H396">
        <v>21</v>
      </c>
      <c r="J396">
        <v>0</v>
      </c>
      <c r="K396" t="s">
        <v>5258</v>
      </c>
      <c r="M396" t="s">
        <v>55</v>
      </c>
      <c r="N396" t="s">
        <v>44</v>
      </c>
      <c r="O396">
        <v>10</v>
      </c>
      <c r="P396">
        <v>9</v>
      </c>
    </row>
    <row r="397" spans="1:16" x14ac:dyDescent="0.25">
      <c r="A397" t="s">
        <v>856</v>
      </c>
      <c r="B397" t="s">
        <v>857</v>
      </c>
      <c r="C397" t="s">
        <v>5250</v>
      </c>
      <c r="D397">
        <v>31</v>
      </c>
      <c r="E397" t="s">
        <v>107</v>
      </c>
      <c r="F397" t="s">
        <v>108</v>
      </c>
      <c r="G397" t="s">
        <v>64</v>
      </c>
      <c r="H397">
        <v>0</v>
      </c>
      <c r="I397" t="s">
        <v>104</v>
      </c>
      <c r="J397">
        <v>4.2</v>
      </c>
      <c r="K397" t="s">
        <v>5258</v>
      </c>
      <c r="L397">
        <v>82</v>
      </c>
      <c r="M397" t="s">
        <v>8</v>
      </c>
      <c r="N397" t="s">
        <v>9</v>
      </c>
      <c r="O397">
        <v>5</v>
      </c>
      <c r="P397">
        <v>1</v>
      </c>
    </row>
    <row r="398" spans="1:16" x14ac:dyDescent="0.25">
      <c r="A398" t="s">
        <v>858</v>
      </c>
      <c r="B398" t="s">
        <v>859</v>
      </c>
      <c r="C398" t="s">
        <v>5248</v>
      </c>
      <c r="D398">
        <v>58</v>
      </c>
      <c r="E398" t="s">
        <v>58</v>
      </c>
      <c r="F398" t="s">
        <v>59</v>
      </c>
      <c r="G398" t="s">
        <v>38</v>
      </c>
      <c r="H398">
        <v>0</v>
      </c>
      <c r="I398">
        <v>50</v>
      </c>
      <c r="J398">
        <v>2.2999999999999998</v>
      </c>
      <c r="K398">
        <v>0</v>
      </c>
      <c r="L398" s="46">
        <v>0.77</v>
      </c>
      <c r="M398" t="s">
        <v>50</v>
      </c>
      <c r="N398" t="s">
        <v>9</v>
      </c>
      <c r="O398">
        <v>5</v>
      </c>
      <c r="P398">
        <v>2</v>
      </c>
    </row>
    <row r="399" spans="1:16" x14ac:dyDescent="0.25">
      <c r="A399" t="s">
        <v>860</v>
      </c>
      <c r="B399" t="s">
        <v>861</v>
      </c>
      <c r="C399" t="s">
        <v>5247</v>
      </c>
      <c r="D399">
        <v>45</v>
      </c>
      <c r="E399" t="s">
        <v>29</v>
      </c>
      <c r="F399" t="s">
        <v>30</v>
      </c>
      <c r="G399" t="s">
        <v>38</v>
      </c>
      <c r="H399">
        <v>17</v>
      </c>
      <c r="I399" t="s">
        <v>49</v>
      </c>
      <c r="J399">
        <v>4.7</v>
      </c>
      <c r="K399">
        <v>1</v>
      </c>
      <c r="L399" s="46">
        <v>0.73</v>
      </c>
      <c r="M399" t="s">
        <v>33</v>
      </c>
      <c r="N399" t="s">
        <v>15</v>
      </c>
      <c r="O399">
        <v>15</v>
      </c>
      <c r="P399">
        <v>11</v>
      </c>
    </row>
    <row r="400" spans="1:16" x14ac:dyDescent="0.25">
      <c r="A400" t="s">
        <v>862</v>
      </c>
      <c r="B400" t="s">
        <v>863</v>
      </c>
      <c r="C400" t="s">
        <v>5254</v>
      </c>
      <c r="D400">
        <v>51</v>
      </c>
      <c r="E400" t="s">
        <v>95</v>
      </c>
      <c r="F400" t="s">
        <v>96</v>
      </c>
      <c r="G400" t="s">
        <v>64</v>
      </c>
      <c r="H400">
        <v>5</v>
      </c>
      <c r="J400">
        <v>3</v>
      </c>
      <c r="K400">
        <v>1</v>
      </c>
      <c r="L400" s="46">
        <v>0.88</v>
      </c>
      <c r="M400" t="s">
        <v>8</v>
      </c>
      <c r="N400" t="s">
        <v>44</v>
      </c>
      <c r="O400">
        <v>2</v>
      </c>
      <c r="P400">
        <v>4</v>
      </c>
    </row>
    <row r="401" spans="1:16" x14ac:dyDescent="0.25">
      <c r="A401" t="s">
        <v>864</v>
      </c>
      <c r="B401" t="s">
        <v>865</v>
      </c>
      <c r="C401" t="s">
        <v>5257</v>
      </c>
      <c r="D401">
        <v>54</v>
      </c>
      <c r="E401" t="s">
        <v>43</v>
      </c>
      <c r="F401" t="s">
        <v>13</v>
      </c>
      <c r="G401" t="s">
        <v>60</v>
      </c>
      <c r="H401">
        <v>3</v>
      </c>
      <c r="I401" t="s">
        <v>5261</v>
      </c>
      <c r="J401">
        <v>2.4</v>
      </c>
      <c r="K401">
        <v>0</v>
      </c>
      <c r="L401" s="46">
        <v>0.81</v>
      </c>
      <c r="M401" t="s">
        <v>50</v>
      </c>
      <c r="N401" t="s">
        <v>44</v>
      </c>
      <c r="O401">
        <v>2</v>
      </c>
      <c r="P401">
        <v>3</v>
      </c>
    </row>
    <row r="402" spans="1:16" x14ac:dyDescent="0.25">
      <c r="A402" t="s">
        <v>866</v>
      </c>
      <c r="B402" t="s">
        <v>867</v>
      </c>
      <c r="C402" t="s">
        <v>5259</v>
      </c>
      <c r="D402">
        <v>22</v>
      </c>
      <c r="E402" t="s">
        <v>107</v>
      </c>
      <c r="F402" t="s">
        <v>108</v>
      </c>
      <c r="G402" t="s">
        <v>38</v>
      </c>
      <c r="H402">
        <v>1</v>
      </c>
      <c r="I402">
        <v>20</v>
      </c>
      <c r="J402">
        <v>1.7</v>
      </c>
      <c r="K402" t="s">
        <v>5251</v>
      </c>
      <c r="L402" s="46">
        <v>0.78</v>
      </c>
      <c r="M402" t="s">
        <v>50</v>
      </c>
      <c r="N402" t="s">
        <v>44</v>
      </c>
      <c r="O402">
        <v>1</v>
      </c>
      <c r="P402">
        <v>2</v>
      </c>
    </row>
    <row r="403" spans="1:16" x14ac:dyDescent="0.25">
      <c r="A403" t="s">
        <v>868</v>
      </c>
      <c r="B403" t="s">
        <v>869</v>
      </c>
      <c r="C403" t="s">
        <v>5259</v>
      </c>
      <c r="D403">
        <v>36</v>
      </c>
      <c r="E403" t="s">
        <v>47</v>
      </c>
      <c r="F403" t="s">
        <v>48</v>
      </c>
      <c r="G403" t="s">
        <v>64</v>
      </c>
      <c r="H403">
        <v>2</v>
      </c>
      <c r="I403">
        <v>75</v>
      </c>
      <c r="J403">
        <v>0</v>
      </c>
      <c r="K403" t="b">
        <v>0</v>
      </c>
      <c r="L403" s="46">
        <v>0.92</v>
      </c>
      <c r="M403" t="s">
        <v>33</v>
      </c>
      <c r="N403" t="s">
        <v>44</v>
      </c>
      <c r="O403">
        <v>5</v>
      </c>
      <c r="P403">
        <v>1</v>
      </c>
    </row>
    <row r="404" spans="1:16" x14ac:dyDescent="0.25">
      <c r="A404" t="s">
        <v>870</v>
      </c>
      <c r="B404" t="s">
        <v>871</v>
      </c>
      <c r="C404" t="s">
        <v>5257</v>
      </c>
      <c r="D404">
        <v>50</v>
      </c>
      <c r="E404" t="s">
        <v>18</v>
      </c>
      <c r="F404" t="s">
        <v>18</v>
      </c>
      <c r="G404" t="s">
        <v>75</v>
      </c>
      <c r="H404">
        <v>32</v>
      </c>
      <c r="I404" t="s">
        <v>32</v>
      </c>
      <c r="K404">
        <v>0</v>
      </c>
      <c r="L404" s="46">
        <v>0.64</v>
      </c>
      <c r="M404" t="s">
        <v>33</v>
      </c>
      <c r="N404" t="s">
        <v>44</v>
      </c>
      <c r="O404">
        <v>12</v>
      </c>
      <c r="P404">
        <v>15</v>
      </c>
    </row>
    <row r="405" spans="1:16" x14ac:dyDescent="0.25">
      <c r="A405" t="s">
        <v>872</v>
      </c>
      <c r="B405" t="s">
        <v>873</v>
      </c>
      <c r="C405" t="s">
        <v>63</v>
      </c>
      <c r="D405">
        <v>41</v>
      </c>
      <c r="E405" t="s">
        <v>12</v>
      </c>
      <c r="F405" t="s">
        <v>13</v>
      </c>
      <c r="G405" t="s">
        <v>7</v>
      </c>
      <c r="H405">
        <v>14</v>
      </c>
      <c r="I405">
        <v>30</v>
      </c>
      <c r="J405">
        <v>0</v>
      </c>
      <c r="K405" t="s">
        <v>5258</v>
      </c>
      <c r="L405" s="46">
        <v>0.78</v>
      </c>
      <c r="M405" t="s">
        <v>33</v>
      </c>
      <c r="N405" t="s">
        <v>20</v>
      </c>
      <c r="O405">
        <v>7</v>
      </c>
      <c r="P405">
        <v>10</v>
      </c>
    </row>
    <row r="406" spans="1:16" x14ac:dyDescent="0.25">
      <c r="A406" t="s">
        <v>874</v>
      </c>
      <c r="B406" t="s">
        <v>875</v>
      </c>
      <c r="C406" t="s">
        <v>5259</v>
      </c>
      <c r="E406" t="s">
        <v>136</v>
      </c>
      <c r="F406" t="s">
        <v>137</v>
      </c>
      <c r="G406" t="s">
        <v>23</v>
      </c>
      <c r="H406">
        <v>10</v>
      </c>
      <c r="I406">
        <v>20</v>
      </c>
      <c r="J406">
        <v>1.8</v>
      </c>
      <c r="K406" t="s">
        <v>54</v>
      </c>
      <c r="L406">
        <v>85</v>
      </c>
      <c r="M406" t="s">
        <v>55</v>
      </c>
      <c r="N406" t="s">
        <v>9</v>
      </c>
      <c r="O406">
        <v>6</v>
      </c>
      <c r="P406">
        <v>4</v>
      </c>
    </row>
    <row r="407" spans="1:16" x14ac:dyDescent="0.25">
      <c r="A407" t="s">
        <v>876</v>
      </c>
      <c r="B407" t="s">
        <v>877</v>
      </c>
      <c r="C407" t="s">
        <v>5248</v>
      </c>
      <c r="D407">
        <v>51</v>
      </c>
      <c r="E407" t="s">
        <v>29</v>
      </c>
      <c r="F407" t="s">
        <v>30</v>
      </c>
      <c r="G407" t="s">
        <v>64</v>
      </c>
      <c r="H407">
        <v>27</v>
      </c>
      <c r="I407" t="s">
        <v>49</v>
      </c>
      <c r="J407">
        <v>0</v>
      </c>
      <c r="K407" t="s">
        <v>142</v>
      </c>
      <c r="L407" s="46">
        <v>0.78</v>
      </c>
      <c r="M407" t="s">
        <v>33</v>
      </c>
      <c r="N407" t="s">
        <v>20</v>
      </c>
      <c r="O407">
        <v>14</v>
      </c>
      <c r="P407">
        <v>11</v>
      </c>
    </row>
    <row r="408" spans="1:16" x14ac:dyDescent="0.25">
      <c r="A408" t="s">
        <v>878</v>
      </c>
      <c r="B408" t="s">
        <v>879</v>
      </c>
      <c r="C408" t="s">
        <v>5250</v>
      </c>
      <c r="D408">
        <v>21</v>
      </c>
      <c r="E408" t="s">
        <v>118</v>
      </c>
      <c r="F408" t="s">
        <v>119</v>
      </c>
      <c r="G408" t="s">
        <v>31</v>
      </c>
      <c r="H408">
        <v>2</v>
      </c>
      <c r="I408" t="s">
        <v>32</v>
      </c>
      <c r="J408">
        <v>3.8</v>
      </c>
      <c r="K408">
        <v>1</v>
      </c>
      <c r="L408" s="46">
        <v>0.98</v>
      </c>
      <c r="M408" t="s">
        <v>50</v>
      </c>
      <c r="N408" t="s">
        <v>44</v>
      </c>
      <c r="O408">
        <v>2</v>
      </c>
      <c r="P408">
        <v>1</v>
      </c>
    </row>
    <row r="409" spans="1:16" x14ac:dyDescent="0.25">
      <c r="A409" t="s">
        <v>880</v>
      </c>
      <c r="B409" t="s">
        <v>881</v>
      </c>
      <c r="C409" t="s">
        <v>5257</v>
      </c>
      <c r="D409">
        <v>51</v>
      </c>
      <c r="E409" t="s">
        <v>71</v>
      </c>
      <c r="F409" t="s">
        <v>72</v>
      </c>
      <c r="G409" t="s">
        <v>31</v>
      </c>
      <c r="H409">
        <v>33</v>
      </c>
      <c r="I409" t="s">
        <v>5256</v>
      </c>
      <c r="J409">
        <v>0</v>
      </c>
      <c r="K409" t="s">
        <v>5258</v>
      </c>
      <c r="L409" s="46">
        <v>0.63</v>
      </c>
      <c r="M409" t="s">
        <v>33</v>
      </c>
      <c r="N409" t="s">
        <v>15</v>
      </c>
      <c r="O409">
        <v>16</v>
      </c>
      <c r="P409">
        <v>14</v>
      </c>
    </row>
    <row r="410" spans="1:16" x14ac:dyDescent="0.25">
      <c r="A410" t="s">
        <v>882</v>
      </c>
      <c r="B410" t="s">
        <v>883</v>
      </c>
      <c r="C410" t="s">
        <v>5253</v>
      </c>
      <c r="D410">
        <v>37</v>
      </c>
      <c r="E410" t="s">
        <v>36</v>
      </c>
      <c r="F410" t="s">
        <v>37</v>
      </c>
      <c r="G410" t="s">
        <v>19</v>
      </c>
      <c r="H410">
        <v>11</v>
      </c>
      <c r="I410" t="s">
        <v>5256</v>
      </c>
      <c r="J410">
        <v>3.6</v>
      </c>
      <c r="K410" t="s">
        <v>5251</v>
      </c>
      <c r="L410" s="46">
        <v>0.73</v>
      </c>
      <c r="M410" t="s">
        <v>50</v>
      </c>
      <c r="N410" t="s">
        <v>15</v>
      </c>
      <c r="O410">
        <v>14</v>
      </c>
      <c r="P410">
        <v>7</v>
      </c>
    </row>
    <row r="411" spans="1:16" x14ac:dyDescent="0.25">
      <c r="A411" t="s">
        <v>884</v>
      </c>
      <c r="B411" t="s">
        <v>885</v>
      </c>
      <c r="C411" t="s">
        <v>5247</v>
      </c>
      <c r="D411">
        <v>20</v>
      </c>
      <c r="E411" t="s">
        <v>173</v>
      </c>
      <c r="F411" t="s">
        <v>59</v>
      </c>
      <c r="G411" t="s">
        <v>19</v>
      </c>
      <c r="H411">
        <v>2</v>
      </c>
      <c r="I411">
        <v>30</v>
      </c>
      <c r="J411">
        <v>0</v>
      </c>
      <c r="K411">
        <v>0</v>
      </c>
      <c r="L411" s="46">
        <v>0.94</v>
      </c>
      <c r="M411" t="s">
        <v>8</v>
      </c>
      <c r="N411" t="s">
        <v>44</v>
      </c>
      <c r="O411">
        <v>2</v>
      </c>
      <c r="P411">
        <v>4</v>
      </c>
    </row>
    <row r="412" spans="1:16" x14ac:dyDescent="0.25">
      <c r="A412" t="s">
        <v>886</v>
      </c>
      <c r="B412" t="s">
        <v>887</v>
      </c>
      <c r="C412" t="s">
        <v>63</v>
      </c>
      <c r="D412">
        <v>50</v>
      </c>
      <c r="E412" t="s">
        <v>12</v>
      </c>
      <c r="F412" t="s">
        <v>13</v>
      </c>
      <c r="G412" t="s">
        <v>23</v>
      </c>
      <c r="H412">
        <v>31</v>
      </c>
      <c r="I412" t="s">
        <v>49</v>
      </c>
      <c r="J412">
        <v>4.0999999999999996</v>
      </c>
      <c r="L412" s="46">
        <v>0.81</v>
      </c>
      <c r="M412" t="s">
        <v>55</v>
      </c>
      <c r="N412" t="s">
        <v>44</v>
      </c>
      <c r="O412">
        <v>11</v>
      </c>
      <c r="P412">
        <v>3</v>
      </c>
    </row>
    <row r="413" spans="1:16" x14ac:dyDescent="0.25">
      <c r="A413" t="s">
        <v>888</v>
      </c>
      <c r="B413" t="s">
        <v>889</v>
      </c>
      <c r="C413" t="s">
        <v>5248</v>
      </c>
      <c r="D413">
        <v>58</v>
      </c>
      <c r="E413" t="s">
        <v>47</v>
      </c>
      <c r="F413" t="s">
        <v>48</v>
      </c>
      <c r="G413" t="s">
        <v>19</v>
      </c>
      <c r="H413">
        <v>17</v>
      </c>
      <c r="I413" t="s">
        <v>49</v>
      </c>
      <c r="J413">
        <v>2.6</v>
      </c>
      <c r="K413">
        <v>1</v>
      </c>
      <c r="L413" s="46">
        <v>0.61</v>
      </c>
      <c r="M413" t="s">
        <v>8</v>
      </c>
      <c r="N413" t="s">
        <v>15</v>
      </c>
      <c r="O413">
        <v>20</v>
      </c>
      <c r="P413">
        <v>1</v>
      </c>
    </row>
    <row r="414" spans="1:16" x14ac:dyDescent="0.25">
      <c r="A414" t="s">
        <v>890</v>
      </c>
      <c r="B414" t="s">
        <v>891</v>
      </c>
      <c r="C414" t="s">
        <v>5248</v>
      </c>
      <c r="D414">
        <v>40</v>
      </c>
      <c r="E414" t="s">
        <v>91</v>
      </c>
      <c r="F414" t="s">
        <v>92</v>
      </c>
      <c r="G414" t="s">
        <v>60</v>
      </c>
      <c r="H414">
        <v>2</v>
      </c>
      <c r="I414" t="s">
        <v>212</v>
      </c>
      <c r="J414">
        <v>0</v>
      </c>
      <c r="K414">
        <v>0</v>
      </c>
      <c r="M414" t="s">
        <v>8</v>
      </c>
      <c r="N414" t="s">
        <v>20</v>
      </c>
      <c r="O414">
        <v>3</v>
      </c>
      <c r="P414">
        <v>5</v>
      </c>
    </row>
    <row r="415" spans="1:16" x14ac:dyDescent="0.25">
      <c r="A415" t="s">
        <v>892</v>
      </c>
      <c r="B415" t="s">
        <v>893</v>
      </c>
      <c r="C415" t="s">
        <v>5252</v>
      </c>
      <c r="D415">
        <v>26</v>
      </c>
      <c r="E415" t="s">
        <v>122</v>
      </c>
      <c r="F415" t="s">
        <v>123</v>
      </c>
      <c r="G415" t="s">
        <v>23</v>
      </c>
      <c r="H415">
        <v>2</v>
      </c>
      <c r="I415">
        <v>20</v>
      </c>
      <c r="J415">
        <v>1.3</v>
      </c>
      <c r="K415" t="s">
        <v>142</v>
      </c>
      <c r="L415" s="46">
        <v>0.83</v>
      </c>
      <c r="M415" t="s">
        <v>50</v>
      </c>
      <c r="N415" t="s">
        <v>20</v>
      </c>
      <c r="O415">
        <v>1</v>
      </c>
      <c r="P415">
        <v>5</v>
      </c>
    </row>
    <row r="416" spans="1:16" x14ac:dyDescent="0.25">
      <c r="A416" t="s">
        <v>894</v>
      </c>
      <c r="B416" t="s">
        <v>895</v>
      </c>
      <c r="C416" t="s">
        <v>5248</v>
      </c>
      <c r="D416">
        <v>44</v>
      </c>
      <c r="E416" t="s">
        <v>95</v>
      </c>
      <c r="F416" t="s">
        <v>96</v>
      </c>
      <c r="G416" t="s">
        <v>64</v>
      </c>
      <c r="H416">
        <v>22</v>
      </c>
      <c r="I416">
        <v>30</v>
      </c>
      <c r="J416">
        <v>4.0999999999999996</v>
      </c>
      <c r="K416" t="s">
        <v>5258</v>
      </c>
      <c r="M416" t="s">
        <v>8</v>
      </c>
      <c r="N416" t="s">
        <v>44</v>
      </c>
      <c r="O416">
        <v>15</v>
      </c>
      <c r="P416">
        <v>5</v>
      </c>
    </row>
    <row r="417" spans="1:16" x14ac:dyDescent="0.25">
      <c r="A417" t="s">
        <v>896</v>
      </c>
      <c r="B417" t="s">
        <v>897</v>
      </c>
      <c r="C417" t="s">
        <v>5250</v>
      </c>
      <c r="D417">
        <v>42</v>
      </c>
      <c r="E417" t="s">
        <v>162</v>
      </c>
      <c r="F417" t="s">
        <v>59</v>
      </c>
      <c r="G417" t="s">
        <v>97</v>
      </c>
      <c r="H417">
        <v>8</v>
      </c>
      <c r="I417" t="s">
        <v>49</v>
      </c>
      <c r="J417">
        <v>2.4</v>
      </c>
      <c r="K417" t="s">
        <v>142</v>
      </c>
      <c r="L417" s="46">
        <v>0.68</v>
      </c>
      <c r="M417" t="s">
        <v>50</v>
      </c>
      <c r="N417" t="s">
        <v>20</v>
      </c>
      <c r="O417">
        <v>7</v>
      </c>
      <c r="P417">
        <v>11</v>
      </c>
    </row>
    <row r="418" spans="1:16" x14ac:dyDescent="0.25">
      <c r="A418" t="s">
        <v>898</v>
      </c>
      <c r="B418" t="s">
        <v>318</v>
      </c>
      <c r="C418" t="s">
        <v>5259</v>
      </c>
      <c r="D418">
        <v>38</v>
      </c>
      <c r="E418" t="s">
        <v>162</v>
      </c>
      <c r="F418" t="s">
        <v>59</v>
      </c>
      <c r="G418" t="s">
        <v>38</v>
      </c>
      <c r="H418">
        <v>9</v>
      </c>
      <c r="I418" t="s">
        <v>49</v>
      </c>
      <c r="J418">
        <v>0</v>
      </c>
      <c r="K418">
        <v>0</v>
      </c>
      <c r="L418" s="46">
        <v>0.74</v>
      </c>
      <c r="M418" t="s">
        <v>33</v>
      </c>
      <c r="N418" t="s">
        <v>15</v>
      </c>
      <c r="O418">
        <v>9</v>
      </c>
      <c r="P418">
        <v>9</v>
      </c>
    </row>
    <row r="419" spans="1:16" x14ac:dyDescent="0.25">
      <c r="A419" t="s">
        <v>899</v>
      </c>
      <c r="B419" t="s">
        <v>900</v>
      </c>
      <c r="C419" t="s">
        <v>5250</v>
      </c>
      <c r="D419">
        <v>51</v>
      </c>
      <c r="E419" t="s">
        <v>122</v>
      </c>
      <c r="F419" t="s">
        <v>123</v>
      </c>
      <c r="G419" t="s">
        <v>23</v>
      </c>
      <c r="H419">
        <v>32</v>
      </c>
      <c r="I419">
        <v>100</v>
      </c>
      <c r="J419">
        <v>4.4000000000000004</v>
      </c>
      <c r="K419" t="b">
        <v>0</v>
      </c>
      <c r="L419">
        <v>91</v>
      </c>
      <c r="M419" t="s">
        <v>33</v>
      </c>
      <c r="N419" t="s">
        <v>20</v>
      </c>
      <c r="O419">
        <v>14</v>
      </c>
      <c r="P419">
        <v>15</v>
      </c>
    </row>
    <row r="420" spans="1:16" x14ac:dyDescent="0.25">
      <c r="A420" t="s">
        <v>901</v>
      </c>
      <c r="B420" t="s">
        <v>902</v>
      </c>
      <c r="C420" t="s">
        <v>5253</v>
      </c>
      <c r="D420">
        <v>36</v>
      </c>
      <c r="E420" t="s">
        <v>118</v>
      </c>
      <c r="F420" t="s">
        <v>119</v>
      </c>
      <c r="G420" t="s">
        <v>31</v>
      </c>
      <c r="H420">
        <v>8</v>
      </c>
      <c r="I420" t="s">
        <v>5249</v>
      </c>
      <c r="J420">
        <v>2.2000000000000002</v>
      </c>
      <c r="K420">
        <v>1</v>
      </c>
      <c r="L420" s="46">
        <v>0.97</v>
      </c>
      <c r="M420" t="s">
        <v>50</v>
      </c>
      <c r="N420" t="s">
        <v>44</v>
      </c>
      <c r="O420">
        <v>10</v>
      </c>
      <c r="P420">
        <v>5</v>
      </c>
    </row>
    <row r="421" spans="1:16" x14ac:dyDescent="0.25">
      <c r="A421" t="s">
        <v>903</v>
      </c>
      <c r="B421" t="s">
        <v>904</v>
      </c>
      <c r="C421" t="s">
        <v>5248</v>
      </c>
      <c r="D421">
        <v>37</v>
      </c>
      <c r="E421" t="s">
        <v>12</v>
      </c>
      <c r="F421" t="s">
        <v>13</v>
      </c>
      <c r="G421" t="s">
        <v>14</v>
      </c>
      <c r="H421">
        <v>10</v>
      </c>
      <c r="I421">
        <v>30</v>
      </c>
      <c r="J421">
        <v>0</v>
      </c>
      <c r="K421">
        <v>0</v>
      </c>
      <c r="L421" s="46">
        <v>0.96</v>
      </c>
      <c r="M421" t="s">
        <v>33</v>
      </c>
      <c r="N421" t="s">
        <v>15</v>
      </c>
      <c r="O421">
        <v>15</v>
      </c>
      <c r="P421">
        <v>12</v>
      </c>
    </row>
    <row r="422" spans="1:16" x14ac:dyDescent="0.25">
      <c r="A422" t="s">
        <v>905</v>
      </c>
      <c r="B422" t="s">
        <v>906</v>
      </c>
      <c r="C422" t="s">
        <v>5250</v>
      </c>
      <c r="D422">
        <v>31</v>
      </c>
      <c r="E422" t="s">
        <v>136</v>
      </c>
      <c r="F422" t="s">
        <v>137</v>
      </c>
      <c r="G422" t="s">
        <v>75</v>
      </c>
      <c r="H422">
        <v>0</v>
      </c>
      <c r="I422">
        <v>50</v>
      </c>
      <c r="J422">
        <v>1.1000000000000001</v>
      </c>
      <c r="K422" t="s">
        <v>5258</v>
      </c>
      <c r="L422" s="46">
        <v>0.73</v>
      </c>
      <c r="M422" t="s">
        <v>55</v>
      </c>
      <c r="N422" t="s">
        <v>20</v>
      </c>
      <c r="O422">
        <v>2</v>
      </c>
      <c r="P422">
        <v>1</v>
      </c>
    </row>
    <row r="423" spans="1:16" x14ac:dyDescent="0.25">
      <c r="A423" t="s">
        <v>907</v>
      </c>
      <c r="B423" t="s">
        <v>908</v>
      </c>
      <c r="C423" t="s">
        <v>5247</v>
      </c>
      <c r="D423">
        <v>47</v>
      </c>
      <c r="E423" t="s">
        <v>78</v>
      </c>
      <c r="F423" t="s">
        <v>79</v>
      </c>
      <c r="G423" t="s">
        <v>64</v>
      </c>
      <c r="H423">
        <v>22</v>
      </c>
      <c r="J423">
        <v>1.4</v>
      </c>
      <c r="K423" t="s">
        <v>54</v>
      </c>
      <c r="L423" s="46">
        <v>0.72</v>
      </c>
      <c r="M423" t="s">
        <v>8</v>
      </c>
      <c r="N423" t="s">
        <v>9</v>
      </c>
      <c r="O423">
        <v>19</v>
      </c>
      <c r="P423">
        <v>2</v>
      </c>
    </row>
    <row r="424" spans="1:16" x14ac:dyDescent="0.25">
      <c r="A424" t="s">
        <v>909</v>
      </c>
      <c r="B424" t="s">
        <v>910</v>
      </c>
      <c r="C424" t="s">
        <v>5253</v>
      </c>
      <c r="D424">
        <v>60</v>
      </c>
      <c r="E424" t="s">
        <v>162</v>
      </c>
      <c r="F424" t="s">
        <v>59</v>
      </c>
      <c r="G424" t="s">
        <v>60</v>
      </c>
      <c r="H424">
        <v>34</v>
      </c>
      <c r="I424" t="s">
        <v>212</v>
      </c>
      <c r="J424">
        <v>0</v>
      </c>
      <c r="K424" t="b">
        <v>1</v>
      </c>
      <c r="L424" s="46">
        <v>0.74</v>
      </c>
      <c r="M424" t="s">
        <v>55</v>
      </c>
      <c r="N424" t="s">
        <v>15</v>
      </c>
      <c r="O424">
        <v>19</v>
      </c>
      <c r="P424">
        <v>14</v>
      </c>
    </row>
    <row r="425" spans="1:16" x14ac:dyDescent="0.25">
      <c r="A425" t="s">
        <v>911</v>
      </c>
      <c r="B425" t="s">
        <v>912</v>
      </c>
      <c r="C425" t="s">
        <v>5248</v>
      </c>
      <c r="D425">
        <v>48</v>
      </c>
      <c r="E425" t="s">
        <v>58</v>
      </c>
      <c r="F425" t="s">
        <v>59</v>
      </c>
      <c r="G425" t="s">
        <v>14</v>
      </c>
      <c r="H425">
        <v>5</v>
      </c>
      <c r="I425">
        <v>30</v>
      </c>
      <c r="J425">
        <v>1.5</v>
      </c>
      <c r="K425" t="s">
        <v>5251</v>
      </c>
      <c r="M425" t="s">
        <v>8</v>
      </c>
      <c r="N425" t="s">
        <v>15</v>
      </c>
      <c r="O425">
        <v>4</v>
      </c>
      <c r="P425">
        <v>2</v>
      </c>
    </row>
    <row r="426" spans="1:16" x14ac:dyDescent="0.25">
      <c r="A426" t="s">
        <v>913</v>
      </c>
      <c r="B426" t="s">
        <v>914</v>
      </c>
      <c r="C426" t="s">
        <v>5252</v>
      </c>
      <c r="D426">
        <v>24</v>
      </c>
      <c r="E426" t="s">
        <v>78</v>
      </c>
      <c r="F426" t="s">
        <v>79</v>
      </c>
      <c r="G426" t="s">
        <v>31</v>
      </c>
      <c r="H426">
        <v>3</v>
      </c>
      <c r="I426">
        <v>20</v>
      </c>
      <c r="J426">
        <v>0</v>
      </c>
      <c r="K426">
        <v>1</v>
      </c>
      <c r="M426" t="s">
        <v>33</v>
      </c>
      <c r="N426" t="s">
        <v>9</v>
      </c>
      <c r="O426">
        <v>2</v>
      </c>
      <c r="P426">
        <v>1</v>
      </c>
    </row>
    <row r="427" spans="1:16" x14ac:dyDescent="0.25">
      <c r="A427" t="s">
        <v>915</v>
      </c>
      <c r="B427" t="s">
        <v>916</v>
      </c>
      <c r="C427" t="s">
        <v>5248</v>
      </c>
      <c r="D427">
        <v>35</v>
      </c>
      <c r="E427" t="s">
        <v>29</v>
      </c>
      <c r="F427" t="s">
        <v>30</v>
      </c>
      <c r="G427" t="s">
        <v>97</v>
      </c>
      <c r="H427">
        <v>10</v>
      </c>
      <c r="I427">
        <v>75</v>
      </c>
      <c r="J427">
        <v>0</v>
      </c>
      <c r="L427" s="46">
        <v>0.74</v>
      </c>
      <c r="M427" t="s">
        <v>55</v>
      </c>
      <c r="N427" t="s">
        <v>9</v>
      </c>
      <c r="O427">
        <v>8</v>
      </c>
      <c r="P427">
        <v>9</v>
      </c>
    </row>
    <row r="428" spans="1:16" x14ac:dyDescent="0.25">
      <c r="A428" t="s">
        <v>917</v>
      </c>
      <c r="B428" t="s">
        <v>918</v>
      </c>
      <c r="C428" t="s">
        <v>5257</v>
      </c>
      <c r="D428">
        <v>35</v>
      </c>
      <c r="E428" t="s">
        <v>43</v>
      </c>
      <c r="F428" t="s">
        <v>13</v>
      </c>
      <c r="G428" t="s">
        <v>75</v>
      </c>
      <c r="I428">
        <v>100</v>
      </c>
      <c r="J428">
        <v>3.5</v>
      </c>
      <c r="K428" t="s">
        <v>5258</v>
      </c>
      <c r="L428" s="46">
        <v>0.71</v>
      </c>
      <c r="M428" t="s">
        <v>33</v>
      </c>
      <c r="N428" t="s">
        <v>15</v>
      </c>
      <c r="O428">
        <v>2</v>
      </c>
      <c r="P428">
        <v>1</v>
      </c>
    </row>
    <row r="429" spans="1:16" x14ac:dyDescent="0.25">
      <c r="A429" t="s">
        <v>919</v>
      </c>
      <c r="B429" t="s">
        <v>920</v>
      </c>
      <c r="C429" t="s">
        <v>63</v>
      </c>
      <c r="D429">
        <v>29</v>
      </c>
      <c r="E429" t="s">
        <v>29</v>
      </c>
      <c r="F429" t="s">
        <v>30</v>
      </c>
      <c r="G429" t="s">
        <v>60</v>
      </c>
      <c r="H429">
        <v>6</v>
      </c>
      <c r="J429">
        <v>4.8</v>
      </c>
      <c r="K429" t="s">
        <v>5251</v>
      </c>
      <c r="L429" s="46">
        <v>0.83</v>
      </c>
      <c r="M429" t="s">
        <v>8</v>
      </c>
      <c r="N429" t="s">
        <v>9</v>
      </c>
      <c r="O429">
        <v>14</v>
      </c>
      <c r="P429">
        <v>2</v>
      </c>
    </row>
    <row r="430" spans="1:16" x14ac:dyDescent="0.25">
      <c r="A430" t="s">
        <v>921</v>
      </c>
      <c r="B430" t="s">
        <v>922</v>
      </c>
      <c r="C430" t="s">
        <v>63</v>
      </c>
      <c r="D430">
        <v>36</v>
      </c>
      <c r="E430" t="s">
        <v>5</v>
      </c>
      <c r="F430" t="s">
        <v>6</v>
      </c>
      <c r="G430" t="s">
        <v>97</v>
      </c>
      <c r="H430">
        <v>1</v>
      </c>
      <c r="I430" t="s">
        <v>153</v>
      </c>
      <c r="L430" s="46">
        <v>0.63</v>
      </c>
      <c r="M430" t="s">
        <v>50</v>
      </c>
      <c r="N430" t="s">
        <v>44</v>
      </c>
      <c r="O430">
        <v>4</v>
      </c>
      <c r="P430">
        <v>2</v>
      </c>
    </row>
    <row r="431" spans="1:16" x14ac:dyDescent="0.25">
      <c r="A431" t="s">
        <v>923</v>
      </c>
      <c r="B431" t="s">
        <v>924</v>
      </c>
      <c r="C431" t="s">
        <v>5248</v>
      </c>
      <c r="D431">
        <v>44</v>
      </c>
      <c r="E431" t="s">
        <v>111</v>
      </c>
      <c r="F431" t="s">
        <v>13</v>
      </c>
      <c r="G431" t="s">
        <v>31</v>
      </c>
      <c r="H431">
        <v>0</v>
      </c>
      <c r="J431">
        <v>4.8</v>
      </c>
      <c r="L431" s="46">
        <v>0.84</v>
      </c>
      <c r="M431" t="s">
        <v>50</v>
      </c>
      <c r="N431" t="s">
        <v>44</v>
      </c>
      <c r="O431">
        <v>4</v>
      </c>
      <c r="P431">
        <v>1</v>
      </c>
    </row>
    <row r="432" spans="1:16" x14ac:dyDescent="0.25">
      <c r="A432" t="s">
        <v>925</v>
      </c>
      <c r="B432" t="s">
        <v>926</v>
      </c>
      <c r="C432" t="s">
        <v>5257</v>
      </c>
      <c r="D432">
        <v>44</v>
      </c>
      <c r="E432" t="s">
        <v>136</v>
      </c>
      <c r="F432" t="s">
        <v>137</v>
      </c>
      <c r="G432" t="s">
        <v>23</v>
      </c>
      <c r="J432">
        <v>1.4</v>
      </c>
      <c r="K432">
        <v>0</v>
      </c>
      <c r="L432" s="46">
        <v>0.93</v>
      </c>
      <c r="M432" t="s">
        <v>55</v>
      </c>
      <c r="N432" t="s">
        <v>44</v>
      </c>
      <c r="O432">
        <v>3</v>
      </c>
      <c r="P432">
        <v>1</v>
      </c>
    </row>
    <row r="433" spans="1:16" x14ac:dyDescent="0.25">
      <c r="A433" t="s">
        <v>927</v>
      </c>
      <c r="B433" t="s">
        <v>928</v>
      </c>
      <c r="C433" t="s">
        <v>5254</v>
      </c>
      <c r="D433">
        <v>40</v>
      </c>
      <c r="E433" t="s">
        <v>78</v>
      </c>
      <c r="F433" t="s">
        <v>79</v>
      </c>
      <c r="G433" t="s">
        <v>31</v>
      </c>
      <c r="H433">
        <v>13</v>
      </c>
      <c r="I433" t="s">
        <v>5249</v>
      </c>
      <c r="J433">
        <v>1.1000000000000001</v>
      </c>
      <c r="K433">
        <v>1</v>
      </c>
      <c r="M433" t="s">
        <v>33</v>
      </c>
      <c r="N433" t="s">
        <v>15</v>
      </c>
      <c r="O433">
        <v>13</v>
      </c>
      <c r="P433">
        <v>9</v>
      </c>
    </row>
    <row r="434" spans="1:16" x14ac:dyDescent="0.25">
      <c r="A434" t="s">
        <v>929</v>
      </c>
      <c r="B434" t="s">
        <v>930</v>
      </c>
      <c r="C434" t="s">
        <v>5252</v>
      </c>
      <c r="D434">
        <v>53</v>
      </c>
      <c r="E434" t="s">
        <v>29</v>
      </c>
      <c r="F434" t="s">
        <v>30</v>
      </c>
      <c r="G434" t="s">
        <v>97</v>
      </c>
      <c r="H434">
        <v>13</v>
      </c>
      <c r="I434" t="s">
        <v>49</v>
      </c>
      <c r="J434">
        <v>3.3</v>
      </c>
      <c r="K434" t="s">
        <v>5258</v>
      </c>
      <c r="L434" s="46">
        <v>0.93</v>
      </c>
      <c r="M434" t="s">
        <v>33</v>
      </c>
      <c r="N434" t="s">
        <v>9</v>
      </c>
      <c r="O434">
        <v>10</v>
      </c>
      <c r="P434">
        <v>10</v>
      </c>
    </row>
    <row r="435" spans="1:16" x14ac:dyDescent="0.25">
      <c r="A435" t="s">
        <v>931</v>
      </c>
      <c r="B435" t="s">
        <v>932</v>
      </c>
      <c r="C435" t="s">
        <v>5247</v>
      </c>
      <c r="D435">
        <v>35</v>
      </c>
      <c r="E435" t="s">
        <v>18</v>
      </c>
      <c r="F435" t="s">
        <v>18</v>
      </c>
      <c r="G435" t="s">
        <v>7</v>
      </c>
      <c r="H435">
        <v>0</v>
      </c>
      <c r="I435" t="s">
        <v>5261</v>
      </c>
      <c r="J435">
        <v>4.5999999999999996</v>
      </c>
      <c r="L435" s="46">
        <v>0.97</v>
      </c>
      <c r="M435" t="s">
        <v>55</v>
      </c>
      <c r="N435" t="s">
        <v>9</v>
      </c>
      <c r="O435">
        <v>1</v>
      </c>
      <c r="P435">
        <v>1</v>
      </c>
    </row>
    <row r="436" spans="1:16" x14ac:dyDescent="0.25">
      <c r="A436" t="s">
        <v>933</v>
      </c>
      <c r="B436" t="s">
        <v>934</v>
      </c>
      <c r="C436" t="s">
        <v>5248</v>
      </c>
      <c r="D436">
        <v>27</v>
      </c>
      <c r="E436" t="s">
        <v>58</v>
      </c>
      <c r="F436" t="s">
        <v>59</v>
      </c>
      <c r="G436" t="s">
        <v>97</v>
      </c>
      <c r="H436">
        <v>7</v>
      </c>
      <c r="I436" t="s">
        <v>5255</v>
      </c>
      <c r="J436">
        <v>2.8</v>
      </c>
      <c r="K436">
        <v>1</v>
      </c>
      <c r="L436" s="46">
        <v>0.92</v>
      </c>
      <c r="M436" t="s">
        <v>50</v>
      </c>
      <c r="N436" t="s">
        <v>20</v>
      </c>
      <c r="O436">
        <v>7</v>
      </c>
      <c r="P436">
        <v>4</v>
      </c>
    </row>
    <row r="437" spans="1:16" x14ac:dyDescent="0.25">
      <c r="A437" t="s">
        <v>935</v>
      </c>
      <c r="B437" t="s">
        <v>936</v>
      </c>
      <c r="C437" t="s">
        <v>5257</v>
      </c>
      <c r="D437">
        <v>34</v>
      </c>
      <c r="E437" t="s">
        <v>12</v>
      </c>
      <c r="F437" t="s">
        <v>13</v>
      </c>
      <c r="G437" t="s">
        <v>75</v>
      </c>
      <c r="H437">
        <v>6</v>
      </c>
      <c r="I437">
        <v>50</v>
      </c>
      <c r="J437">
        <v>5</v>
      </c>
      <c r="K437" t="s">
        <v>5258</v>
      </c>
      <c r="L437" s="46">
        <v>0.92</v>
      </c>
      <c r="M437" t="s">
        <v>8</v>
      </c>
      <c r="N437" t="s">
        <v>20</v>
      </c>
      <c r="O437">
        <v>8</v>
      </c>
      <c r="P437">
        <v>3</v>
      </c>
    </row>
    <row r="438" spans="1:16" x14ac:dyDescent="0.25">
      <c r="A438" t="s">
        <v>937</v>
      </c>
      <c r="B438" t="s">
        <v>938</v>
      </c>
      <c r="C438" t="s">
        <v>5250</v>
      </c>
      <c r="D438">
        <v>24</v>
      </c>
      <c r="E438" t="s">
        <v>78</v>
      </c>
      <c r="F438" t="s">
        <v>79</v>
      </c>
      <c r="G438" t="s">
        <v>64</v>
      </c>
      <c r="H438">
        <v>2</v>
      </c>
      <c r="I438">
        <v>75</v>
      </c>
      <c r="J438">
        <v>4.7</v>
      </c>
      <c r="K438" t="s">
        <v>142</v>
      </c>
      <c r="L438" s="46">
        <v>0.68</v>
      </c>
      <c r="M438" t="s">
        <v>55</v>
      </c>
      <c r="N438" t="s">
        <v>9</v>
      </c>
      <c r="O438">
        <v>1</v>
      </c>
      <c r="P438">
        <v>2</v>
      </c>
    </row>
    <row r="439" spans="1:16" x14ac:dyDescent="0.25">
      <c r="A439" t="s">
        <v>939</v>
      </c>
      <c r="B439" t="s">
        <v>940</v>
      </c>
      <c r="C439" t="s">
        <v>5250</v>
      </c>
      <c r="D439">
        <v>57</v>
      </c>
      <c r="E439" t="s">
        <v>43</v>
      </c>
      <c r="F439" t="s">
        <v>13</v>
      </c>
      <c r="G439" t="s">
        <v>60</v>
      </c>
      <c r="H439">
        <v>13</v>
      </c>
      <c r="I439">
        <v>100</v>
      </c>
      <c r="J439">
        <v>3.5</v>
      </c>
      <c r="K439" t="s">
        <v>142</v>
      </c>
      <c r="L439" s="46">
        <v>0.95</v>
      </c>
      <c r="M439" t="s">
        <v>8</v>
      </c>
      <c r="N439" t="s">
        <v>9</v>
      </c>
      <c r="O439">
        <v>13</v>
      </c>
      <c r="P439">
        <v>3</v>
      </c>
    </row>
    <row r="440" spans="1:16" x14ac:dyDescent="0.25">
      <c r="A440" t="s">
        <v>941</v>
      </c>
      <c r="B440" t="s">
        <v>942</v>
      </c>
      <c r="C440" t="s">
        <v>5254</v>
      </c>
      <c r="D440">
        <v>28</v>
      </c>
      <c r="E440" t="s">
        <v>95</v>
      </c>
      <c r="F440" t="s">
        <v>96</v>
      </c>
      <c r="G440" t="s">
        <v>60</v>
      </c>
      <c r="H440">
        <v>7</v>
      </c>
      <c r="I440" t="s">
        <v>212</v>
      </c>
      <c r="J440">
        <v>4.3</v>
      </c>
      <c r="K440" t="b">
        <v>0</v>
      </c>
      <c r="L440" s="46">
        <v>0.76</v>
      </c>
      <c r="M440" t="s">
        <v>50</v>
      </c>
      <c r="N440" t="s">
        <v>9</v>
      </c>
      <c r="O440">
        <v>7</v>
      </c>
      <c r="P440">
        <v>12</v>
      </c>
    </row>
    <row r="441" spans="1:16" x14ac:dyDescent="0.25">
      <c r="A441" t="s">
        <v>943</v>
      </c>
      <c r="B441" t="s">
        <v>944</v>
      </c>
      <c r="C441" t="s">
        <v>5252</v>
      </c>
      <c r="D441">
        <v>26</v>
      </c>
      <c r="E441" t="s">
        <v>5</v>
      </c>
      <c r="F441" t="s">
        <v>6</v>
      </c>
      <c r="G441" t="s">
        <v>75</v>
      </c>
      <c r="H441">
        <v>7</v>
      </c>
      <c r="I441" t="s">
        <v>5249</v>
      </c>
      <c r="J441">
        <v>3.3</v>
      </c>
      <c r="K441" t="s">
        <v>54</v>
      </c>
      <c r="L441" s="46">
        <v>0.66</v>
      </c>
      <c r="M441" t="s">
        <v>33</v>
      </c>
      <c r="N441" t="s">
        <v>15</v>
      </c>
      <c r="O441">
        <v>14</v>
      </c>
      <c r="P441">
        <v>9</v>
      </c>
    </row>
    <row r="442" spans="1:16" x14ac:dyDescent="0.25">
      <c r="A442" t="s">
        <v>945</v>
      </c>
      <c r="B442" t="s">
        <v>946</v>
      </c>
      <c r="C442" t="s">
        <v>82</v>
      </c>
      <c r="D442">
        <v>34</v>
      </c>
      <c r="E442" t="s">
        <v>58</v>
      </c>
      <c r="F442" t="s">
        <v>59</v>
      </c>
      <c r="G442" t="s">
        <v>14</v>
      </c>
      <c r="H442">
        <v>15</v>
      </c>
      <c r="I442">
        <v>75</v>
      </c>
      <c r="K442">
        <v>0</v>
      </c>
      <c r="L442" s="46">
        <v>0.73</v>
      </c>
      <c r="M442" t="s">
        <v>50</v>
      </c>
      <c r="N442" t="s">
        <v>9</v>
      </c>
      <c r="O442">
        <v>14</v>
      </c>
      <c r="P442">
        <v>8</v>
      </c>
    </row>
    <row r="443" spans="1:16" x14ac:dyDescent="0.25">
      <c r="A443" t="s">
        <v>947</v>
      </c>
      <c r="B443" t="s">
        <v>948</v>
      </c>
      <c r="C443" t="s">
        <v>82</v>
      </c>
      <c r="D443">
        <v>43</v>
      </c>
      <c r="E443" t="s">
        <v>71</v>
      </c>
      <c r="F443" t="s">
        <v>72</v>
      </c>
      <c r="G443" t="s">
        <v>31</v>
      </c>
      <c r="I443" t="s">
        <v>5262</v>
      </c>
      <c r="J443">
        <v>2.8</v>
      </c>
      <c r="L443" s="46">
        <v>0.99</v>
      </c>
      <c r="M443" t="s">
        <v>55</v>
      </c>
      <c r="N443" t="s">
        <v>20</v>
      </c>
      <c r="O443">
        <v>4</v>
      </c>
      <c r="P443">
        <v>1</v>
      </c>
    </row>
    <row r="444" spans="1:16" x14ac:dyDescent="0.25">
      <c r="A444" t="s">
        <v>949</v>
      </c>
      <c r="B444" t="s">
        <v>950</v>
      </c>
      <c r="C444" t="s">
        <v>5259</v>
      </c>
      <c r="D444">
        <v>31</v>
      </c>
      <c r="E444" t="s">
        <v>158</v>
      </c>
      <c r="F444" t="s">
        <v>159</v>
      </c>
      <c r="G444" t="s">
        <v>19</v>
      </c>
      <c r="H444">
        <v>5</v>
      </c>
      <c r="J444">
        <v>2.7</v>
      </c>
      <c r="K444">
        <v>1</v>
      </c>
      <c r="L444">
        <v>94</v>
      </c>
      <c r="M444" t="s">
        <v>33</v>
      </c>
      <c r="N444" t="s">
        <v>15</v>
      </c>
      <c r="O444">
        <v>4</v>
      </c>
      <c r="P444">
        <v>1</v>
      </c>
    </row>
    <row r="445" spans="1:16" x14ac:dyDescent="0.25">
      <c r="A445" t="s">
        <v>951</v>
      </c>
      <c r="B445" t="s">
        <v>952</v>
      </c>
      <c r="C445" t="s">
        <v>5248</v>
      </c>
      <c r="D445">
        <v>34</v>
      </c>
      <c r="E445" t="s">
        <v>158</v>
      </c>
      <c r="F445" t="s">
        <v>159</v>
      </c>
      <c r="G445" t="s">
        <v>7</v>
      </c>
      <c r="I445" t="s">
        <v>49</v>
      </c>
      <c r="J445">
        <v>0</v>
      </c>
      <c r="K445" t="b">
        <v>0</v>
      </c>
      <c r="L445">
        <v>84</v>
      </c>
      <c r="M445" t="s">
        <v>55</v>
      </c>
      <c r="N445" t="s">
        <v>9</v>
      </c>
      <c r="O445">
        <v>5</v>
      </c>
      <c r="P445">
        <v>1</v>
      </c>
    </row>
    <row r="446" spans="1:16" x14ac:dyDescent="0.25">
      <c r="A446" t="s">
        <v>953</v>
      </c>
      <c r="B446" t="s">
        <v>954</v>
      </c>
      <c r="C446" t="s">
        <v>5252</v>
      </c>
      <c r="D446">
        <v>32</v>
      </c>
      <c r="E446" t="s">
        <v>107</v>
      </c>
      <c r="F446" t="s">
        <v>108</v>
      </c>
      <c r="G446" t="s">
        <v>64</v>
      </c>
      <c r="H446">
        <v>10</v>
      </c>
      <c r="I446" t="s">
        <v>104</v>
      </c>
      <c r="K446" t="s">
        <v>5258</v>
      </c>
      <c r="L446" s="46">
        <v>0.92</v>
      </c>
      <c r="M446" t="s">
        <v>55</v>
      </c>
      <c r="N446" t="s">
        <v>20</v>
      </c>
      <c r="O446">
        <v>12</v>
      </c>
      <c r="P446">
        <v>4</v>
      </c>
    </row>
    <row r="447" spans="1:16" x14ac:dyDescent="0.25">
      <c r="A447" t="s">
        <v>955</v>
      </c>
      <c r="B447" t="s">
        <v>956</v>
      </c>
      <c r="C447" t="s">
        <v>5254</v>
      </c>
      <c r="D447">
        <v>24</v>
      </c>
      <c r="E447" t="s">
        <v>122</v>
      </c>
      <c r="F447" t="s">
        <v>123</v>
      </c>
      <c r="G447" t="s">
        <v>75</v>
      </c>
      <c r="H447">
        <v>6</v>
      </c>
      <c r="I447" t="s">
        <v>153</v>
      </c>
      <c r="J447">
        <v>4.3</v>
      </c>
      <c r="K447" t="s">
        <v>54</v>
      </c>
      <c r="M447" t="s">
        <v>50</v>
      </c>
      <c r="N447" t="s">
        <v>15</v>
      </c>
      <c r="O447">
        <v>14</v>
      </c>
      <c r="P447">
        <v>4</v>
      </c>
    </row>
    <row r="448" spans="1:16" x14ac:dyDescent="0.25">
      <c r="A448" t="s">
        <v>957</v>
      </c>
      <c r="B448" t="s">
        <v>958</v>
      </c>
      <c r="C448" t="s">
        <v>5250</v>
      </c>
      <c r="D448">
        <v>35</v>
      </c>
      <c r="E448" t="s">
        <v>53</v>
      </c>
      <c r="F448" t="s">
        <v>13</v>
      </c>
      <c r="G448" t="s">
        <v>31</v>
      </c>
      <c r="H448">
        <v>8</v>
      </c>
      <c r="I448" t="s">
        <v>5260</v>
      </c>
      <c r="K448" t="s">
        <v>142</v>
      </c>
      <c r="L448">
        <v>90</v>
      </c>
      <c r="M448" t="s">
        <v>55</v>
      </c>
      <c r="N448" t="s">
        <v>9</v>
      </c>
      <c r="O448">
        <v>6</v>
      </c>
      <c r="P448">
        <v>5</v>
      </c>
    </row>
    <row r="449" spans="1:16" x14ac:dyDescent="0.25">
      <c r="A449" t="s">
        <v>959</v>
      </c>
      <c r="B449" t="s">
        <v>960</v>
      </c>
      <c r="C449" t="s">
        <v>5248</v>
      </c>
      <c r="D449">
        <v>22</v>
      </c>
      <c r="E449" t="s">
        <v>12</v>
      </c>
      <c r="F449" t="s">
        <v>13</v>
      </c>
      <c r="G449" t="s">
        <v>14</v>
      </c>
      <c r="H449">
        <v>4</v>
      </c>
      <c r="I449">
        <v>20</v>
      </c>
      <c r="K449">
        <v>0</v>
      </c>
      <c r="L449" s="46">
        <v>0.73</v>
      </c>
      <c r="M449" t="s">
        <v>50</v>
      </c>
      <c r="N449" t="s">
        <v>9</v>
      </c>
      <c r="O449">
        <v>1</v>
      </c>
      <c r="P449">
        <v>1</v>
      </c>
    </row>
    <row r="450" spans="1:16" x14ac:dyDescent="0.25">
      <c r="A450" t="s">
        <v>961</v>
      </c>
      <c r="B450" t="s">
        <v>962</v>
      </c>
      <c r="C450" t="s">
        <v>5252</v>
      </c>
      <c r="D450">
        <v>55</v>
      </c>
      <c r="E450" t="s">
        <v>122</v>
      </c>
      <c r="F450" t="s">
        <v>123</v>
      </c>
      <c r="G450" t="s">
        <v>31</v>
      </c>
      <c r="H450">
        <v>3</v>
      </c>
      <c r="I450">
        <v>100</v>
      </c>
      <c r="K450">
        <v>1</v>
      </c>
      <c r="L450" s="46">
        <v>0.73</v>
      </c>
      <c r="M450" t="s">
        <v>33</v>
      </c>
      <c r="N450" t="s">
        <v>9</v>
      </c>
      <c r="O450">
        <v>1</v>
      </c>
      <c r="P450">
        <v>2</v>
      </c>
    </row>
    <row r="451" spans="1:16" x14ac:dyDescent="0.25">
      <c r="A451" t="s">
        <v>963</v>
      </c>
      <c r="B451" t="s">
        <v>964</v>
      </c>
      <c r="C451" t="s">
        <v>5253</v>
      </c>
      <c r="D451">
        <v>54</v>
      </c>
      <c r="E451" t="s">
        <v>58</v>
      </c>
      <c r="F451" t="s">
        <v>59</v>
      </c>
      <c r="G451" t="s">
        <v>97</v>
      </c>
      <c r="I451">
        <v>30</v>
      </c>
      <c r="J451">
        <v>2.9</v>
      </c>
      <c r="K451" t="b">
        <v>1</v>
      </c>
      <c r="L451" s="46">
        <v>0.78</v>
      </c>
      <c r="M451" t="s">
        <v>50</v>
      </c>
      <c r="N451" t="s">
        <v>15</v>
      </c>
      <c r="O451">
        <v>3</v>
      </c>
      <c r="P451">
        <v>3</v>
      </c>
    </row>
    <row r="452" spans="1:16" x14ac:dyDescent="0.25">
      <c r="A452" t="s">
        <v>965</v>
      </c>
      <c r="B452" t="s">
        <v>966</v>
      </c>
      <c r="C452" t="s">
        <v>5247</v>
      </c>
      <c r="D452">
        <v>36</v>
      </c>
      <c r="E452" t="s">
        <v>29</v>
      </c>
      <c r="F452" t="s">
        <v>30</v>
      </c>
      <c r="G452" t="s">
        <v>64</v>
      </c>
      <c r="H452">
        <v>11</v>
      </c>
      <c r="I452" t="s">
        <v>32</v>
      </c>
      <c r="J452">
        <v>0</v>
      </c>
      <c r="K452" t="b">
        <v>1</v>
      </c>
      <c r="L452" s="46">
        <v>0.63</v>
      </c>
      <c r="M452" t="s">
        <v>33</v>
      </c>
      <c r="N452" t="s">
        <v>20</v>
      </c>
      <c r="O452">
        <v>9</v>
      </c>
      <c r="P452">
        <v>14</v>
      </c>
    </row>
    <row r="453" spans="1:16" x14ac:dyDescent="0.25">
      <c r="A453" t="s">
        <v>967</v>
      </c>
      <c r="B453" t="s">
        <v>968</v>
      </c>
      <c r="C453" t="s">
        <v>5253</v>
      </c>
      <c r="D453">
        <v>36</v>
      </c>
      <c r="E453" t="s">
        <v>29</v>
      </c>
      <c r="F453" t="s">
        <v>30</v>
      </c>
      <c r="G453" t="s">
        <v>31</v>
      </c>
      <c r="H453">
        <v>17</v>
      </c>
      <c r="I453">
        <v>50</v>
      </c>
      <c r="J453">
        <v>1.3</v>
      </c>
      <c r="L453" s="46">
        <v>0.64</v>
      </c>
      <c r="M453" t="s">
        <v>50</v>
      </c>
      <c r="N453" t="s">
        <v>20</v>
      </c>
      <c r="O453">
        <v>18</v>
      </c>
      <c r="P453">
        <v>7</v>
      </c>
    </row>
    <row r="454" spans="1:16" x14ac:dyDescent="0.25">
      <c r="A454" t="s">
        <v>969</v>
      </c>
      <c r="B454" t="s">
        <v>970</v>
      </c>
      <c r="C454" t="s">
        <v>5247</v>
      </c>
      <c r="D454">
        <v>25</v>
      </c>
      <c r="E454" t="s">
        <v>58</v>
      </c>
      <c r="F454" t="s">
        <v>59</v>
      </c>
      <c r="G454" t="s">
        <v>23</v>
      </c>
      <c r="H454">
        <v>1</v>
      </c>
      <c r="I454">
        <v>75</v>
      </c>
      <c r="J454">
        <v>0</v>
      </c>
      <c r="K454">
        <v>1</v>
      </c>
      <c r="M454" t="s">
        <v>8</v>
      </c>
      <c r="N454" t="s">
        <v>44</v>
      </c>
      <c r="O454">
        <v>2</v>
      </c>
      <c r="P454">
        <v>3</v>
      </c>
    </row>
    <row r="455" spans="1:16" x14ac:dyDescent="0.25">
      <c r="A455" t="s">
        <v>971</v>
      </c>
      <c r="B455" t="s">
        <v>972</v>
      </c>
      <c r="C455" t="s">
        <v>82</v>
      </c>
      <c r="D455">
        <v>46</v>
      </c>
      <c r="E455" t="s">
        <v>36</v>
      </c>
      <c r="F455" t="s">
        <v>37</v>
      </c>
      <c r="G455" t="s">
        <v>31</v>
      </c>
      <c r="H455">
        <v>16</v>
      </c>
      <c r="I455">
        <v>20</v>
      </c>
      <c r="J455">
        <v>4.8</v>
      </c>
      <c r="K455">
        <v>1</v>
      </c>
      <c r="L455" s="46">
        <v>0.86</v>
      </c>
      <c r="M455" t="s">
        <v>8</v>
      </c>
      <c r="N455" t="s">
        <v>9</v>
      </c>
      <c r="O455">
        <v>12</v>
      </c>
      <c r="P455">
        <v>8</v>
      </c>
    </row>
    <row r="456" spans="1:16" x14ac:dyDescent="0.25">
      <c r="A456" t="s">
        <v>973</v>
      </c>
      <c r="B456" t="s">
        <v>974</v>
      </c>
      <c r="C456" t="s">
        <v>5259</v>
      </c>
      <c r="D456">
        <v>41</v>
      </c>
      <c r="E456" t="s">
        <v>58</v>
      </c>
      <c r="F456" t="s">
        <v>59</v>
      </c>
      <c r="G456" t="s">
        <v>97</v>
      </c>
      <c r="H456">
        <v>11</v>
      </c>
      <c r="I456" t="s">
        <v>24</v>
      </c>
      <c r="J456">
        <v>2.4</v>
      </c>
      <c r="K456" t="b">
        <v>0</v>
      </c>
      <c r="M456" t="s">
        <v>55</v>
      </c>
      <c r="N456" t="s">
        <v>44</v>
      </c>
      <c r="O456">
        <v>9</v>
      </c>
      <c r="P456">
        <v>2</v>
      </c>
    </row>
    <row r="457" spans="1:16" x14ac:dyDescent="0.25">
      <c r="A457" t="s">
        <v>975</v>
      </c>
      <c r="B457" t="s">
        <v>976</v>
      </c>
      <c r="C457" t="s">
        <v>5248</v>
      </c>
      <c r="D457">
        <v>21</v>
      </c>
      <c r="E457" t="s">
        <v>107</v>
      </c>
      <c r="F457" t="s">
        <v>108</v>
      </c>
      <c r="G457" t="s">
        <v>14</v>
      </c>
      <c r="H457">
        <v>3</v>
      </c>
      <c r="I457" t="s">
        <v>212</v>
      </c>
      <c r="J457">
        <v>4.7</v>
      </c>
      <c r="K457" t="s">
        <v>5251</v>
      </c>
      <c r="L457" s="46">
        <v>0.96</v>
      </c>
      <c r="M457" t="s">
        <v>50</v>
      </c>
      <c r="N457" t="s">
        <v>44</v>
      </c>
      <c r="O457">
        <v>2</v>
      </c>
      <c r="P457">
        <v>1</v>
      </c>
    </row>
    <row r="458" spans="1:16" x14ac:dyDescent="0.25">
      <c r="A458" t="s">
        <v>977</v>
      </c>
      <c r="B458" t="s">
        <v>978</v>
      </c>
      <c r="C458" t="s">
        <v>82</v>
      </c>
      <c r="D458">
        <v>29</v>
      </c>
      <c r="E458" t="s">
        <v>43</v>
      </c>
      <c r="F458" t="s">
        <v>13</v>
      </c>
      <c r="G458" t="s">
        <v>19</v>
      </c>
      <c r="I458" t="s">
        <v>153</v>
      </c>
      <c r="J458">
        <v>2</v>
      </c>
      <c r="K458">
        <v>0</v>
      </c>
      <c r="M458" t="s">
        <v>50</v>
      </c>
      <c r="N458" t="s">
        <v>20</v>
      </c>
      <c r="O458">
        <v>4</v>
      </c>
      <c r="P458">
        <v>3</v>
      </c>
    </row>
    <row r="459" spans="1:16" x14ac:dyDescent="0.25">
      <c r="A459" t="s">
        <v>979</v>
      </c>
      <c r="B459" t="s">
        <v>980</v>
      </c>
      <c r="C459" t="s">
        <v>5252</v>
      </c>
      <c r="D459">
        <v>44</v>
      </c>
      <c r="E459" t="s">
        <v>43</v>
      </c>
      <c r="F459" t="s">
        <v>13</v>
      </c>
      <c r="G459" t="s">
        <v>14</v>
      </c>
      <c r="H459">
        <v>3</v>
      </c>
      <c r="I459" t="s">
        <v>49</v>
      </c>
      <c r="J459">
        <v>2.2000000000000002</v>
      </c>
      <c r="K459">
        <v>0</v>
      </c>
      <c r="L459" s="46">
        <v>0.77</v>
      </c>
      <c r="M459" t="s">
        <v>33</v>
      </c>
      <c r="N459" t="s">
        <v>15</v>
      </c>
      <c r="O459">
        <v>4</v>
      </c>
      <c r="P459">
        <v>1</v>
      </c>
    </row>
    <row r="460" spans="1:16" x14ac:dyDescent="0.25">
      <c r="A460" t="s">
        <v>981</v>
      </c>
      <c r="B460" t="s">
        <v>982</v>
      </c>
      <c r="C460" t="s">
        <v>82</v>
      </c>
      <c r="D460">
        <v>40</v>
      </c>
      <c r="E460" t="s">
        <v>111</v>
      </c>
      <c r="F460" t="s">
        <v>13</v>
      </c>
      <c r="G460" t="s">
        <v>97</v>
      </c>
      <c r="H460">
        <v>1</v>
      </c>
      <c r="I460">
        <v>100</v>
      </c>
      <c r="J460">
        <v>2.1</v>
      </c>
      <c r="K460">
        <v>1</v>
      </c>
      <c r="M460" t="s">
        <v>55</v>
      </c>
      <c r="N460" t="s">
        <v>15</v>
      </c>
      <c r="O460">
        <v>4</v>
      </c>
      <c r="P460">
        <v>1</v>
      </c>
    </row>
    <row r="461" spans="1:16" x14ac:dyDescent="0.25">
      <c r="A461" t="s">
        <v>983</v>
      </c>
      <c r="B461" t="s">
        <v>984</v>
      </c>
      <c r="C461" t="s">
        <v>5253</v>
      </c>
      <c r="D461">
        <v>27</v>
      </c>
      <c r="E461" t="s">
        <v>122</v>
      </c>
      <c r="F461" t="s">
        <v>123</v>
      </c>
      <c r="G461" t="s">
        <v>38</v>
      </c>
      <c r="H461">
        <v>1</v>
      </c>
      <c r="I461">
        <v>30</v>
      </c>
      <c r="J461">
        <v>1.7</v>
      </c>
      <c r="K461" t="b">
        <v>0</v>
      </c>
      <c r="L461" s="46">
        <v>0.65</v>
      </c>
      <c r="M461" t="s">
        <v>50</v>
      </c>
      <c r="N461" t="s">
        <v>20</v>
      </c>
      <c r="O461">
        <v>5</v>
      </c>
      <c r="P461">
        <v>4</v>
      </c>
    </row>
    <row r="462" spans="1:16" x14ac:dyDescent="0.25">
      <c r="A462" t="s">
        <v>985</v>
      </c>
      <c r="B462" t="s">
        <v>986</v>
      </c>
      <c r="C462" t="s">
        <v>5257</v>
      </c>
      <c r="D462">
        <v>53</v>
      </c>
      <c r="E462" t="s">
        <v>118</v>
      </c>
      <c r="F462" t="s">
        <v>119</v>
      </c>
      <c r="G462" t="s">
        <v>14</v>
      </c>
      <c r="H462">
        <v>35</v>
      </c>
      <c r="J462">
        <v>5</v>
      </c>
      <c r="K462">
        <v>1</v>
      </c>
      <c r="L462" s="46">
        <v>0.62</v>
      </c>
      <c r="M462" t="s">
        <v>55</v>
      </c>
      <c r="N462" t="s">
        <v>15</v>
      </c>
      <c r="O462">
        <v>14</v>
      </c>
      <c r="P462">
        <v>9</v>
      </c>
    </row>
    <row r="463" spans="1:16" x14ac:dyDescent="0.25">
      <c r="A463" t="s">
        <v>987</v>
      </c>
      <c r="B463" t="s">
        <v>988</v>
      </c>
      <c r="C463" t="s">
        <v>5250</v>
      </c>
      <c r="D463">
        <v>20</v>
      </c>
      <c r="E463" t="s">
        <v>47</v>
      </c>
      <c r="F463" t="s">
        <v>48</v>
      </c>
      <c r="G463" t="s">
        <v>38</v>
      </c>
      <c r="H463">
        <v>1</v>
      </c>
      <c r="I463">
        <v>50</v>
      </c>
      <c r="J463">
        <v>2.9</v>
      </c>
      <c r="K463" t="s">
        <v>142</v>
      </c>
      <c r="L463" s="46">
        <v>0.81</v>
      </c>
      <c r="M463" t="s">
        <v>8</v>
      </c>
      <c r="N463" t="s">
        <v>44</v>
      </c>
      <c r="O463">
        <v>1</v>
      </c>
      <c r="P463">
        <v>1</v>
      </c>
    </row>
    <row r="464" spans="1:16" x14ac:dyDescent="0.25">
      <c r="A464" t="s">
        <v>989</v>
      </c>
      <c r="B464" t="s">
        <v>990</v>
      </c>
      <c r="C464" t="s">
        <v>5253</v>
      </c>
      <c r="E464" t="s">
        <v>71</v>
      </c>
      <c r="F464" t="s">
        <v>72</v>
      </c>
      <c r="G464" t="s">
        <v>75</v>
      </c>
      <c r="H464">
        <v>12</v>
      </c>
      <c r="I464" t="s">
        <v>49</v>
      </c>
      <c r="J464">
        <v>4.0999999999999996</v>
      </c>
      <c r="K464" t="s">
        <v>5258</v>
      </c>
      <c r="L464" s="46">
        <v>0.62</v>
      </c>
      <c r="M464" t="s">
        <v>50</v>
      </c>
      <c r="N464" t="s">
        <v>9</v>
      </c>
      <c r="O464">
        <v>7</v>
      </c>
      <c r="P464">
        <v>4</v>
      </c>
    </row>
    <row r="465" spans="1:16" x14ac:dyDescent="0.25">
      <c r="A465" t="s">
        <v>991</v>
      </c>
      <c r="B465" t="s">
        <v>992</v>
      </c>
      <c r="C465" t="s">
        <v>5250</v>
      </c>
      <c r="D465">
        <v>26</v>
      </c>
      <c r="E465" t="s">
        <v>162</v>
      </c>
      <c r="F465" t="s">
        <v>59</v>
      </c>
      <c r="G465" t="s">
        <v>23</v>
      </c>
      <c r="H465">
        <v>8</v>
      </c>
      <c r="I465">
        <v>40</v>
      </c>
      <c r="J465">
        <v>4.9000000000000004</v>
      </c>
      <c r="K465" t="s">
        <v>5251</v>
      </c>
      <c r="L465" s="46">
        <v>0.87</v>
      </c>
      <c r="M465" t="s">
        <v>50</v>
      </c>
      <c r="N465" t="s">
        <v>20</v>
      </c>
      <c r="O465">
        <v>9</v>
      </c>
      <c r="P465">
        <v>4</v>
      </c>
    </row>
    <row r="466" spans="1:16" x14ac:dyDescent="0.25">
      <c r="A466" t="s">
        <v>993</v>
      </c>
      <c r="B466" t="s">
        <v>994</v>
      </c>
      <c r="C466" t="s">
        <v>5253</v>
      </c>
      <c r="D466">
        <v>49</v>
      </c>
      <c r="E466" t="s">
        <v>91</v>
      </c>
      <c r="F466" t="s">
        <v>92</v>
      </c>
      <c r="G466" t="s">
        <v>97</v>
      </c>
      <c r="H466">
        <v>13</v>
      </c>
      <c r="I466" t="s">
        <v>212</v>
      </c>
      <c r="J466">
        <v>2.5</v>
      </c>
      <c r="K466" t="b">
        <v>0</v>
      </c>
      <c r="M466" t="s">
        <v>55</v>
      </c>
      <c r="N466" t="s">
        <v>9</v>
      </c>
      <c r="O466">
        <v>6</v>
      </c>
      <c r="P466">
        <v>2</v>
      </c>
    </row>
    <row r="467" spans="1:16" x14ac:dyDescent="0.25">
      <c r="A467" t="s">
        <v>995</v>
      </c>
      <c r="B467" t="s">
        <v>996</v>
      </c>
      <c r="C467" t="s">
        <v>5252</v>
      </c>
      <c r="D467">
        <v>20</v>
      </c>
      <c r="E467" t="s">
        <v>122</v>
      </c>
      <c r="F467" t="s">
        <v>123</v>
      </c>
      <c r="G467" t="s">
        <v>38</v>
      </c>
      <c r="H467">
        <v>0</v>
      </c>
      <c r="I467" t="s">
        <v>5261</v>
      </c>
      <c r="J467">
        <v>0</v>
      </c>
      <c r="K467">
        <v>1</v>
      </c>
      <c r="L467">
        <v>76</v>
      </c>
      <c r="M467" t="s">
        <v>50</v>
      </c>
      <c r="N467" t="s">
        <v>15</v>
      </c>
      <c r="O467">
        <v>5</v>
      </c>
      <c r="P467">
        <v>3</v>
      </c>
    </row>
    <row r="468" spans="1:16" x14ac:dyDescent="0.25">
      <c r="A468" t="s">
        <v>997</v>
      </c>
      <c r="B468" t="s">
        <v>998</v>
      </c>
      <c r="C468" t="s">
        <v>5253</v>
      </c>
      <c r="D468">
        <v>39</v>
      </c>
      <c r="E468" t="s">
        <v>158</v>
      </c>
      <c r="F468" t="s">
        <v>159</v>
      </c>
      <c r="G468" t="s">
        <v>7</v>
      </c>
      <c r="H468">
        <v>11</v>
      </c>
      <c r="I468">
        <v>100</v>
      </c>
      <c r="J468">
        <v>2.8</v>
      </c>
      <c r="L468">
        <v>70</v>
      </c>
      <c r="M468" t="s">
        <v>55</v>
      </c>
      <c r="N468" t="s">
        <v>9</v>
      </c>
      <c r="O468">
        <v>9</v>
      </c>
      <c r="P468">
        <v>10</v>
      </c>
    </row>
    <row r="469" spans="1:16" x14ac:dyDescent="0.25">
      <c r="A469" t="s">
        <v>999</v>
      </c>
      <c r="B469" t="s">
        <v>1000</v>
      </c>
      <c r="C469" t="s">
        <v>5252</v>
      </c>
      <c r="D469">
        <v>41</v>
      </c>
      <c r="E469" t="s">
        <v>158</v>
      </c>
      <c r="F469" t="s">
        <v>159</v>
      </c>
      <c r="G469" t="s">
        <v>97</v>
      </c>
      <c r="H469">
        <v>19</v>
      </c>
      <c r="I469">
        <v>100</v>
      </c>
      <c r="J469">
        <v>3.8</v>
      </c>
      <c r="K469" t="s">
        <v>54</v>
      </c>
      <c r="L469" s="46">
        <v>0.71</v>
      </c>
      <c r="M469" t="s">
        <v>50</v>
      </c>
      <c r="N469" t="s">
        <v>15</v>
      </c>
      <c r="O469">
        <v>16</v>
      </c>
      <c r="P469">
        <v>5</v>
      </c>
    </row>
    <row r="470" spans="1:16" x14ac:dyDescent="0.25">
      <c r="A470" t="s">
        <v>1001</v>
      </c>
      <c r="B470" t="s">
        <v>1002</v>
      </c>
      <c r="C470" t="s">
        <v>82</v>
      </c>
      <c r="D470">
        <v>59</v>
      </c>
      <c r="E470" t="s">
        <v>111</v>
      </c>
      <c r="F470" t="s">
        <v>13</v>
      </c>
      <c r="G470" t="s">
        <v>14</v>
      </c>
      <c r="H470">
        <v>30</v>
      </c>
      <c r="I470" t="s">
        <v>5261</v>
      </c>
      <c r="J470">
        <v>4.3</v>
      </c>
      <c r="K470">
        <v>1</v>
      </c>
      <c r="L470" s="46">
        <v>0.83</v>
      </c>
      <c r="M470" t="s">
        <v>33</v>
      </c>
      <c r="N470" t="s">
        <v>15</v>
      </c>
      <c r="O470">
        <v>11</v>
      </c>
      <c r="P470">
        <v>3</v>
      </c>
    </row>
    <row r="471" spans="1:16" x14ac:dyDescent="0.25">
      <c r="A471" t="s">
        <v>1003</v>
      </c>
      <c r="B471" t="s">
        <v>1004</v>
      </c>
      <c r="C471" t="s">
        <v>63</v>
      </c>
      <c r="D471">
        <v>45</v>
      </c>
      <c r="E471" t="s">
        <v>12</v>
      </c>
      <c r="F471" t="s">
        <v>13</v>
      </c>
      <c r="G471" t="s">
        <v>7</v>
      </c>
      <c r="H471">
        <v>8</v>
      </c>
      <c r="I471">
        <v>40</v>
      </c>
      <c r="J471">
        <v>0</v>
      </c>
      <c r="K471">
        <v>0</v>
      </c>
      <c r="L471">
        <v>78</v>
      </c>
      <c r="M471" t="s">
        <v>55</v>
      </c>
      <c r="N471" t="s">
        <v>44</v>
      </c>
      <c r="O471">
        <v>7</v>
      </c>
      <c r="P471">
        <v>9</v>
      </c>
    </row>
    <row r="472" spans="1:16" x14ac:dyDescent="0.25">
      <c r="A472" t="s">
        <v>1005</v>
      </c>
      <c r="B472" t="s">
        <v>1006</v>
      </c>
      <c r="C472" t="s">
        <v>5257</v>
      </c>
      <c r="D472">
        <v>22</v>
      </c>
      <c r="E472" t="s">
        <v>36</v>
      </c>
      <c r="F472" t="s">
        <v>37</v>
      </c>
      <c r="G472" t="s">
        <v>64</v>
      </c>
      <c r="H472">
        <v>0</v>
      </c>
      <c r="I472">
        <v>40</v>
      </c>
      <c r="J472">
        <v>1.3</v>
      </c>
      <c r="K472">
        <v>1</v>
      </c>
      <c r="L472" s="46">
        <v>0.78</v>
      </c>
      <c r="M472" t="s">
        <v>50</v>
      </c>
      <c r="N472" t="s">
        <v>15</v>
      </c>
      <c r="O472">
        <v>2</v>
      </c>
      <c r="P472">
        <v>1</v>
      </c>
    </row>
    <row r="473" spans="1:16" x14ac:dyDescent="0.25">
      <c r="A473" t="s">
        <v>1007</v>
      </c>
      <c r="B473" t="s">
        <v>1008</v>
      </c>
      <c r="C473" t="s">
        <v>5247</v>
      </c>
      <c r="D473">
        <v>48</v>
      </c>
      <c r="E473" t="s">
        <v>78</v>
      </c>
      <c r="F473" t="s">
        <v>79</v>
      </c>
      <c r="G473" t="s">
        <v>14</v>
      </c>
      <c r="H473">
        <v>7</v>
      </c>
      <c r="I473">
        <v>50</v>
      </c>
      <c r="J473">
        <v>4.7</v>
      </c>
      <c r="K473" t="s">
        <v>5258</v>
      </c>
      <c r="L473" s="46">
        <v>0.6</v>
      </c>
      <c r="M473" t="s">
        <v>8</v>
      </c>
      <c r="N473" t="s">
        <v>44</v>
      </c>
      <c r="O473">
        <v>13</v>
      </c>
      <c r="P473">
        <v>10</v>
      </c>
    </row>
    <row r="474" spans="1:16" x14ac:dyDescent="0.25">
      <c r="A474" t="s">
        <v>1009</v>
      </c>
      <c r="B474" t="s">
        <v>1010</v>
      </c>
      <c r="C474" t="s">
        <v>5257</v>
      </c>
      <c r="D474">
        <v>36</v>
      </c>
      <c r="E474" t="s">
        <v>118</v>
      </c>
      <c r="F474" t="s">
        <v>119</v>
      </c>
      <c r="G474" t="s">
        <v>7</v>
      </c>
      <c r="H474">
        <v>11</v>
      </c>
      <c r="I474" t="s">
        <v>24</v>
      </c>
      <c r="J474">
        <v>1.3</v>
      </c>
      <c r="K474" t="b">
        <v>1</v>
      </c>
      <c r="M474" t="s">
        <v>50</v>
      </c>
      <c r="N474" t="s">
        <v>44</v>
      </c>
      <c r="O474">
        <v>15</v>
      </c>
      <c r="P474">
        <v>4</v>
      </c>
    </row>
    <row r="475" spans="1:16" x14ac:dyDescent="0.25">
      <c r="A475" t="s">
        <v>1011</v>
      </c>
      <c r="B475" t="s">
        <v>1012</v>
      </c>
      <c r="C475" t="s">
        <v>5248</v>
      </c>
      <c r="D475">
        <v>57</v>
      </c>
      <c r="E475" t="s">
        <v>158</v>
      </c>
      <c r="F475" t="s">
        <v>159</v>
      </c>
      <c r="G475" t="s">
        <v>7</v>
      </c>
      <c r="I475">
        <v>75</v>
      </c>
      <c r="J475">
        <v>4.8</v>
      </c>
      <c r="K475">
        <v>1</v>
      </c>
      <c r="M475" t="s">
        <v>8</v>
      </c>
      <c r="N475" t="s">
        <v>44</v>
      </c>
      <c r="O475">
        <v>1</v>
      </c>
      <c r="P475">
        <v>2</v>
      </c>
    </row>
    <row r="476" spans="1:16" x14ac:dyDescent="0.25">
      <c r="A476" t="s">
        <v>1013</v>
      </c>
      <c r="B476" t="s">
        <v>1014</v>
      </c>
      <c r="C476" t="s">
        <v>5257</v>
      </c>
      <c r="D476">
        <v>42</v>
      </c>
      <c r="E476" t="s">
        <v>43</v>
      </c>
      <c r="F476" t="s">
        <v>13</v>
      </c>
      <c r="G476" t="s">
        <v>60</v>
      </c>
      <c r="H476">
        <v>14</v>
      </c>
      <c r="I476" t="s">
        <v>32</v>
      </c>
      <c r="J476">
        <v>1.3</v>
      </c>
      <c r="K476">
        <v>0</v>
      </c>
      <c r="L476" s="46">
        <v>0.94</v>
      </c>
      <c r="M476" t="s">
        <v>8</v>
      </c>
      <c r="N476" t="s">
        <v>20</v>
      </c>
      <c r="O476">
        <v>6</v>
      </c>
      <c r="P476">
        <v>1</v>
      </c>
    </row>
    <row r="477" spans="1:16" x14ac:dyDescent="0.25">
      <c r="A477" t="s">
        <v>1015</v>
      </c>
      <c r="B477" t="s">
        <v>1016</v>
      </c>
      <c r="C477" t="s">
        <v>5254</v>
      </c>
      <c r="D477">
        <v>31</v>
      </c>
      <c r="E477" t="s">
        <v>36</v>
      </c>
      <c r="F477" t="s">
        <v>37</v>
      </c>
      <c r="G477" t="s">
        <v>64</v>
      </c>
      <c r="H477">
        <v>11</v>
      </c>
      <c r="I477" t="s">
        <v>49</v>
      </c>
      <c r="J477">
        <v>4.3</v>
      </c>
      <c r="K477">
        <v>0</v>
      </c>
      <c r="L477">
        <v>62</v>
      </c>
      <c r="M477" t="s">
        <v>33</v>
      </c>
      <c r="N477" t="s">
        <v>20</v>
      </c>
      <c r="O477">
        <v>7</v>
      </c>
      <c r="P477">
        <v>14</v>
      </c>
    </row>
    <row r="478" spans="1:16" x14ac:dyDescent="0.25">
      <c r="A478" t="s">
        <v>1017</v>
      </c>
      <c r="B478" t="s">
        <v>1018</v>
      </c>
      <c r="C478" t="s">
        <v>5259</v>
      </c>
      <c r="D478">
        <v>52</v>
      </c>
      <c r="E478" t="s">
        <v>173</v>
      </c>
      <c r="F478" t="s">
        <v>59</v>
      </c>
      <c r="G478" t="s">
        <v>64</v>
      </c>
      <c r="H478">
        <v>31</v>
      </c>
      <c r="I478">
        <v>30</v>
      </c>
      <c r="K478">
        <v>1</v>
      </c>
      <c r="M478" t="s">
        <v>55</v>
      </c>
      <c r="N478" t="s">
        <v>15</v>
      </c>
      <c r="O478">
        <v>14</v>
      </c>
      <c r="P478">
        <v>3</v>
      </c>
    </row>
    <row r="479" spans="1:16" x14ac:dyDescent="0.25">
      <c r="A479" t="s">
        <v>1019</v>
      </c>
      <c r="B479" t="s">
        <v>1020</v>
      </c>
      <c r="C479" t="s">
        <v>5259</v>
      </c>
      <c r="D479">
        <v>56</v>
      </c>
      <c r="E479" t="s">
        <v>29</v>
      </c>
      <c r="F479" t="s">
        <v>30</v>
      </c>
      <c r="G479" t="s">
        <v>75</v>
      </c>
      <c r="H479">
        <v>16</v>
      </c>
      <c r="I479" t="s">
        <v>5261</v>
      </c>
      <c r="J479">
        <v>0</v>
      </c>
      <c r="K479" t="s">
        <v>54</v>
      </c>
      <c r="M479" t="s">
        <v>50</v>
      </c>
      <c r="N479" t="s">
        <v>44</v>
      </c>
      <c r="O479">
        <v>12</v>
      </c>
      <c r="P479">
        <v>10</v>
      </c>
    </row>
    <row r="480" spans="1:16" x14ac:dyDescent="0.25">
      <c r="A480" t="s">
        <v>1021</v>
      </c>
      <c r="B480" t="s">
        <v>1022</v>
      </c>
      <c r="C480" t="s">
        <v>63</v>
      </c>
      <c r="D480">
        <v>24</v>
      </c>
      <c r="E480" t="s">
        <v>29</v>
      </c>
      <c r="F480" t="s">
        <v>30</v>
      </c>
      <c r="G480" t="s">
        <v>75</v>
      </c>
      <c r="H480">
        <v>6</v>
      </c>
      <c r="I480">
        <v>30</v>
      </c>
      <c r="J480">
        <v>0</v>
      </c>
      <c r="K480" t="s">
        <v>54</v>
      </c>
      <c r="L480" s="46">
        <v>0.84</v>
      </c>
      <c r="M480" t="s">
        <v>33</v>
      </c>
      <c r="N480" t="s">
        <v>20</v>
      </c>
      <c r="O480">
        <v>6</v>
      </c>
      <c r="P480">
        <v>4</v>
      </c>
    </row>
    <row r="481" spans="1:16" x14ac:dyDescent="0.25">
      <c r="A481" t="s">
        <v>1023</v>
      </c>
      <c r="B481" t="s">
        <v>1024</v>
      </c>
      <c r="C481" t="s">
        <v>5250</v>
      </c>
      <c r="D481">
        <v>48</v>
      </c>
      <c r="E481" t="s">
        <v>111</v>
      </c>
      <c r="F481" t="s">
        <v>13</v>
      </c>
      <c r="G481" t="s">
        <v>75</v>
      </c>
      <c r="H481">
        <v>21</v>
      </c>
      <c r="I481">
        <v>75</v>
      </c>
      <c r="J481">
        <v>2.7</v>
      </c>
      <c r="K481">
        <v>1</v>
      </c>
      <c r="M481" t="s">
        <v>50</v>
      </c>
      <c r="N481" t="s">
        <v>44</v>
      </c>
      <c r="O481">
        <v>17</v>
      </c>
      <c r="P481">
        <v>8</v>
      </c>
    </row>
    <row r="482" spans="1:16" x14ac:dyDescent="0.25">
      <c r="A482" t="s">
        <v>1025</v>
      </c>
      <c r="B482" t="s">
        <v>1026</v>
      </c>
      <c r="C482" t="s">
        <v>82</v>
      </c>
      <c r="D482">
        <v>59</v>
      </c>
      <c r="E482" t="s">
        <v>118</v>
      </c>
      <c r="F482" t="s">
        <v>119</v>
      </c>
      <c r="G482" t="s">
        <v>64</v>
      </c>
      <c r="H482">
        <v>13</v>
      </c>
      <c r="I482">
        <v>40</v>
      </c>
      <c r="J482">
        <v>2.4</v>
      </c>
      <c r="K482" t="s">
        <v>142</v>
      </c>
      <c r="L482">
        <v>65</v>
      </c>
      <c r="M482" t="s">
        <v>8</v>
      </c>
      <c r="N482" t="s">
        <v>9</v>
      </c>
      <c r="O482">
        <v>13</v>
      </c>
      <c r="P482">
        <v>4</v>
      </c>
    </row>
    <row r="483" spans="1:16" x14ac:dyDescent="0.25">
      <c r="A483" t="s">
        <v>1027</v>
      </c>
      <c r="B483" t="s">
        <v>1028</v>
      </c>
      <c r="C483" t="s">
        <v>5257</v>
      </c>
      <c r="E483" t="s">
        <v>53</v>
      </c>
      <c r="F483" t="s">
        <v>13</v>
      </c>
      <c r="G483" t="s">
        <v>23</v>
      </c>
      <c r="I483">
        <v>40</v>
      </c>
      <c r="J483">
        <v>1.9</v>
      </c>
      <c r="K483">
        <v>1</v>
      </c>
      <c r="L483" s="46">
        <v>0.94</v>
      </c>
      <c r="M483" t="s">
        <v>55</v>
      </c>
      <c r="N483" t="s">
        <v>9</v>
      </c>
      <c r="O483">
        <v>4</v>
      </c>
      <c r="P483">
        <v>3</v>
      </c>
    </row>
    <row r="484" spans="1:16" x14ac:dyDescent="0.25">
      <c r="A484" t="s">
        <v>1029</v>
      </c>
      <c r="B484" t="s">
        <v>1030</v>
      </c>
      <c r="C484" t="s">
        <v>5253</v>
      </c>
      <c r="E484" t="s">
        <v>29</v>
      </c>
      <c r="F484" t="s">
        <v>30</v>
      </c>
      <c r="G484" t="s">
        <v>14</v>
      </c>
      <c r="H484">
        <v>11</v>
      </c>
      <c r="I484" t="s">
        <v>104</v>
      </c>
      <c r="J484">
        <v>3.6</v>
      </c>
      <c r="K484" t="s">
        <v>142</v>
      </c>
      <c r="L484" s="46">
        <v>0.69</v>
      </c>
      <c r="M484" t="s">
        <v>50</v>
      </c>
      <c r="N484" t="s">
        <v>9</v>
      </c>
      <c r="O484">
        <v>15</v>
      </c>
      <c r="P484">
        <v>6</v>
      </c>
    </row>
    <row r="485" spans="1:16" x14ac:dyDescent="0.25">
      <c r="A485" t="s">
        <v>1031</v>
      </c>
      <c r="B485" t="s">
        <v>1032</v>
      </c>
      <c r="C485" t="s">
        <v>5254</v>
      </c>
      <c r="D485">
        <v>25</v>
      </c>
      <c r="E485" t="s">
        <v>29</v>
      </c>
      <c r="F485" t="s">
        <v>30</v>
      </c>
      <c r="G485" t="s">
        <v>14</v>
      </c>
      <c r="H485">
        <v>0</v>
      </c>
      <c r="I485">
        <v>50</v>
      </c>
      <c r="J485">
        <v>2.9</v>
      </c>
      <c r="K485" t="s">
        <v>54</v>
      </c>
      <c r="L485" s="46">
        <v>0.65</v>
      </c>
      <c r="M485" t="s">
        <v>50</v>
      </c>
      <c r="N485" t="s">
        <v>15</v>
      </c>
      <c r="O485">
        <v>2</v>
      </c>
      <c r="P485">
        <v>1</v>
      </c>
    </row>
    <row r="486" spans="1:16" x14ac:dyDescent="0.25">
      <c r="A486" t="s">
        <v>1033</v>
      </c>
      <c r="B486" t="s">
        <v>1034</v>
      </c>
      <c r="C486" t="s">
        <v>5250</v>
      </c>
      <c r="D486">
        <v>31</v>
      </c>
      <c r="E486" t="s">
        <v>122</v>
      </c>
      <c r="F486" t="s">
        <v>123</v>
      </c>
      <c r="G486" t="s">
        <v>14</v>
      </c>
      <c r="H486">
        <v>2</v>
      </c>
      <c r="I486" t="s">
        <v>153</v>
      </c>
      <c r="J486">
        <v>2.8</v>
      </c>
      <c r="K486" t="b">
        <v>0</v>
      </c>
      <c r="L486" s="46">
        <v>0.6</v>
      </c>
      <c r="M486" t="s">
        <v>8</v>
      </c>
      <c r="N486" t="s">
        <v>44</v>
      </c>
      <c r="O486">
        <v>5</v>
      </c>
      <c r="P486">
        <v>1</v>
      </c>
    </row>
    <row r="487" spans="1:16" x14ac:dyDescent="0.25">
      <c r="A487" t="s">
        <v>1035</v>
      </c>
      <c r="B487" t="s">
        <v>1036</v>
      </c>
      <c r="C487" t="s">
        <v>5257</v>
      </c>
      <c r="D487">
        <v>40</v>
      </c>
      <c r="E487" t="s">
        <v>47</v>
      </c>
      <c r="F487" t="s">
        <v>48</v>
      </c>
      <c r="G487" t="s">
        <v>75</v>
      </c>
      <c r="H487">
        <v>12</v>
      </c>
      <c r="I487">
        <v>75</v>
      </c>
      <c r="J487">
        <v>2.6</v>
      </c>
      <c r="K487" t="b">
        <v>0</v>
      </c>
      <c r="M487" t="s">
        <v>50</v>
      </c>
      <c r="N487" t="s">
        <v>9</v>
      </c>
      <c r="O487">
        <v>13</v>
      </c>
      <c r="P487">
        <v>13</v>
      </c>
    </row>
    <row r="488" spans="1:16" x14ac:dyDescent="0.25">
      <c r="A488" t="s">
        <v>1037</v>
      </c>
      <c r="B488" t="s">
        <v>657</v>
      </c>
      <c r="C488" t="s">
        <v>5247</v>
      </c>
      <c r="D488">
        <v>48</v>
      </c>
      <c r="E488" t="s">
        <v>107</v>
      </c>
      <c r="F488" t="s">
        <v>108</v>
      </c>
      <c r="G488" t="s">
        <v>7</v>
      </c>
      <c r="H488">
        <v>13</v>
      </c>
      <c r="I488" t="s">
        <v>212</v>
      </c>
      <c r="J488">
        <v>2.7</v>
      </c>
      <c r="L488" s="46">
        <v>0.62</v>
      </c>
      <c r="M488" t="s">
        <v>50</v>
      </c>
      <c r="N488" t="s">
        <v>20</v>
      </c>
      <c r="O488">
        <v>8</v>
      </c>
      <c r="P488">
        <v>4</v>
      </c>
    </row>
    <row r="489" spans="1:16" x14ac:dyDescent="0.25">
      <c r="A489" t="s">
        <v>1038</v>
      </c>
      <c r="B489" t="s">
        <v>1039</v>
      </c>
      <c r="C489" t="s">
        <v>5247</v>
      </c>
      <c r="D489">
        <v>24</v>
      </c>
      <c r="E489" t="s">
        <v>136</v>
      </c>
      <c r="F489" t="s">
        <v>137</v>
      </c>
      <c r="G489" t="s">
        <v>14</v>
      </c>
      <c r="H489">
        <v>6</v>
      </c>
      <c r="I489">
        <v>30</v>
      </c>
      <c r="J489">
        <v>1.1000000000000001</v>
      </c>
      <c r="K489" t="s">
        <v>54</v>
      </c>
      <c r="M489" t="s">
        <v>8</v>
      </c>
      <c r="N489" t="s">
        <v>9</v>
      </c>
      <c r="O489">
        <v>9</v>
      </c>
      <c r="P489">
        <v>9</v>
      </c>
    </row>
    <row r="490" spans="1:16" x14ac:dyDescent="0.25">
      <c r="A490" t="s">
        <v>1040</v>
      </c>
      <c r="B490" t="s">
        <v>1041</v>
      </c>
      <c r="C490" t="s">
        <v>5257</v>
      </c>
      <c r="D490">
        <v>33</v>
      </c>
      <c r="E490" t="s">
        <v>36</v>
      </c>
      <c r="F490" t="s">
        <v>37</v>
      </c>
      <c r="G490" t="s">
        <v>23</v>
      </c>
      <c r="H490">
        <v>10</v>
      </c>
      <c r="I490" t="s">
        <v>5261</v>
      </c>
      <c r="J490">
        <v>0</v>
      </c>
      <c r="K490" t="s">
        <v>54</v>
      </c>
      <c r="L490" s="46">
        <v>0.89</v>
      </c>
      <c r="M490" t="s">
        <v>33</v>
      </c>
      <c r="N490" t="s">
        <v>9</v>
      </c>
      <c r="O490">
        <v>11</v>
      </c>
      <c r="P490">
        <v>10</v>
      </c>
    </row>
    <row r="491" spans="1:16" x14ac:dyDescent="0.25">
      <c r="A491" t="s">
        <v>1042</v>
      </c>
      <c r="B491" t="s">
        <v>1043</v>
      </c>
      <c r="C491" t="s">
        <v>63</v>
      </c>
      <c r="D491">
        <v>43</v>
      </c>
      <c r="E491" t="s">
        <v>91</v>
      </c>
      <c r="F491" t="s">
        <v>92</v>
      </c>
      <c r="G491" t="s">
        <v>60</v>
      </c>
      <c r="H491">
        <v>2</v>
      </c>
      <c r="I491" t="s">
        <v>24</v>
      </c>
      <c r="J491">
        <v>0</v>
      </c>
      <c r="K491" t="s">
        <v>54</v>
      </c>
      <c r="L491" s="46">
        <v>0.89</v>
      </c>
      <c r="M491" t="s">
        <v>8</v>
      </c>
      <c r="N491" t="s">
        <v>9</v>
      </c>
      <c r="O491">
        <v>5</v>
      </c>
      <c r="P491">
        <v>1</v>
      </c>
    </row>
    <row r="492" spans="1:16" x14ac:dyDescent="0.25">
      <c r="A492" t="s">
        <v>1044</v>
      </c>
      <c r="B492" t="s">
        <v>1045</v>
      </c>
      <c r="C492" t="s">
        <v>5259</v>
      </c>
      <c r="D492">
        <v>43</v>
      </c>
      <c r="E492" t="s">
        <v>173</v>
      </c>
      <c r="F492" t="s">
        <v>59</v>
      </c>
      <c r="G492" t="s">
        <v>7</v>
      </c>
      <c r="H492">
        <v>4</v>
      </c>
      <c r="I492">
        <v>50</v>
      </c>
      <c r="J492">
        <v>0</v>
      </c>
      <c r="K492" t="b">
        <v>1</v>
      </c>
      <c r="L492" s="46">
        <v>1</v>
      </c>
      <c r="M492" t="s">
        <v>33</v>
      </c>
      <c r="N492" t="s">
        <v>15</v>
      </c>
      <c r="O492">
        <v>2</v>
      </c>
      <c r="P492">
        <v>1</v>
      </c>
    </row>
    <row r="493" spans="1:16" x14ac:dyDescent="0.25">
      <c r="A493" t="s">
        <v>1046</v>
      </c>
      <c r="B493" t="s">
        <v>1047</v>
      </c>
      <c r="C493" t="s">
        <v>5248</v>
      </c>
      <c r="D493">
        <v>33</v>
      </c>
      <c r="E493" t="s">
        <v>12</v>
      </c>
      <c r="F493" t="s">
        <v>13</v>
      </c>
      <c r="G493" t="s">
        <v>23</v>
      </c>
      <c r="H493">
        <v>11</v>
      </c>
      <c r="J493">
        <v>4.5999999999999996</v>
      </c>
      <c r="K493" t="s">
        <v>54</v>
      </c>
      <c r="M493" t="s">
        <v>55</v>
      </c>
      <c r="N493" t="s">
        <v>20</v>
      </c>
      <c r="O493">
        <v>15</v>
      </c>
      <c r="P493">
        <v>2</v>
      </c>
    </row>
    <row r="494" spans="1:16" x14ac:dyDescent="0.25">
      <c r="A494" t="s">
        <v>1048</v>
      </c>
      <c r="B494" t="s">
        <v>1049</v>
      </c>
      <c r="C494" t="s">
        <v>5248</v>
      </c>
      <c r="D494">
        <v>49</v>
      </c>
      <c r="E494" t="s">
        <v>107</v>
      </c>
      <c r="F494" t="s">
        <v>108</v>
      </c>
      <c r="G494" t="s">
        <v>60</v>
      </c>
      <c r="H494">
        <v>14</v>
      </c>
      <c r="I494">
        <v>40</v>
      </c>
      <c r="J494">
        <v>1.5</v>
      </c>
      <c r="L494" s="46">
        <v>0.6</v>
      </c>
      <c r="M494" t="s">
        <v>33</v>
      </c>
      <c r="N494" t="s">
        <v>44</v>
      </c>
      <c r="O494">
        <v>15</v>
      </c>
      <c r="P494">
        <v>10</v>
      </c>
    </row>
    <row r="495" spans="1:16" x14ac:dyDescent="0.25">
      <c r="A495" t="s">
        <v>1050</v>
      </c>
      <c r="B495" t="s">
        <v>1051</v>
      </c>
      <c r="C495" t="s">
        <v>5254</v>
      </c>
      <c r="D495">
        <v>55</v>
      </c>
      <c r="E495" t="s">
        <v>111</v>
      </c>
      <c r="F495" t="s">
        <v>13</v>
      </c>
      <c r="G495" t="s">
        <v>60</v>
      </c>
      <c r="H495">
        <v>10</v>
      </c>
      <c r="I495">
        <v>40</v>
      </c>
      <c r="J495">
        <v>2</v>
      </c>
      <c r="K495" t="s">
        <v>142</v>
      </c>
      <c r="L495" s="46">
        <v>0.85</v>
      </c>
      <c r="M495" t="s">
        <v>33</v>
      </c>
      <c r="N495" t="s">
        <v>20</v>
      </c>
      <c r="O495">
        <v>7</v>
      </c>
      <c r="P495">
        <v>6</v>
      </c>
    </row>
    <row r="496" spans="1:16" x14ac:dyDescent="0.25">
      <c r="A496" t="s">
        <v>1052</v>
      </c>
      <c r="B496" t="s">
        <v>1053</v>
      </c>
      <c r="C496" t="s">
        <v>5252</v>
      </c>
      <c r="D496">
        <v>33</v>
      </c>
      <c r="E496" t="s">
        <v>95</v>
      </c>
      <c r="F496" t="s">
        <v>96</v>
      </c>
      <c r="G496" t="s">
        <v>19</v>
      </c>
      <c r="H496">
        <v>3</v>
      </c>
      <c r="I496" t="s">
        <v>24</v>
      </c>
      <c r="J496">
        <v>1.6</v>
      </c>
      <c r="L496" s="46">
        <v>0.83</v>
      </c>
      <c r="M496" t="s">
        <v>55</v>
      </c>
      <c r="N496" t="s">
        <v>44</v>
      </c>
      <c r="O496">
        <v>4</v>
      </c>
      <c r="P496">
        <v>2</v>
      </c>
    </row>
    <row r="497" spans="1:16" x14ac:dyDescent="0.25">
      <c r="A497" t="s">
        <v>1054</v>
      </c>
      <c r="B497" t="s">
        <v>1055</v>
      </c>
      <c r="C497" t="s">
        <v>82</v>
      </c>
      <c r="D497">
        <v>32</v>
      </c>
      <c r="E497" t="s">
        <v>58</v>
      </c>
      <c r="F497" t="s">
        <v>59</v>
      </c>
      <c r="G497" t="s">
        <v>31</v>
      </c>
      <c r="H497">
        <v>3</v>
      </c>
      <c r="I497" t="s">
        <v>32</v>
      </c>
      <c r="J497">
        <v>1.5</v>
      </c>
      <c r="K497" t="s">
        <v>5251</v>
      </c>
      <c r="L497" s="46">
        <v>0.96</v>
      </c>
      <c r="M497" t="s">
        <v>33</v>
      </c>
      <c r="N497" t="s">
        <v>15</v>
      </c>
      <c r="O497">
        <v>5</v>
      </c>
      <c r="P497">
        <v>1</v>
      </c>
    </row>
    <row r="498" spans="1:16" x14ac:dyDescent="0.25">
      <c r="A498" t="s">
        <v>1056</v>
      </c>
      <c r="B498" t="s">
        <v>1057</v>
      </c>
      <c r="C498" t="s">
        <v>5254</v>
      </c>
      <c r="D498">
        <v>58</v>
      </c>
      <c r="E498" t="s">
        <v>29</v>
      </c>
      <c r="F498" t="s">
        <v>30</v>
      </c>
      <c r="G498" t="s">
        <v>7</v>
      </c>
      <c r="H498">
        <v>33</v>
      </c>
      <c r="J498">
        <v>4.0999999999999996</v>
      </c>
      <c r="K498" t="s">
        <v>5258</v>
      </c>
      <c r="L498" s="46">
        <v>0.83</v>
      </c>
      <c r="M498" t="s">
        <v>8</v>
      </c>
      <c r="N498" t="s">
        <v>15</v>
      </c>
      <c r="O498">
        <v>19</v>
      </c>
      <c r="P498">
        <v>3</v>
      </c>
    </row>
    <row r="499" spans="1:16" x14ac:dyDescent="0.25">
      <c r="A499" t="s">
        <v>1058</v>
      </c>
      <c r="B499" t="s">
        <v>1059</v>
      </c>
      <c r="C499" t="s">
        <v>5250</v>
      </c>
      <c r="D499">
        <v>49</v>
      </c>
      <c r="E499" t="s">
        <v>36</v>
      </c>
      <c r="F499" t="s">
        <v>37</v>
      </c>
      <c r="G499" t="s">
        <v>38</v>
      </c>
      <c r="H499">
        <v>24</v>
      </c>
      <c r="I499">
        <v>100</v>
      </c>
      <c r="J499">
        <v>4.7</v>
      </c>
      <c r="K499">
        <v>0</v>
      </c>
      <c r="L499" s="46">
        <v>0.6</v>
      </c>
      <c r="M499" t="s">
        <v>33</v>
      </c>
      <c r="N499" t="s">
        <v>15</v>
      </c>
      <c r="O499">
        <v>20</v>
      </c>
      <c r="P499">
        <v>3</v>
      </c>
    </row>
    <row r="500" spans="1:16" x14ac:dyDescent="0.25">
      <c r="A500" t="s">
        <v>1060</v>
      </c>
      <c r="B500" t="s">
        <v>1061</v>
      </c>
      <c r="C500" t="s">
        <v>63</v>
      </c>
      <c r="D500">
        <v>22</v>
      </c>
      <c r="E500" t="s">
        <v>107</v>
      </c>
      <c r="F500" t="s">
        <v>108</v>
      </c>
      <c r="G500" t="s">
        <v>60</v>
      </c>
      <c r="H500">
        <v>3</v>
      </c>
      <c r="I500" t="s">
        <v>5249</v>
      </c>
      <c r="J500">
        <v>3.6</v>
      </c>
      <c r="K500">
        <v>1</v>
      </c>
      <c r="L500" s="46">
        <v>0.78</v>
      </c>
      <c r="M500" t="s">
        <v>55</v>
      </c>
      <c r="N500" t="s">
        <v>15</v>
      </c>
      <c r="O500">
        <v>3</v>
      </c>
      <c r="P500">
        <v>4</v>
      </c>
    </row>
    <row r="501" spans="1:16" x14ac:dyDescent="0.25">
      <c r="A501" t="s">
        <v>1062</v>
      </c>
      <c r="B501" t="s">
        <v>1063</v>
      </c>
      <c r="C501" t="s">
        <v>5247</v>
      </c>
      <c r="D501">
        <v>40</v>
      </c>
      <c r="E501" t="s">
        <v>122</v>
      </c>
      <c r="F501" t="s">
        <v>123</v>
      </c>
      <c r="G501" t="s">
        <v>23</v>
      </c>
      <c r="H501">
        <v>11</v>
      </c>
      <c r="I501" t="s">
        <v>104</v>
      </c>
      <c r="J501">
        <v>1.8</v>
      </c>
      <c r="K501">
        <v>1</v>
      </c>
      <c r="L501" s="46">
        <v>0.9</v>
      </c>
      <c r="M501" t="s">
        <v>8</v>
      </c>
      <c r="N501" t="s">
        <v>44</v>
      </c>
      <c r="O501">
        <v>13</v>
      </c>
      <c r="P501">
        <v>10</v>
      </c>
    </row>
    <row r="502" spans="1:16" x14ac:dyDescent="0.25">
      <c r="A502" t="s">
        <v>1064</v>
      </c>
      <c r="B502" t="s">
        <v>1065</v>
      </c>
      <c r="C502" t="s">
        <v>5254</v>
      </c>
      <c r="D502">
        <v>55</v>
      </c>
      <c r="E502" t="s">
        <v>12</v>
      </c>
      <c r="F502" t="s">
        <v>13</v>
      </c>
      <c r="G502" t="s">
        <v>38</v>
      </c>
      <c r="H502">
        <v>7</v>
      </c>
      <c r="I502" t="s">
        <v>5249</v>
      </c>
      <c r="J502">
        <v>2.1</v>
      </c>
      <c r="K502">
        <v>0</v>
      </c>
      <c r="L502" s="46">
        <v>0.66</v>
      </c>
      <c r="M502" t="s">
        <v>55</v>
      </c>
      <c r="N502" t="s">
        <v>9</v>
      </c>
      <c r="O502">
        <v>8</v>
      </c>
      <c r="P502">
        <v>9</v>
      </c>
    </row>
    <row r="503" spans="1:16" x14ac:dyDescent="0.25">
      <c r="A503" t="s">
        <v>1066</v>
      </c>
      <c r="B503" t="s">
        <v>1067</v>
      </c>
      <c r="C503" t="s">
        <v>5259</v>
      </c>
      <c r="D503">
        <v>32</v>
      </c>
      <c r="E503" t="s">
        <v>162</v>
      </c>
      <c r="F503" t="s">
        <v>59</v>
      </c>
      <c r="G503" t="s">
        <v>75</v>
      </c>
      <c r="H503">
        <v>1</v>
      </c>
      <c r="I503" t="s">
        <v>49</v>
      </c>
      <c r="K503" t="s">
        <v>54</v>
      </c>
      <c r="L503" s="46">
        <v>0.7</v>
      </c>
      <c r="M503" t="s">
        <v>55</v>
      </c>
      <c r="N503" t="s">
        <v>44</v>
      </c>
      <c r="O503">
        <v>4</v>
      </c>
      <c r="P503">
        <v>5</v>
      </c>
    </row>
    <row r="504" spans="1:16" x14ac:dyDescent="0.25">
      <c r="A504" t="s">
        <v>1068</v>
      </c>
      <c r="B504" t="s">
        <v>1069</v>
      </c>
      <c r="C504" t="s">
        <v>5248</v>
      </c>
      <c r="D504">
        <v>21</v>
      </c>
      <c r="E504" t="s">
        <v>71</v>
      </c>
      <c r="F504" t="s">
        <v>72</v>
      </c>
      <c r="G504" t="s">
        <v>60</v>
      </c>
      <c r="H504">
        <v>0</v>
      </c>
      <c r="I504" t="s">
        <v>5261</v>
      </c>
      <c r="J504">
        <v>4.2</v>
      </c>
      <c r="K504" t="s">
        <v>54</v>
      </c>
      <c r="L504" s="46">
        <v>0.79</v>
      </c>
      <c r="M504" t="s">
        <v>50</v>
      </c>
      <c r="N504" t="s">
        <v>20</v>
      </c>
      <c r="O504">
        <v>3</v>
      </c>
      <c r="P504">
        <v>2</v>
      </c>
    </row>
    <row r="505" spans="1:16" x14ac:dyDescent="0.25">
      <c r="A505" t="s">
        <v>1070</v>
      </c>
      <c r="B505" t="s">
        <v>1071</v>
      </c>
      <c r="C505" t="s">
        <v>5259</v>
      </c>
      <c r="D505">
        <v>23</v>
      </c>
      <c r="E505" t="s">
        <v>95</v>
      </c>
      <c r="F505" t="s">
        <v>96</v>
      </c>
      <c r="G505" t="s">
        <v>7</v>
      </c>
      <c r="H505">
        <v>1</v>
      </c>
      <c r="I505">
        <v>40</v>
      </c>
      <c r="J505">
        <v>0</v>
      </c>
      <c r="K505">
        <v>0</v>
      </c>
      <c r="L505" s="46">
        <v>0.64</v>
      </c>
      <c r="M505" t="s">
        <v>50</v>
      </c>
      <c r="N505" t="s">
        <v>15</v>
      </c>
      <c r="O505">
        <v>2</v>
      </c>
      <c r="P505">
        <v>3</v>
      </c>
    </row>
    <row r="506" spans="1:16" x14ac:dyDescent="0.25">
      <c r="A506" t="s">
        <v>1072</v>
      </c>
      <c r="B506" t="s">
        <v>1073</v>
      </c>
      <c r="C506" t="s">
        <v>82</v>
      </c>
      <c r="D506">
        <v>21</v>
      </c>
      <c r="E506" t="s">
        <v>53</v>
      </c>
      <c r="F506" t="s">
        <v>13</v>
      </c>
      <c r="G506" t="s">
        <v>14</v>
      </c>
      <c r="H506">
        <v>1</v>
      </c>
      <c r="I506" t="s">
        <v>5261</v>
      </c>
      <c r="J506">
        <v>1</v>
      </c>
      <c r="K506" t="s">
        <v>5251</v>
      </c>
      <c r="L506" s="46">
        <v>0.81</v>
      </c>
      <c r="M506" t="s">
        <v>55</v>
      </c>
      <c r="N506" t="s">
        <v>15</v>
      </c>
      <c r="O506">
        <v>1</v>
      </c>
      <c r="P506">
        <v>3</v>
      </c>
    </row>
    <row r="507" spans="1:16" x14ac:dyDescent="0.25">
      <c r="A507" t="s">
        <v>1074</v>
      </c>
      <c r="B507" t="s">
        <v>1075</v>
      </c>
      <c r="C507" t="s">
        <v>82</v>
      </c>
      <c r="D507">
        <v>31</v>
      </c>
      <c r="E507" t="s">
        <v>58</v>
      </c>
      <c r="F507" t="s">
        <v>59</v>
      </c>
      <c r="G507" t="s">
        <v>31</v>
      </c>
      <c r="H507">
        <v>7</v>
      </c>
      <c r="I507">
        <v>75</v>
      </c>
      <c r="J507">
        <v>4.4000000000000004</v>
      </c>
      <c r="K507">
        <v>0</v>
      </c>
      <c r="L507" s="46">
        <v>0.83</v>
      </c>
      <c r="M507" t="s">
        <v>55</v>
      </c>
      <c r="N507" t="s">
        <v>20</v>
      </c>
      <c r="O507">
        <v>12</v>
      </c>
      <c r="P507">
        <v>6</v>
      </c>
    </row>
    <row r="508" spans="1:16" x14ac:dyDescent="0.25">
      <c r="A508" t="s">
        <v>1076</v>
      </c>
      <c r="B508" t="s">
        <v>1077</v>
      </c>
      <c r="C508" t="s">
        <v>5259</v>
      </c>
      <c r="D508">
        <v>21</v>
      </c>
      <c r="E508" t="s">
        <v>162</v>
      </c>
      <c r="F508" t="s">
        <v>59</v>
      </c>
      <c r="G508" t="s">
        <v>7</v>
      </c>
      <c r="I508">
        <v>40</v>
      </c>
      <c r="J508">
        <v>4</v>
      </c>
      <c r="K508">
        <v>0</v>
      </c>
      <c r="L508" s="46">
        <v>0.91</v>
      </c>
      <c r="M508" t="s">
        <v>55</v>
      </c>
      <c r="N508" t="s">
        <v>44</v>
      </c>
      <c r="O508">
        <v>2</v>
      </c>
      <c r="P508">
        <v>1</v>
      </c>
    </row>
    <row r="509" spans="1:16" x14ac:dyDescent="0.25">
      <c r="A509" t="s">
        <v>1078</v>
      </c>
      <c r="B509" t="s">
        <v>1079</v>
      </c>
      <c r="C509" t="s">
        <v>5250</v>
      </c>
      <c r="D509">
        <v>33</v>
      </c>
      <c r="E509" t="s">
        <v>53</v>
      </c>
      <c r="F509" t="s">
        <v>13</v>
      </c>
      <c r="G509" t="s">
        <v>64</v>
      </c>
      <c r="H509">
        <v>6</v>
      </c>
      <c r="I509" t="s">
        <v>5260</v>
      </c>
      <c r="J509">
        <v>3.1</v>
      </c>
      <c r="K509" t="s">
        <v>5251</v>
      </c>
      <c r="M509" t="s">
        <v>50</v>
      </c>
      <c r="N509" t="s">
        <v>9</v>
      </c>
      <c r="O509">
        <v>15</v>
      </c>
      <c r="P509">
        <v>9</v>
      </c>
    </row>
    <row r="510" spans="1:16" x14ac:dyDescent="0.25">
      <c r="A510" t="s">
        <v>1080</v>
      </c>
      <c r="B510" t="s">
        <v>1081</v>
      </c>
      <c r="C510" t="s">
        <v>5254</v>
      </c>
      <c r="D510">
        <v>57</v>
      </c>
      <c r="E510" t="s">
        <v>91</v>
      </c>
      <c r="F510" t="s">
        <v>92</v>
      </c>
      <c r="G510" t="s">
        <v>23</v>
      </c>
      <c r="H510">
        <v>5</v>
      </c>
      <c r="I510">
        <v>75</v>
      </c>
      <c r="J510">
        <v>1.1000000000000001</v>
      </c>
      <c r="K510" t="b">
        <v>1</v>
      </c>
      <c r="L510" s="46">
        <v>0.77</v>
      </c>
      <c r="M510" t="s">
        <v>50</v>
      </c>
      <c r="N510" t="s">
        <v>9</v>
      </c>
      <c r="O510">
        <v>2</v>
      </c>
      <c r="P510">
        <v>3</v>
      </c>
    </row>
    <row r="511" spans="1:16" x14ac:dyDescent="0.25">
      <c r="A511" t="s">
        <v>1082</v>
      </c>
      <c r="B511" t="s">
        <v>1083</v>
      </c>
      <c r="C511" t="s">
        <v>5254</v>
      </c>
      <c r="D511">
        <v>52</v>
      </c>
      <c r="E511" t="s">
        <v>43</v>
      </c>
      <c r="F511" t="s">
        <v>13</v>
      </c>
      <c r="G511" t="s">
        <v>75</v>
      </c>
      <c r="H511">
        <v>17</v>
      </c>
      <c r="I511" t="s">
        <v>5255</v>
      </c>
      <c r="J511">
        <v>0</v>
      </c>
      <c r="K511">
        <v>0</v>
      </c>
      <c r="L511" s="46">
        <v>0.94</v>
      </c>
      <c r="M511" t="s">
        <v>33</v>
      </c>
      <c r="N511" t="s">
        <v>20</v>
      </c>
      <c r="O511">
        <v>18</v>
      </c>
      <c r="P511">
        <v>6</v>
      </c>
    </row>
    <row r="512" spans="1:16" x14ac:dyDescent="0.25">
      <c r="A512" t="s">
        <v>1084</v>
      </c>
      <c r="B512" t="s">
        <v>1085</v>
      </c>
      <c r="C512" t="s">
        <v>63</v>
      </c>
      <c r="D512">
        <v>21</v>
      </c>
      <c r="E512" t="s">
        <v>18</v>
      </c>
      <c r="F512" t="s">
        <v>18</v>
      </c>
      <c r="G512" t="s">
        <v>23</v>
      </c>
      <c r="H512">
        <v>0</v>
      </c>
      <c r="I512" t="s">
        <v>104</v>
      </c>
      <c r="J512">
        <v>3.8</v>
      </c>
      <c r="K512">
        <v>1</v>
      </c>
      <c r="L512" s="46">
        <v>0.61</v>
      </c>
      <c r="M512" t="s">
        <v>33</v>
      </c>
      <c r="N512" t="s">
        <v>9</v>
      </c>
      <c r="O512">
        <v>5</v>
      </c>
      <c r="P512">
        <v>2</v>
      </c>
    </row>
    <row r="513" spans="1:16" x14ac:dyDescent="0.25">
      <c r="A513" t="s">
        <v>1086</v>
      </c>
      <c r="B513" t="s">
        <v>1087</v>
      </c>
      <c r="C513" t="s">
        <v>5248</v>
      </c>
      <c r="D513">
        <v>36</v>
      </c>
      <c r="E513" t="s">
        <v>58</v>
      </c>
      <c r="F513" t="s">
        <v>59</v>
      </c>
      <c r="G513" t="s">
        <v>60</v>
      </c>
      <c r="H513">
        <v>8</v>
      </c>
      <c r="I513">
        <v>100</v>
      </c>
      <c r="J513">
        <v>1.7</v>
      </c>
      <c r="K513" t="s">
        <v>5251</v>
      </c>
      <c r="L513" s="46">
        <v>0.68</v>
      </c>
      <c r="M513" t="s">
        <v>55</v>
      </c>
      <c r="N513" t="s">
        <v>44</v>
      </c>
      <c r="O513">
        <v>9</v>
      </c>
      <c r="P513">
        <v>5</v>
      </c>
    </row>
    <row r="514" spans="1:16" x14ac:dyDescent="0.25">
      <c r="A514" t="s">
        <v>1088</v>
      </c>
      <c r="B514" t="s">
        <v>1089</v>
      </c>
      <c r="C514" t="s">
        <v>5250</v>
      </c>
      <c r="D514">
        <v>33</v>
      </c>
      <c r="E514" t="s">
        <v>173</v>
      </c>
      <c r="F514" t="s">
        <v>59</v>
      </c>
      <c r="G514" t="s">
        <v>97</v>
      </c>
      <c r="H514">
        <v>13</v>
      </c>
      <c r="I514">
        <v>50</v>
      </c>
      <c r="J514">
        <v>2.2000000000000002</v>
      </c>
      <c r="K514" t="s">
        <v>5251</v>
      </c>
      <c r="L514" s="46">
        <v>0.7</v>
      </c>
      <c r="M514" t="s">
        <v>8</v>
      </c>
      <c r="N514" t="s">
        <v>44</v>
      </c>
      <c r="O514">
        <v>8</v>
      </c>
      <c r="P514">
        <v>10</v>
      </c>
    </row>
    <row r="515" spans="1:16" x14ac:dyDescent="0.25">
      <c r="A515" t="s">
        <v>1090</v>
      </c>
      <c r="B515" t="s">
        <v>1091</v>
      </c>
      <c r="C515" t="s">
        <v>5252</v>
      </c>
      <c r="D515">
        <v>54</v>
      </c>
      <c r="E515" t="s">
        <v>53</v>
      </c>
      <c r="F515" t="s">
        <v>13</v>
      </c>
      <c r="G515" t="s">
        <v>38</v>
      </c>
      <c r="H515">
        <v>15</v>
      </c>
      <c r="I515">
        <v>40</v>
      </c>
      <c r="J515">
        <v>4.0999999999999996</v>
      </c>
      <c r="K515" t="b">
        <v>1</v>
      </c>
      <c r="L515">
        <v>71</v>
      </c>
      <c r="M515" t="s">
        <v>8</v>
      </c>
      <c r="N515" t="s">
        <v>20</v>
      </c>
      <c r="O515">
        <v>14</v>
      </c>
      <c r="P515">
        <v>6</v>
      </c>
    </row>
    <row r="516" spans="1:16" x14ac:dyDescent="0.25">
      <c r="A516" t="s">
        <v>1092</v>
      </c>
      <c r="B516" t="s">
        <v>1093</v>
      </c>
      <c r="C516" t="s">
        <v>5253</v>
      </c>
      <c r="D516">
        <v>33</v>
      </c>
      <c r="E516" t="s">
        <v>43</v>
      </c>
      <c r="F516" t="s">
        <v>13</v>
      </c>
      <c r="G516" t="s">
        <v>7</v>
      </c>
      <c r="H516">
        <v>2</v>
      </c>
      <c r="I516" t="s">
        <v>5249</v>
      </c>
      <c r="J516">
        <v>3.8</v>
      </c>
      <c r="K516" t="b">
        <v>0</v>
      </c>
      <c r="M516" t="s">
        <v>50</v>
      </c>
      <c r="N516" t="s">
        <v>44</v>
      </c>
      <c r="O516">
        <v>1</v>
      </c>
      <c r="P516">
        <v>1</v>
      </c>
    </row>
    <row r="517" spans="1:16" x14ac:dyDescent="0.25">
      <c r="A517" t="s">
        <v>1094</v>
      </c>
      <c r="B517" t="s">
        <v>1095</v>
      </c>
      <c r="C517" t="s">
        <v>5253</v>
      </c>
      <c r="D517">
        <v>36</v>
      </c>
      <c r="E517" t="s">
        <v>71</v>
      </c>
      <c r="F517" t="s">
        <v>72</v>
      </c>
      <c r="G517" t="s">
        <v>97</v>
      </c>
      <c r="H517">
        <v>9</v>
      </c>
      <c r="I517" t="s">
        <v>32</v>
      </c>
      <c r="J517">
        <v>0</v>
      </c>
      <c r="K517" t="s">
        <v>54</v>
      </c>
      <c r="L517" s="46">
        <v>0.78</v>
      </c>
      <c r="M517" t="s">
        <v>50</v>
      </c>
      <c r="N517" t="s">
        <v>15</v>
      </c>
      <c r="O517">
        <v>12</v>
      </c>
      <c r="P517">
        <v>1</v>
      </c>
    </row>
    <row r="518" spans="1:16" x14ac:dyDescent="0.25">
      <c r="A518" t="s">
        <v>1096</v>
      </c>
      <c r="B518" t="s">
        <v>1097</v>
      </c>
      <c r="C518" t="s">
        <v>5248</v>
      </c>
      <c r="D518">
        <v>36</v>
      </c>
      <c r="E518" t="s">
        <v>47</v>
      </c>
      <c r="F518" t="s">
        <v>48</v>
      </c>
      <c r="G518" t="s">
        <v>31</v>
      </c>
      <c r="H518">
        <v>3</v>
      </c>
      <c r="I518" t="s">
        <v>5260</v>
      </c>
      <c r="J518">
        <v>0</v>
      </c>
      <c r="K518" t="s">
        <v>142</v>
      </c>
      <c r="L518">
        <v>75</v>
      </c>
      <c r="M518" t="s">
        <v>50</v>
      </c>
      <c r="N518" t="s">
        <v>20</v>
      </c>
      <c r="O518">
        <v>2</v>
      </c>
      <c r="P518">
        <v>3</v>
      </c>
    </row>
    <row r="519" spans="1:16" x14ac:dyDescent="0.25">
      <c r="A519" t="s">
        <v>1098</v>
      </c>
      <c r="B519" t="s">
        <v>1099</v>
      </c>
      <c r="C519" t="s">
        <v>5252</v>
      </c>
      <c r="D519">
        <v>43</v>
      </c>
      <c r="E519" t="s">
        <v>158</v>
      </c>
      <c r="F519" t="s">
        <v>159</v>
      </c>
      <c r="G519" t="s">
        <v>31</v>
      </c>
      <c r="H519">
        <v>15</v>
      </c>
      <c r="I519" t="s">
        <v>104</v>
      </c>
      <c r="J519">
        <v>4.2</v>
      </c>
      <c r="K519" t="b">
        <v>1</v>
      </c>
      <c r="L519" s="46">
        <v>0.91</v>
      </c>
      <c r="M519" t="s">
        <v>55</v>
      </c>
      <c r="N519" t="s">
        <v>44</v>
      </c>
      <c r="O519">
        <v>6</v>
      </c>
      <c r="P519">
        <v>9</v>
      </c>
    </row>
    <row r="520" spans="1:16" x14ac:dyDescent="0.25">
      <c r="A520" t="s">
        <v>1100</v>
      </c>
      <c r="B520" t="s">
        <v>1101</v>
      </c>
      <c r="C520" t="s">
        <v>82</v>
      </c>
      <c r="D520">
        <v>52</v>
      </c>
      <c r="E520" t="s">
        <v>53</v>
      </c>
      <c r="F520" t="s">
        <v>13</v>
      </c>
      <c r="G520" t="s">
        <v>38</v>
      </c>
      <c r="H520">
        <v>21</v>
      </c>
      <c r="I520" t="s">
        <v>5255</v>
      </c>
      <c r="J520">
        <v>2.2000000000000002</v>
      </c>
      <c r="K520">
        <v>1</v>
      </c>
      <c r="L520" s="46">
        <v>0.66</v>
      </c>
      <c r="M520" t="s">
        <v>8</v>
      </c>
      <c r="N520" t="s">
        <v>20</v>
      </c>
      <c r="O520">
        <v>20</v>
      </c>
      <c r="P520">
        <v>9</v>
      </c>
    </row>
    <row r="521" spans="1:16" x14ac:dyDescent="0.25">
      <c r="A521" t="s">
        <v>1102</v>
      </c>
      <c r="B521" t="s">
        <v>1103</v>
      </c>
      <c r="C521" t="s">
        <v>5252</v>
      </c>
      <c r="D521">
        <v>28</v>
      </c>
      <c r="E521" t="s">
        <v>36</v>
      </c>
      <c r="F521" t="s">
        <v>37</v>
      </c>
      <c r="G521" t="s">
        <v>64</v>
      </c>
      <c r="H521">
        <v>2</v>
      </c>
      <c r="I521" t="s">
        <v>5255</v>
      </c>
      <c r="J521">
        <v>1.5</v>
      </c>
      <c r="K521">
        <v>1</v>
      </c>
      <c r="L521" s="46">
        <v>0.68</v>
      </c>
      <c r="M521" t="s">
        <v>33</v>
      </c>
      <c r="N521" t="s">
        <v>9</v>
      </c>
      <c r="O521">
        <v>4</v>
      </c>
      <c r="P521">
        <v>2</v>
      </c>
    </row>
    <row r="522" spans="1:16" x14ac:dyDescent="0.25">
      <c r="A522" t="s">
        <v>1104</v>
      </c>
      <c r="B522" t="s">
        <v>1105</v>
      </c>
      <c r="C522" t="s">
        <v>63</v>
      </c>
      <c r="D522">
        <v>47</v>
      </c>
      <c r="E522" t="s">
        <v>158</v>
      </c>
      <c r="F522" t="s">
        <v>159</v>
      </c>
      <c r="G522" t="s">
        <v>64</v>
      </c>
      <c r="H522">
        <v>21</v>
      </c>
      <c r="I522" t="s">
        <v>212</v>
      </c>
      <c r="J522">
        <v>0</v>
      </c>
      <c r="K522" t="s">
        <v>5251</v>
      </c>
      <c r="M522" t="s">
        <v>55</v>
      </c>
      <c r="N522" t="s">
        <v>44</v>
      </c>
      <c r="O522">
        <v>18</v>
      </c>
      <c r="P522">
        <v>3</v>
      </c>
    </row>
    <row r="523" spans="1:16" x14ac:dyDescent="0.25">
      <c r="A523" t="s">
        <v>1106</v>
      </c>
      <c r="B523" t="s">
        <v>1107</v>
      </c>
      <c r="C523" t="s">
        <v>5253</v>
      </c>
      <c r="D523">
        <v>30</v>
      </c>
      <c r="E523" t="s">
        <v>118</v>
      </c>
      <c r="F523" t="s">
        <v>119</v>
      </c>
      <c r="G523" t="s">
        <v>75</v>
      </c>
      <c r="H523">
        <v>0</v>
      </c>
      <c r="I523" t="s">
        <v>5249</v>
      </c>
      <c r="J523">
        <v>4.0999999999999996</v>
      </c>
      <c r="K523">
        <v>0</v>
      </c>
      <c r="L523" s="46">
        <v>0.62</v>
      </c>
      <c r="M523" t="s">
        <v>33</v>
      </c>
      <c r="N523" t="s">
        <v>15</v>
      </c>
      <c r="O523">
        <v>3</v>
      </c>
      <c r="P523">
        <v>1</v>
      </c>
    </row>
    <row r="524" spans="1:16" x14ac:dyDescent="0.25">
      <c r="A524" t="s">
        <v>1108</v>
      </c>
      <c r="B524" t="s">
        <v>1109</v>
      </c>
      <c r="C524" t="s">
        <v>5254</v>
      </c>
      <c r="D524">
        <v>36</v>
      </c>
      <c r="E524" t="s">
        <v>122</v>
      </c>
      <c r="F524" t="s">
        <v>123</v>
      </c>
      <c r="G524" t="s">
        <v>7</v>
      </c>
      <c r="H524">
        <v>4</v>
      </c>
      <c r="I524">
        <v>40</v>
      </c>
      <c r="J524">
        <v>2.6</v>
      </c>
      <c r="K524" t="s">
        <v>142</v>
      </c>
      <c r="L524" s="46">
        <v>0.9</v>
      </c>
      <c r="M524" t="s">
        <v>33</v>
      </c>
      <c r="N524" t="s">
        <v>44</v>
      </c>
      <c r="O524">
        <v>2</v>
      </c>
      <c r="P524">
        <v>4</v>
      </c>
    </row>
    <row r="525" spans="1:16" x14ac:dyDescent="0.25">
      <c r="A525" t="s">
        <v>1110</v>
      </c>
      <c r="B525" t="s">
        <v>1111</v>
      </c>
      <c r="C525" t="s">
        <v>5248</v>
      </c>
      <c r="D525">
        <v>45</v>
      </c>
      <c r="E525" t="s">
        <v>43</v>
      </c>
      <c r="F525" t="s">
        <v>13</v>
      </c>
      <c r="G525" t="s">
        <v>60</v>
      </c>
      <c r="H525">
        <v>23</v>
      </c>
      <c r="I525">
        <v>100</v>
      </c>
      <c r="J525">
        <v>2.4</v>
      </c>
      <c r="K525" t="b">
        <v>0</v>
      </c>
      <c r="L525" s="46">
        <v>0.96</v>
      </c>
      <c r="M525" t="s">
        <v>55</v>
      </c>
      <c r="N525" t="s">
        <v>20</v>
      </c>
      <c r="O525">
        <v>14</v>
      </c>
      <c r="P525">
        <v>1</v>
      </c>
    </row>
    <row r="526" spans="1:16" x14ac:dyDescent="0.25">
      <c r="A526" t="s">
        <v>1112</v>
      </c>
      <c r="B526" t="s">
        <v>1113</v>
      </c>
      <c r="C526" t="s">
        <v>5252</v>
      </c>
      <c r="D526">
        <v>51</v>
      </c>
      <c r="E526" t="s">
        <v>43</v>
      </c>
      <c r="F526" t="s">
        <v>13</v>
      </c>
      <c r="G526" t="s">
        <v>7</v>
      </c>
      <c r="H526">
        <v>25</v>
      </c>
      <c r="I526">
        <v>50</v>
      </c>
      <c r="J526">
        <v>1.4</v>
      </c>
      <c r="K526" t="s">
        <v>5258</v>
      </c>
      <c r="L526" s="46">
        <v>0.6</v>
      </c>
      <c r="M526" t="s">
        <v>33</v>
      </c>
      <c r="N526" t="s">
        <v>20</v>
      </c>
      <c r="O526">
        <v>17</v>
      </c>
      <c r="P526">
        <v>7</v>
      </c>
    </row>
    <row r="527" spans="1:16" x14ac:dyDescent="0.25">
      <c r="A527" t="s">
        <v>1114</v>
      </c>
      <c r="B527" t="s">
        <v>1115</v>
      </c>
      <c r="C527" t="s">
        <v>5254</v>
      </c>
      <c r="D527">
        <v>46</v>
      </c>
      <c r="E527" t="s">
        <v>47</v>
      </c>
      <c r="F527" t="s">
        <v>48</v>
      </c>
      <c r="G527" t="s">
        <v>14</v>
      </c>
      <c r="H527">
        <v>10</v>
      </c>
      <c r="J527">
        <v>4.5999999999999996</v>
      </c>
      <c r="K527" t="s">
        <v>5258</v>
      </c>
      <c r="L527" s="46">
        <v>0.62</v>
      </c>
      <c r="M527" t="s">
        <v>8</v>
      </c>
      <c r="N527" t="s">
        <v>44</v>
      </c>
      <c r="O527">
        <v>6</v>
      </c>
      <c r="P527">
        <v>1</v>
      </c>
    </row>
    <row r="528" spans="1:16" x14ac:dyDescent="0.25">
      <c r="A528" t="s">
        <v>1116</v>
      </c>
      <c r="B528" t="s">
        <v>1117</v>
      </c>
      <c r="C528" t="s">
        <v>5248</v>
      </c>
      <c r="D528">
        <v>38</v>
      </c>
      <c r="E528" t="s">
        <v>5</v>
      </c>
      <c r="F528" t="s">
        <v>6</v>
      </c>
      <c r="G528" t="s">
        <v>38</v>
      </c>
      <c r="H528">
        <v>18</v>
      </c>
      <c r="I528" t="s">
        <v>5256</v>
      </c>
      <c r="J528">
        <v>4.9000000000000004</v>
      </c>
      <c r="K528" t="b">
        <v>0</v>
      </c>
      <c r="L528" s="46">
        <v>0.74</v>
      </c>
      <c r="M528" t="s">
        <v>33</v>
      </c>
      <c r="N528" t="s">
        <v>15</v>
      </c>
      <c r="O528">
        <v>11</v>
      </c>
      <c r="P528">
        <v>11</v>
      </c>
    </row>
    <row r="529" spans="1:16" x14ac:dyDescent="0.25">
      <c r="A529" t="s">
        <v>1118</v>
      </c>
      <c r="B529" t="s">
        <v>1119</v>
      </c>
      <c r="C529" t="s">
        <v>82</v>
      </c>
      <c r="D529">
        <v>26</v>
      </c>
      <c r="E529" t="s">
        <v>173</v>
      </c>
      <c r="F529" t="s">
        <v>59</v>
      </c>
      <c r="G529" t="s">
        <v>7</v>
      </c>
      <c r="H529">
        <v>1</v>
      </c>
      <c r="I529" t="s">
        <v>104</v>
      </c>
      <c r="J529">
        <v>0</v>
      </c>
      <c r="K529">
        <v>1</v>
      </c>
      <c r="M529" t="s">
        <v>8</v>
      </c>
      <c r="N529" t="s">
        <v>15</v>
      </c>
      <c r="O529">
        <v>1</v>
      </c>
      <c r="P529">
        <v>1</v>
      </c>
    </row>
    <row r="530" spans="1:16" x14ac:dyDescent="0.25">
      <c r="A530" t="s">
        <v>1120</v>
      </c>
      <c r="B530" t="s">
        <v>1121</v>
      </c>
      <c r="C530" t="s">
        <v>63</v>
      </c>
      <c r="D530">
        <v>40</v>
      </c>
      <c r="E530" t="s">
        <v>53</v>
      </c>
      <c r="F530" t="s">
        <v>13</v>
      </c>
      <c r="G530" t="s">
        <v>75</v>
      </c>
      <c r="H530">
        <v>12</v>
      </c>
      <c r="I530">
        <v>30</v>
      </c>
      <c r="J530">
        <v>3.5</v>
      </c>
      <c r="L530" s="46">
        <v>0.98</v>
      </c>
      <c r="M530" t="s">
        <v>8</v>
      </c>
      <c r="N530" t="s">
        <v>15</v>
      </c>
      <c r="O530">
        <v>12</v>
      </c>
      <c r="P530">
        <v>9</v>
      </c>
    </row>
    <row r="531" spans="1:16" x14ac:dyDescent="0.25">
      <c r="A531" t="s">
        <v>1122</v>
      </c>
      <c r="B531" t="s">
        <v>1123</v>
      </c>
      <c r="C531" t="s">
        <v>82</v>
      </c>
      <c r="D531">
        <v>37</v>
      </c>
      <c r="E531" t="s">
        <v>18</v>
      </c>
      <c r="F531" t="s">
        <v>18</v>
      </c>
      <c r="G531" t="s">
        <v>97</v>
      </c>
      <c r="J531">
        <v>1.7</v>
      </c>
      <c r="K531" t="s">
        <v>54</v>
      </c>
      <c r="L531" s="46">
        <v>0.63</v>
      </c>
      <c r="M531" t="s">
        <v>8</v>
      </c>
      <c r="N531" t="s">
        <v>20</v>
      </c>
      <c r="O531">
        <v>2</v>
      </c>
      <c r="P531">
        <v>1</v>
      </c>
    </row>
    <row r="532" spans="1:16" x14ac:dyDescent="0.25">
      <c r="A532" t="s">
        <v>1124</v>
      </c>
      <c r="B532" t="s">
        <v>1125</v>
      </c>
      <c r="C532" t="s">
        <v>5259</v>
      </c>
      <c r="D532">
        <v>28</v>
      </c>
      <c r="E532" t="s">
        <v>111</v>
      </c>
      <c r="F532" t="s">
        <v>13</v>
      </c>
      <c r="G532" t="s">
        <v>7</v>
      </c>
      <c r="H532">
        <v>5</v>
      </c>
      <c r="I532" t="s">
        <v>49</v>
      </c>
      <c r="J532">
        <v>0</v>
      </c>
      <c r="K532" t="s">
        <v>54</v>
      </c>
      <c r="L532">
        <v>96</v>
      </c>
      <c r="M532" t="s">
        <v>50</v>
      </c>
      <c r="N532" t="s">
        <v>44</v>
      </c>
      <c r="O532">
        <v>2</v>
      </c>
      <c r="P532">
        <v>2</v>
      </c>
    </row>
    <row r="533" spans="1:16" x14ac:dyDescent="0.25">
      <c r="A533" t="s">
        <v>1126</v>
      </c>
      <c r="B533" t="s">
        <v>1127</v>
      </c>
      <c r="C533" t="s">
        <v>5253</v>
      </c>
      <c r="D533">
        <v>48</v>
      </c>
      <c r="E533" t="s">
        <v>78</v>
      </c>
      <c r="F533" t="s">
        <v>79</v>
      </c>
      <c r="G533" t="s">
        <v>14</v>
      </c>
      <c r="H533">
        <v>28</v>
      </c>
      <c r="I533" t="s">
        <v>5262</v>
      </c>
      <c r="J533">
        <v>0</v>
      </c>
      <c r="K533">
        <v>0</v>
      </c>
      <c r="L533" s="46">
        <v>0.88</v>
      </c>
      <c r="M533" t="s">
        <v>33</v>
      </c>
      <c r="N533" t="s">
        <v>9</v>
      </c>
      <c r="O533">
        <v>18</v>
      </c>
      <c r="P533">
        <v>8</v>
      </c>
    </row>
    <row r="534" spans="1:16" x14ac:dyDescent="0.25">
      <c r="A534" t="s">
        <v>1128</v>
      </c>
      <c r="B534" t="s">
        <v>1129</v>
      </c>
      <c r="C534" t="s">
        <v>5257</v>
      </c>
      <c r="D534">
        <v>22</v>
      </c>
      <c r="E534" t="s">
        <v>78</v>
      </c>
      <c r="F534" t="s">
        <v>79</v>
      </c>
      <c r="G534" t="s">
        <v>31</v>
      </c>
      <c r="H534">
        <v>0</v>
      </c>
      <c r="J534">
        <v>4.5999999999999996</v>
      </c>
      <c r="K534" t="b">
        <v>0</v>
      </c>
      <c r="M534" t="s">
        <v>55</v>
      </c>
      <c r="N534" t="s">
        <v>20</v>
      </c>
      <c r="O534">
        <v>4</v>
      </c>
      <c r="P534">
        <v>1</v>
      </c>
    </row>
    <row r="535" spans="1:16" x14ac:dyDescent="0.25">
      <c r="A535" t="s">
        <v>1130</v>
      </c>
      <c r="B535" t="s">
        <v>1131</v>
      </c>
      <c r="C535" t="s">
        <v>5253</v>
      </c>
      <c r="D535">
        <v>41</v>
      </c>
      <c r="E535" t="s">
        <v>18</v>
      </c>
      <c r="F535" t="s">
        <v>18</v>
      </c>
      <c r="G535" t="s">
        <v>23</v>
      </c>
      <c r="H535">
        <v>14</v>
      </c>
      <c r="I535">
        <v>40</v>
      </c>
      <c r="J535">
        <v>1.1000000000000001</v>
      </c>
      <c r="K535" t="b">
        <v>1</v>
      </c>
      <c r="L535" s="46">
        <v>0.73</v>
      </c>
      <c r="M535" t="s">
        <v>55</v>
      </c>
      <c r="N535" t="s">
        <v>15</v>
      </c>
      <c r="O535">
        <v>7</v>
      </c>
      <c r="P535">
        <v>5</v>
      </c>
    </row>
    <row r="536" spans="1:16" x14ac:dyDescent="0.25">
      <c r="A536" t="s">
        <v>1132</v>
      </c>
      <c r="B536" t="s">
        <v>1133</v>
      </c>
      <c r="C536" t="s">
        <v>5257</v>
      </c>
      <c r="D536">
        <v>38</v>
      </c>
      <c r="E536" t="s">
        <v>43</v>
      </c>
      <c r="F536" t="s">
        <v>13</v>
      </c>
      <c r="G536" t="s">
        <v>19</v>
      </c>
      <c r="H536">
        <v>15</v>
      </c>
      <c r="J536">
        <v>4.2</v>
      </c>
      <c r="K536">
        <v>0</v>
      </c>
      <c r="L536" s="46">
        <v>0.88</v>
      </c>
      <c r="M536" t="s">
        <v>33</v>
      </c>
      <c r="N536" t="s">
        <v>44</v>
      </c>
      <c r="O536">
        <v>15</v>
      </c>
      <c r="P536">
        <v>4</v>
      </c>
    </row>
    <row r="537" spans="1:16" x14ac:dyDescent="0.25">
      <c r="A537" t="s">
        <v>1134</v>
      </c>
      <c r="B537" t="s">
        <v>1135</v>
      </c>
      <c r="C537" t="s">
        <v>5248</v>
      </c>
      <c r="D537">
        <v>31</v>
      </c>
      <c r="E537" t="s">
        <v>136</v>
      </c>
      <c r="F537" t="s">
        <v>137</v>
      </c>
      <c r="G537" t="s">
        <v>60</v>
      </c>
      <c r="H537">
        <v>9</v>
      </c>
      <c r="J537">
        <v>0</v>
      </c>
      <c r="K537" t="b">
        <v>0</v>
      </c>
      <c r="L537" s="46">
        <v>0.91</v>
      </c>
      <c r="M537" t="s">
        <v>50</v>
      </c>
      <c r="N537" t="s">
        <v>15</v>
      </c>
      <c r="O537">
        <v>10</v>
      </c>
      <c r="P537">
        <v>5</v>
      </c>
    </row>
    <row r="538" spans="1:16" x14ac:dyDescent="0.25">
      <c r="A538" t="s">
        <v>1136</v>
      </c>
      <c r="B538" t="s">
        <v>1137</v>
      </c>
      <c r="C538" t="s">
        <v>5252</v>
      </c>
      <c r="D538">
        <v>30</v>
      </c>
      <c r="E538" t="s">
        <v>158</v>
      </c>
      <c r="F538" t="s">
        <v>159</v>
      </c>
      <c r="G538" t="s">
        <v>14</v>
      </c>
      <c r="H538">
        <v>9</v>
      </c>
      <c r="I538" t="s">
        <v>32</v>
      </c>
      <c r="J538">
        <v>3.9</v>
      </c>
      <c r="K538" t="s">
        <v>142</v>
      </c>
      <c r="L538" s="46">
        <v>0.65</v>
      </c>
      <c r="M538" t="s">
        <v>50</v>
      </c>
      <c r="N538" t="s">
        <v>9</v>
      </c>
      <c r="O538">
        <v>15</v>
      </c>
      <c r="P538">
        <v>13</v>
      </c>
    </row>
    <row r="539" spans="1:16" x14ac:dyDescent="0.25">
      <c r="A539" t="s">
        <v>1138</v>
      </c>
      <c r="B539" t="s">
        <v>1139</v>
      </c>
      <c r="C539" t="s">
        <v>5257</v>
      </c>
      <c r="D539">
        <v>51</v>
      </c>
      <c r="E539" t="s">
        <v>162</v>
      </c>
      <c r="F539" t="s">
        <v>59</v>
      </c>
      <c r="G539" t="s">
        <v>60</v>
      </c>
      <c r="H539">
        <v>22</v>
      </c>
      <c r="I539">
        <v>20</v>
      </c>
      <c r="J539">
        <v>3.4</v>
      </c>
      <c r="K539" t="b">
        <v>1</v>
      </c>
      <c r="L539">
        <v>90</v>
      </c>
      <c r="M539" t="s">
        <v>8</v>
      </c>
      <c r="N539" t="s">
        <v>15</v>
      </c>
      <c r="O539">
        <v>15</v>
      </c>
      <c r="P539">
        <v>15</v>
      </c>
    </row>
    <row r="540" spans="1:16" x14ac:dyDescent="0.25">
      <c r="A540" t="s">
        <v>1140</v>
      </c>
      <c r="B540" t="s">
        <v>1141</v>
      </c>
      <c r="C540" t="s">
        <v>5247</v>
      </c>
      <c r="D540">
        <v>21</v>
      </c>
      <c r="E540" t="s">
        <v>18</v>
      </c>
      <c r="F540" t="s">
        <v>18</v>
      </c>
      <c r="G540" t="s">
        <v>75</v>
      </c>
      <c r="H540">
        <v>0</v>
      </c>
      <c r="I540" t="s">
        <v>104</v>
      </c>
      <c r="J540">
        <v>2.6</v>
      </c>
      <c r="K540" t="s">
        <v>5251</v>
      </c>
      <c r="L540" s="46">
        <v>0.72</v>
      </c>
      <c r="M540" t="s">
        <v>33</v>
      </c>
      <c r="N540" t="s">
        <v>15</v>
      </c>
      <c r="O540">
        <v>2</v>
      </c>
      <c r="P540">
        <v>5</v>
      </c>
    </row>
    <row r="541" spans="1:16" x14ac:dyDescent="0.25">
      <c r="A541" t="s">
        <v>1142</v>
      </c>
      <c r="B541" t="s">
        <v>1143</v>
      </c>
      <c r="C541" t="s">
        <v>5248</v>
      </c>
      <c r="D541">
        <v>20</v>
      </c>
      <c r="E541" t="s">
        <v>5</v>
      </c>
      <c r="F541" t="s">
        <v>6</v>
      </c>
      <c r="G541" t="s">
        <v>75</v>
      </c>
      <c r="H541">
        <v>1</v>
      </c>
      <c r="I541" t="s">
        <v>5256</v>
      </c>
      <c r="J541">
        <v>2.2999999999999998</v>
      </c>
      <c r="K541">
        <v>1</v>
      </c>
      <c r="L541" s="46">
        <v>0.72</v>
      </c>
      <c r="M541" t="s">
        <v>33</v>
      </c>
      <c r="N541" t="s">
        <v>9</v>
      </c>
      <c r="O541">
        <v>1</v>
      </c>
      <c r="P541">
        <v>2</v>
      </c>
    </row>
    <row r="542" spans="1:16" x14ac:dyDescent="0.25">
      <c r="A542" t="s">
        <v>1144</v>
      </c>
      <c r="B542" t="s">
        <v>1145</v>
      </c>
      <c r="C542" t="s">
        <v>82</v>
      </c>
      <c r="D542">
        <v>30</v>
      </c>
      <c r="E542" t="s">
        <v>71</v>
      </c>
      <c r="F542" t="s">
        <v>72</v>
      </c>
      <c r="G542" t="s">
        <v>7</v>
      </c>
      <c r="H542">
        <v>5</v>
      </c>
      <c r="I542" t="s">
        <v>32</v>
      </c>
      <c r="J542">
        <v>4.8</v>
      </c>
      <c r="K542" t="s">
        <v>5251</v>
      </c>
      <c r="M542" t="s">
        <v>55</v>
      </c>
      <c r="N542" t="s">
        <v>44</v>
      </c>
      <c r="O542">
        <v>1</v>
      </c>
      <c r="P542">
        <v>2</v>
      </c>
    </row>
    <row r="543" spans="1:16" x14ac:dyDescent="0.25">
      <c r="A543" t="s">
        <v>1146</v>
      </c>
      <c r="B543" t="s">
        <v>1147</v>
      </c>
      <c r="C543" t="s">
        <v>5257</v>
      </c>
      <c r="D543">
        <v>41</v>
      </c>
      <c r="E543" t="s">
        <v>158</v>
      </c>
      <c r="F543" t="s">
        <v>159</v>
      </c>
      <c r="G543" t="s">
        <v>38</v>
      </c>
      <c r="H543">
        <v>0</v>
      </c>
      <c r="I543" t="s">
        <v>5256</v>
      </c>
      <c r="J543">
        <v>4.5</v>
      </c>
      <c r="K543" t="s">
        <v>5251</v>
      </c>
      <c r="L543" s="46">
        <v>0.68</v>
      </c>
      <c r="M543" t="s">
        <v>33</v>
      </c>
      <c r="N543" t="s">
        <v>20</v>
      </c>
      <c r="O543">
        <v>3</v>
      </c>
      <c r="P543">
        <v>2</v>
      </c>
    </row>
    <row r="544" spans="1:16" x14ac:dyDescent="0.25">
      <c r="A544" t="s">
        <v>1148</v>
      </c>
      <c r="B544" t="s">
        <v>1149</v>
      </c>
      <c r="C544" t="s">
        <v>82</v>
      </c>
      <c r="D544">
        <v>22</v>
      </c>
      <c r="E544" t="s">
        <v>173</v>
      </c>
      <c r="F544" t="s">
        <v>59</v>
      </c>
      <c r="G544" t="s">
        <v>7</v>
      </c>
      <c r="H544">
        <v>0</v>
      </c>
      <c r="I544" t="s">
        <v>32</v>
      </c>
      <c r="J544">
        <v>0</v>
      </c>
      <c r="K544">
        <v>0</v>
      </c>
      <c r="L544" s="46">
        <v>0.87</v>
      </c>
      <c r="M544" t="s">
        <v>50</v>
      </c>
      <c r="N544" t="s">
        <v>44</v>
      </c>
      <c r="O544">
        <v>5</v>
      </c>
      <c r="P544">
        <v>3</v>
      </c>
    </row>
    <row r="545" spans="1:16" x14ac:dyDescent="0.25">
      <c r="A545" t="s">
        <v>1150</v>
      </c>
      <c r="B545" t="s">
        <v>1151</v>
      </c>
      <c r="C545" t="s">
        <v>5257</v>
      </c>
      <c r="D545">
        <v>45</v>
      </c>
      <c r="E545" t="s">
        <v>162</v>
      </c>
      <c r="F545" t="s">
        <v>59</v>
      </c>
      <c r="G545" t="s">
        <v>64</v>
      </c>
      <c r="H545">
        <v>19</v>
      </c>
      <c r="I545">
        <v>75</v>
      </c>
      <c r="J545">
        <v>0</v>
      </c>
      <c r="K545" t="s">
        <v>142</v>
      </c>
      <c r="L545" s="46">
        <v>0.72</v>
      </c>
      <c r="M545" t="s">
        <v>33</v>
      </c>
      <c r="N545" t="s">
        <v>9</v>
      </c>
      <c r="O545">
        <v>14</v>
      </c>
      <c r="P545">
        <v>20</v>
      </c>
    </row>
    <row r="546" spans="1:16" x14ac:dyDescent="0.25">
      <c r="A546" t="s">
        <v>1152</v>
      </c>
      <c r="B546" t="s">
        <v>1153</v>
      </c>
      <c r="C546" t="s">
        <v>63</v>
      </c>
      <c r="D546">
        <v>22</v>
      </c>
      <c r="E546" t="s">
        <v>12</v>
      </c>
      <c r="F546" t="s">
        <v>13</v>
      </c>
      <c r="G546" t="s">
        <v>38</v>
      </c>
      <c r="H546">
        <v>2</v>
      </c>
      <c r="I546">
        <v>40</v>
      </c>
      <c r="J546">
        <v>1.1000000000000001</v>
      </c>
      <c r="K546" t="s">
        <v>142</v>
      </c>
      <c r="L546" s="46">
        <v>0.76</v>
      </c>
      <c r="M546" t="s">
        <v>55</v>
      </c>
      <c r="N546" t="s">
        <v>15</v>
      </c>
      <c r="O546">
        <v>4</v>
      </c>
      <c r="P546">
        <v>1</v>
      </c>
    </row>
    <row r="547" spans="1:16" x14ac:dyDescent="0.25">
      <c r="A547" t="s">
        <v>1154</v>
      </c>
      <c r="B547" t="s">
        <v>1155</v>
      </c>
      <c r="C547" t="s">
        <v>5247</v>
      </c>
      <c r="D547">
        <v>20</v>
      </c>
      <c r="E547" t="s">
        <v>47</v>
      </c>
      <c r="F547" t="s">
        <v>48</v>
      </c>
      <c r="G547" t="s">
        <v>14</v>
      </c>
      <c r="H547">
        <v>0</v>
      </c>
      <c r="I547">
        <v>100</v>
      </c>
      <c r="J547">
        <v>0</v>
      </c>
      <c r="K547">
        <v>0</v>
      </c>
      <c r="L547">
        <v>63</v>
      </c>
      <c r="M547" t="s">
        <v>8</v>
      </c>
      <c r="N547" t="s">
        <v>44</v>
      </c>
      <c r="O547">
        <v>1</v>
      </c>
      <c r="P547">
        <v>3</v>
      </c>
    </row>
    <row r="548" spans="1:16" x14ac:dyDescent="0.25">
      <c r="A548" t="s">
        <v>1156</v>
      </c>
      <c r="B548" t="s">
        <v>1157</v>
      </c>
      <c r="C548" t="s">
        <v>5248</v>
      </c>
      <c r="D548">
        <v>20</v>
      </c>
      <c r="E548" t="s">
        <v>111</v>
      </c>
      <c r="F548" t="s">
        <v>13</v>
      </c>
      <c r="G548" t="s">
        <v>38</v>
      </c>
      <c r="H548">
        <v>2</v>
      </c>
      <c r="I548">
        <v>40</v>
      </c>
      <c r="K548">
        <v>1</v>
      </c>
      <c r="L548" s="46">
        <v>0.91</v>
      </c>
      <c r="M548" t="s">
        <v>55</v>
      </c>
      <c r="N548" t="s">
        <v>20</v>
      </c>
      <c r="O548">
        <v>1</v>
      </c>
      <c r="P548">
        <v>1</v>
      </c>
    </row>
    <row r="549" spans="1:16" x14ac:dyDescent="0.25">
      <c r="A549" t="s">
        <v>1158</v>
      </c>
      <c r="B549" t="s">
        <v>1159</v>
      </c>
      <c r="C549" t="s">
        <v>5259</v>
      </c>
      <c r="D549">
        <v>21</v>
      </c>
      <c r="E549" t="s">
        <v>53</v>
      </c>
      <c r="F549" t="s">
        <v>13</v>
      </c>
      <c r="G549" t="s">
        <v>31</v>
      </c>
      <c r="H549">
        <v>0</v>
      </c>
      <c r="I549">
        <v>100</v>
      </c>
      <c r="K549">
        <v>0</v>
      </c>
      <c r="L549" s="46">
        <v>0.73</v>
      </c>
      <c r="M549" t="s">
        <v>55</v>
      </c>
      <c r="N549" t="s">
        <v>9</v>
      </c>
      <c r="O549">
        <v>1</v>
      </c>
      <c r="P549">
        <v>1</v>
      </c>
    </row>
    <row r="550" spans="1:16" x14ac:dyDescent="0.25">
      <c r="A550" t="s">
        <v>1160</v>
      </c>
      <c r="B550" t="s">
        <v>1161</v>
      </c>
      <c r="C550" t="s">
        <v>82</v>
      </c>
      <c r="D550">
        <v>22</v>
      </c>
      <c r="E550" t="s">
        <v>29</v>
      </c>
      <c r="F550" t="s">
        <v>30</v>
      </c>
      <c r="G550" t="s">
        <v>64</v>
      </c>
      <c r="H550">
        <v>1</v>
      </c>
      <c r="I550">
        <v>40</v>
      </c>
      <c r="J550">
        <v>0</v>
      </c>
      <c r="K550">
        <v>0</v>
      </c>
      <c r="L550" s="46">
        <v>0.63</v>
      </c>
      <c r="M550" t="s">
        <v>8</v>
      </c>
      <c r="N550" t="s">
        <v>44</v>
      </c>
      <c r="O550">
        <v>5</v>
      </c>
      <c r="P550">
        <v>1</v>
      </c>
    </row>
    <row r="551" spans="1:16" x14ac:dyDescent="0.25">
      <c r="A551" t="s">
        <v>1162</v>
      </c>
      <c r="B551" t="s">
        <v>1163</v>
      </c>
      <c r="C551" t="s">
        <v>5252</v>
      </c>
      <c r="D551">
        <v>28</v>
      </c>
      <c r="E551" t="s">
        <v>53</v>
      </c>
      <c r="F551" t="s">
        <v>13</v>
      </c>
      <c r="G551" t="s">
        <v>75</v>
      </c>
      <c r="H551">
        <v>3</v>
      </c>
      <c r="I551" t="s">
        <v>5262</v>
      </c>
      <c r="K551">
        <v>1</v>
      </c>
      <c r="L551" s="46">
        <v>0.79</v>
      </c>
      <c r="M551" t="s">
        <v>55</v>
      </c>
      <c r="N551" t="s">
        <v>20</v>
      </c>
      <c r="O551">
        <v>2</v>
      </c>
      <c r="P551">
        <v>1</v>
      </c>
    </row>
    <row r="552" spans="1:16" x14ac:dyDescent="0.25">
      <c r="A552" t="s">
        <v>1164</v>
      </c>
      <c r="B552" t="s">
        <v>1165</v>
      </c>
      <c r="C552" t="s">
        <v>5252</v>
      </c>
      <c r="D552">
        <v>59</v>
      </c>
      <c r="E552" t="s">
        <v>58</v>
      </c>
      <c r="F552" t="s">
        <v>59</v>
      </c>
      <c r="G552" t="s">
        <v>31</v>
      </c>
      <c r="I552">
        <v>20</v>
      </c>
      <c r="J552">
        <v>4.0999999999999996</v>
      </c>
      <c r="K552">
        <v>0</v>
      </c>
      <c r="L552">
        <v>75</v>
      </c>
      <c r="M552" t="s">
        <v>55</v>
      </c>
      <c r="N552" t="s">
        <v>9</v>
      </c>
      <c r="O552">
        <v>2</v>
      </c>
      <c r="P552">
        <v>2</v>
      </c>
    </row>
    <row r="553" spans="1:16" x14ac:dyDescent="0.25">
      <c r="A553" t="s">
        <v>1166</v>
      </c>
      <c r="B553" t="s">
        <v>1167</v>
      </c>
      <c r="C553" t="s">
        <v>5253</v>
      </c>
      <c r="D553">
        <v>28</v>
      </c>
      <c r="E553" t="s">
        <v>118</v>
      </c>
      <c r="F553" t="s">
        <v>119</v>
      </c>
      <c r="G553" t="s">
        <v>23</v>
      </c>
      <c r="H553">
        <v>1</v>
      </c>
      <c r="J553">
        <v>0</v>
      </c>
      <c r="K553">
        <v>0</v>
      </c>
      <c r="L553" s="46">
        <v>0.7</v>
      </c>
      <c r="M553" t="s">
        <v>33</v>
      </c>
      <c r="N553" t="s">
        <v>20</v>
      </c>
      <c r="O553">
        <v>1</v>
      </c>
      <c r="P553">
        <v>2</v>
      </c>
    </row>
    <row r="554" spans="1:16" x14ac:dyDescent="0.25">
      <c r="A554" t="s">
        <v>1168</v>
      </c>
      <c r="B554" t="s">
        <v>1169</v>
      </c>
      <c r="C554" t="s">
        <v>5252</v>
      </c>
      <c r="D554">
        <v>40</v>
      </c>
      <c r="E554" t="s">
        <v>12</v>
      </c>
      <c r="F554" t="s">
        <v>13</v>
      </c>
      <c r="G554" t="s">
        <v>75</v>
      </c>
      <c r="H554">
        <v>0</v>
      </c>
      <c r="I554" t="s">
        <v>212</v>
      </c>
      <c r="J554">
        <v>1.2</v>
      </c>
      <c r="L554" s="46">
        <v>0.87</v>
      </c>
      <c r="M554" t="s">
        <v>33</v>
      </c>
      <c r="N554" t="s">
        <v>9</v>
      </c>
      <c r="O554">
        <v>1</v>
      </c>
      <c r="P554">
        <v>1</v>
      </c>
    </row>
    <row r="555" spans="1:16" x14ac:dyDescent="0.25">
      <c r="A555" t="s">
        <v>1170</v>
      </c>
      <c r="B555" t="s">
        <v>1171</v>
      </c>
      <c r="C555" t="s">
        <v>5259</v>
      </c>
      <c r="D555">
        <v>57</v>
      </c>
      <c r="E555" t="s">
        <v>5</v>
      </c>
      <c r="F555" t="s">
        <v>6</v>
      </c>
      <c r="G555" t="s">
        <v>7</v>
      </c>
      <c r="H555">
        <v>7</v>
      </c>
      <c r="I555">
        <v>30</v>
      </c>
      <c r="J555">
        <v>1.6</v>
      </c>
      <c r="K555" t="s">
        <v>142</v>
      </c>
      <c r="M555" t="s">
        <v>8</v>
      </c>
      <c r="N555" t="s">
        <v>15</v>
      </c>
      <c r="O555">
        <v>13</v>
      </c>
      <c r="P555">
        <v>5</v>
      </c>
    </row>
    <row r="556" spans="1:16" x14ac:dyDescent="0.25">
      <c r="A556" t="s">
        <v>1172</v>
      </c>
      <c r="B556" t="s">
        <v>1173</v>
      </c>
      <c r="C556" t="s">
        <v>5257</v>
      </c>
      <c r="D556">
        <v>47</v>
      </c>
      <c r="E556" t="s">
        <v>47</v>
      </c>
      <c r="F556" t="s">
        <v>48</v>
      </c>
      <c r="G556" t="s">
        <v>75</v>
      </c>
      <c r="H556">
        <v>1</v>
      </c>
      <c r="I556">
        <v>50</v>
      </c>
      <c r="J556">
        <v>3.9</v>
      </c>
      <c r="K556" t="s">
        <v>5258</v>
      </c>
      <c r="L556" s="46">
        <v>0.88</v>
      </c>
      <c r="M556" t="s">
        <v>33</v>
      </c>
      <c r="N556" t="s">
        <v>44</v>
      </c>
      <c r="O556">
        <v>5</v>
      </c>
      <c r="P556">
        <v>3</v>
      </c>
    </row>
    <row r="557" spans="1:16" x14ac:dyDescent="0.25">
      <c r="A557" t="s">
        <v>1174</v>
      </c>
      <c r="B557" t="s">
        <v>1175</v>
      </c>
      <c r="C557" t="s">
        <v>5250</v>
      </c>
      <c r="D557">
        <v>48</v>
      </c>
      <c r="E557" t="s">
        <v>95</v>
      </c>
      <c r="F557" t="s">
        <v>96</v>
      </c>
      <c r="G557" t="s">
        <v>64</v>
      </c>
      <c r="H557">
        <v>21</v>
      </c>
      <c r="I557">
        <v>40</v>
      </c>
      <c r="J557">
        <v>0</v>
      </c>
      <c r="K557">
        <v>1</v>
      </c>
      <c r="M557" t="s">
        <v>33</v>
      </c>
      <c r="N557" t="s">
        <v>20</v>
      </c>
      <c r="O557">
        <v>15</v>
      </c>
      <c r="P557">
        <v>11</v>
      </c>
    </row>
    <row r="558" spans="1:16" x14ac:dyDescent="0.25">
      <c r="A558" t="s">
        <v>1176</v>
      </c>
      <c r="B558" t="s">
        <v>1177</v>
      </c>
      <c r="C558" t="s">
        <v>82</v>
      </c>
      <c r="D558">
        <v>28</v>
      </c>
      <c r="E558" t="s">
        <v>43</v>
      </c>
      <c r="F558" t="s">
        <v>13</v>
      </c>
      <c r="G558" t="s">
        <v>60</v>
      </c>
      <c r="H558">
        <v>1</v>
      </c>
      <c r="I558" t="s">
        <v>5262</v>
      </c>
      <c r="J558">
        <v>4.7</v>
      </c>
      <c r="K558" t="b">
        <v>0</v>
      </c>
      <c r="L558" s="46">
        <v>0.93</v>
      </c>
      <c r="M558" t="s">
        <v>55</v>
      </c>
      <c r="N558" t="s">
        <v>9</v>
      </c>
      <c r="O558">
        <v>5</v>
      </c>
      <c r="P558">
        <v>3</v>
      </c>
    </row>
    <row r="559" spans="1:16" x14ac:dyDescent="0.25">
      <c r="A559" t="s">
        <v>1178</v>
      </c>
      <c r="B559" t="s">
        <v>1179</v>
      </c>
      <c r="C559" t="s">
        <v>5259</v>
      </c>
      <c r="D559">
        <v>41</v>
      </c>
      <c r="E559" t="s">
        <v>47</v>
      </c>
      <c r="F559" t="s">
        <v>48</v>
      </c>
      <c r="G559" t="s">
        <v>19</v>
      </c>
      <c r="H559">
        <v>15</v>
      </c>
      <c r="J559">
        <v>3.8</v>
      </c>
      <c r="K559">
        <v>1</v>
      </c>
      <c r="M559" t="s">
        <v>50</v>
      </c>
      <c r="N559" t="s">
        <v>20</v>
      </c>
      <c r="O559">
        <v>13</v>
      </c>
      <c r="P559">
        <v>5</v>
      </c>
    </row>
    <row r="560" spans="1:16" x14ac:dyDescent="0.25">
      <c r="A560" t="s">
        <v>1180</v>
      </c>
      <c r="B560" t="s">
        <v>1181</v>
      </c>
      <c r="C560" t="s">
        <v>5247</v>
      </c>
      <c r="D560">
        <v>57</v>
      </c>
      <c r="E560" t="s">
        <v>136</v>
      </c>
      <c r="F560" t="s">
        <v>137</v>
      </c>
      <c r="G560" t="s">
        <v>64</v>
      </c>
      <c r="H560">
        <v>33</v>
      </c>
      <c r="I560">
        <v>100</v>
      </c>
      <c r="J560">
        <v>3.5</v>
      </c>
      <c r="K560" t="s">
        <v>142</v>
      </c>
      <c r="L560" s="46">
        <v>0.74</v>
      </c>
      <c r="M560" t="s">
        <v>33</v>
      </c>
      <c r="N560" t="s">
        <v>20</v>
      </c>
      <c r="O560">
        <v>19</v>
      </c>
      <c r="P560">
        <v>17</v>
      </c>
    </row>
    <row r="561" spans="1:16" x14ac:dyDescent="0.25">
      <c r="A561" t="s">
        <v>1182</v>
      </c>
      <c r="B561" t="s">
        <v>1183</v>
      </c>
      <c r="C561" t="s">
        <v>5250</v>
      </c>
      <c r="D561">
        <v>60</v>
      </c>
      <c r="E561" t="s">
        <v>58</v>
      </c>
      <c r="F561" t="s">
        <v>59</v>
      </c>
      <c r="G561" t="s">
        <v>19</v>
      </c>
      <c r="H561">
        <v>39</v>
      </c>
      <c r="I561" t="s">
        <v>5255</v>
      </c>
      <c r="J561">
        <v>4</v>
      </c>
      <c r="L561" s="46">
        <v>0.7</v>
      </c>
      <c r="M561" t="s">
        <v>50</v>
      </c>
      <c r="N561" t="s">
        <v>44</v>
      </c>
      <c r="O561">
        <v>15</v>
      </c>
      <c r="P561">
        <v>15</v>
      </c>
    </row>
    <row r="562" spans="1:16" x14ac:dyDescent="0.25">
      <c r="A562" t="s">
        <v>1184</v>
      </c>
      <c r="B562" t="s">
        <v>1185</v>
      </c>
      <c r="C562" t="s">
        <v>5253</v>
      </c>
      <c r="D562">
        <v>48</v>
      </c>
      <c r="E562" t="s">
        <v>122</v>
      </c>
      <c r="F562" t="s">
        <v>123</v>
      </c>
      <c r="G562" t="s">
        <v>19</v>
      </c>
      <c r="H562">
        <v>21</v>
      </c>
      <c r="I562">
        <v>30</v>
      </c>
      <c r="J562">
        <v>1.6</v>
      </c>
      <c r="K562" t="s">
        <v>5258</v>
      </c>
      <c r="L562" s="46">
        <v>0.67</v>
      </c>
      <c r="M562" t="s">
        <v>33</v>
      </c>
      <c r="N562" t="s">
        <v>15</v>
      </c>
      <c r="O562">
        <v>15</v>
      </c>
      <c r="P562">
        <v>5</v>
      </c>
    </row>
    <row r="563" spans="1:16" x14ac:dyDescent="0.25">
      <c r="A563" t="s">
        <v>1186</v>
      </c>
      <c r="B563" t="s">
        <v>1187</v>
      </c>
      <c r="C563" t="s">
        <v>63</v>
      </c>
      <c r="D563">
        <v>24</v>
      </c>
      <c r="E563" t="s">
        <v>118</v>
      </c>
      <c r="F563" t="s">
        <v>119</v>
      </c>
      <c r="G563" t="s">
        <v>64</v>
      </c>
      <c r="H563">
        <v>5</v>
      </c>
      <c r="I563">
        <v>40</v>
      </c>
      <c r="J563">
        <v>3</v>
      </c>
      <c r="K563" t="s">
        <v>142</v>
      </c>
      <c r="L563" s="46">
        <v>0.86</v>
      </c>
      <c r="M563" t="s">
        <v>33</v>
      </c>
      <c r="N563" t="s">
        <v>20</v>
      </c>
      <c r="O563">
        <v>1</v>
      </c>
      <c r="P563">
        <v>1</v>
      </c>
    </row>
    <row r="564" spans="1:16" x14ac:dyDescent="0.25">
      <c r="A564" t="s">
        <v>1188</v>
      </c>
      <c r="B564" t="s">
        <v>1189</v>
      </c>
      <c r="C564" t="s">
        <v>5248</v>
      </c>
      <c r="D564">
        <v>33</v>
      </c>
      <c r="E564" t="s">
        <v>162</v>
      </c>
      <c r="F564" t="s">
        <v>59</v>
      </c>
      <c r="G564" t="s">
        <v>75</v>
      </c>
      <c r="H564">
        <v>11</v>
      </c>
      <c r="I564">
        <v>50</v>
      </c>
      <c r="J564">
        <v>5</v>
      </c>
      <c r="K564" t="s">
        <v>54</v>
      </c>
      <c r="L564" s="46">
        <v>0.69</v>
      </c>
      <c r="M564" t="s">
        <v>8</v>
      </c>
      <c r="N564" t="s">
        <v>9</v>
      </c>
      <c r="O564">
        <v>8</v>
      </c>
      <c r="P564">
        <v>9</v>
      </c>
    </row>
    <row r="565" spans="1:16" x14ac:dyDescent="0.25">
      <c r="A565" t="s">
        <v>1190</v>
      </c>
      <c r="B565" t="s">
        <v>1191</v>
      </c>
      <c r="C565" t="s">
        <v>5248</v>
      </c>
      <c r="D565">
        <v>20</v>
      </c>
      <c r="E565" t="s">
        <v>47</v>
      </c>
      <c r="F565" t="s">
        <v>48</v>
      </c>
      <c r="G565" t="s">
        <v>19</v>
      </c>
      <c r="H565">
        <v>0</v>
      </c>
      <c r="I565">
        <v>30</v>
      </c>
      <c r="J565">
        <v>4.8</v>
      </c>
      <c r="K565" t="s">
        <v>54</v>
      </c>
      <c r="L565" s="46">
        <v>0.68</v>
      </c>
      <c r="M565" t="s">
        <v>8</v>
      </c>
      <c r="N565" t="s">
        <v>9</v>
      </c>
      <c r="O565">
        <v>5</v>
      </c>
      <c r="P565">
        <v>3</v>
      </c>
    </row>
    <row r="566" spans="1:16" x14ac:dyDescent="0.25">
      <c r="A566" t="s">
        <v>1192</v>
      </c>
      <c r="B566" t="s">
        <v>1193</v>
      </c>
      <c r="C566" t="s">
        <v>5257</v>
      </c>
      <c r="D566">
        <v>59</v>
      </c>
      <c r="E566" t="s">
        <v>53</v>
      </c>
      <c r="F566" t="s">
        <v>13</v>
      </c>
      <c r="G566" t="s">
        <v>75</v>
      </c>
      <c r="H566">
        <v>15</v>
      </c>
      <c r="I566" t="s">
        <v>49</v>
      </c>
      <c r="K566" t="s">
        <v>142</v>
      </c>
      <c r="M566" t="s">
        <v>8</v>
      </c>
      <c r="N566" t="s">
        <v>15</v>
      </c>
      <c r="O566">
        <v>7</v>
      </c>
      <c r="P566">
        <v>8</v>
      </c>
    </row>
    <row r="567" spans="1:16" x14ac:dyDescent="0.25">
      <c r="A567" t="s">
        <v>1194</v>
      </c>
      <c r="B567" t="s">
        <v>1195</v>
      </c>
      <c r="C567" t="s">
        <v>5253</v>
      </c>
      <c r="D567">
        <v>42</v>
      </c>
      <c r="E567" t="s">
        <v>158</v>
      </c>
      <c r="F567" t="s">
        <v>159</v>
      </c>
      <c r="G567" t="s">
        <v>75</v>
      </c>
      <c r="H567">
        <v>22</v>
      </c>
      <c r="J567">
        <v>2.9</v>
      </c>
      <c r="K567">
        <v>0</v>
      </c>
      <c r="L567" s="46">
        <v>0.61</v>
      </c>
      <c r="M567" t="s">
        <v>50</v>
      </c>
      <c r="N567" t="s">
        <v>9</v>
      </c>
      <c r="O567">
        <v>14</v>
      </c>
      <c r="P567">
        <v>9</v>
      </c>
    </row>
    <row r="568" spans="1:16" x14ac:dyDescent="0.25">
      <c r="A568" t="s">
        <v>1196</v>
      </c>
      <c r="B568" t="s">
        <v>1197</v>
      </c>
      <c r="C568" t="s">
        <v>5248</v>
      </c>
      <c r="D568">
        <v>22</v>
      </c>
      <c r="E568" t="s">
        <v>47</v>
      </c>
      <c r="F568" t="s">
        <v>48</v>
      </c>
      <c r="G568" t="s">
        <v>60</v>
      </c>
      <c r="H568">
        <v>3</v>
      </c>
      <c r="J568">
        <v>3</v>
      </c>
      <c r="K568" t="b">
        <v>1</v>
      </c>
      <c r="L568" s="46">
        <v>0.96</v>
      </c>
      <c r="M568" t="s">
        <v>55</v>
      </c>
      <c r="N568" t="s">
        <v>15</v>
      </c>
      <c r="O568">
        <v>1</v>
      </c>
      <c r="P568">
        <v>2</v>
      </c>
    </row>
    <row r="569" spans="1:16" x14ac:dyDescent="0.25">
      <c r="A569" t="s">
        <v>1198</v>
      </c>
      <c r="B569" t="s">
        <v>1199</v>
      </c>
      <c r="C569" t="s">
        <v>5259</v>
      </c>
      <c r="D569">
        <v>41</v>
      </c>
      <c r="E569" t="s">
        <v>111</v>
      </c>
      <c r="F569" t="s">
        <v>13</v>
      </c>
      <c r="G569" t="s">
        <v>64</v>
      </c>
      <c r="H569">
        <v>11</v>
      </c>
      <c r="I569">
        <v>50</v>
      </c>
      <c r="J569">
        <v>3.5</v>
      </c>
      <c r="K569">
        <v>1</v>
      </c>
      <c r="L569" s="46">
        <v>0.68</v>
      </c>
      <c r="M569" t="s">
        <v>33</v>
      </c>
      <c r="N569" t="s">
        <v>9</v>
      </c>
      <c r="O569">
        <v>12</v>
      </c>
      <c r="P569">
        <v>1</v>
      </c>
    </row>
    <row r="570" spans="1:16" x14ac:dyDescent="0.25">
      <c r="A570" t="s">
        <v>1200</v>
      </c>
      <c r="B570" t="s">
        <v>1201</v>
      </c>
      <c r="C570" t="s">
        <v>63</v>
      </c>
      <c r="D570">
        <v>25</v>
      </c>
      <c r="E570" t="s">
        <v>58</v>
      </c>
      <c r="F570" t="s">
        <v>59</v>
      </c>
      <c r="G570" t="s">
        <v>23</v>
      </c>
      <c r="H570">
        <v>5</v>
      </c>
      <c r="I570">
        <v>40</v>
      </c>
      <c r="K570" t="b">
        <v>1</v>
      </c>
      <c r="L570" s="46">
        <v>0.75</v>
      </c>
      <c r="M570" t="s">
        <v>33</v>
      </c>
      <c r="N570" t="s">
        <v>44</v>
      </c>
      <c r="O570">
        <v>4</v>
      </c>
      <c r="P570">
        <v>1</v>
      </c>
    </row>
    <row r="571" spans="1:16" x14ac:dyDescent="0.25">
      <c r="A571" t="s">
        <v>1202</v>
      </c>
      <c r="B571" t="s">
        <v>1203</v>
      </c>
      <c r="C571" t="s">
        <v>5247</v>
      </c>
      <c r="D571">
        <v>38</v>
      </c>
      <c r="E571" t="s">
        <v>111</v>
      </c>
      <c r="F571" t="s">
        <v>13</v>
      </c>
      <c r="G571" t="s">
        <v>60</v>
      </c>
      <c r="H571">
        <v>3</v>
      </c>
      <c r="I571">
        <v>40</v>
      </c>
      <c r="J571">
        <v>4.7</v>
      </c>
      <c r="K571">
        <v>0</v>
      </c>
      <c r="L571" s="46">
        <v>0.69</v>
      </c>
      <c r="M571" t="s">
        <v>33</v>
      </c>
      <c r="N571" t="s">
        <v>20</v>
      </c>
      <c r="O571">
        <v>4</v>
      </c>
      <c r="P571">
        <v>2</v>
      </c>
    </row>
    <row r="572" spans="1:16" x14ac:dyDescent="0.25">
      <c r="A572" t="s">
        <v>1204</v>
      </c>
      <c r="B572" t="s">
        <v>1205</v>
      </c>
      <c r="C572" t="s">
        <v>5253</v>
      </c>
      <c r="D572">
        <v>43</v>
      </c>
      <c r="E572" t="s">
        <v>43</v>
      </c>
      <c r="F572" t="s">
        <v>13</v>
      </c>
      <c r="G572" t="s">
        <v>75</v>
      </c>
      <c r="H572">
        <v>1</v>
      </c>
      <c r="J572">
        <v>2.9</v>
      </c>
      <c r="K572" t="s">
        <v>142</v>
      </c>
      <c r="L572" s="46">
        <v>0.78</v>
      </c>
      <c r="M572" t="s">
        <v>50</v>
      </c>
      <c r="N572" t="s">
        <v>44</v>
      </c>
      <c r="O572">
        <v>5</v>
      </c>
      <c r="P572">
        <v>2</v>
      </c>
    </row>
    <row r="573" spans="1:16" x14ac:dyDescent="0.25">
      <c r="A573" t="s">
        <v>1206</v>
      </c>
      <c r="B573" t="s">
        <v>1207</v>
      </c>
      <c r="C573" t="s">
        <v>5252</v>
      </c>
      <c r="D573">
        <v>54</v>
      </c>
      <c r="E573" t="s">
        <v>162</v>
      </c>
      <c r="F573" t="s">
        <v>59</v>
      </c>
      <c r="G573" t="s">
        <v>31</v>
      </c>
      <c r="H573">
        <v>1</v>
      </c>
      <c r="I573">
        <v>75</v>
      </c>
      <c r="J573">
        <v>4.4000000000000004</v>
      </c>
      <c r="K573" t="s">
        <v>5258</v>
      </c>
      <c r="M573" t="s">
        <v>8</v>
      </c>
      <c r="N573" t="s">
        <v>20</v>
      </c>
      <c r="O573">
        <v>4</v>
      </c>
      <c r="P573">
        <v>5</v>
      </c>
    </row>
    <row r="574" spans="1:16" x14ac:dyDescent="0.25">
      <c r="A574" t="s">
        <v>1208</v>
      </c>
      <c r="B574" t="s">
        <v>1209</v>
      </c>
      <c r="C574" t="s">
        <v>5252</v>
      </c>
      <c r="D574">
        <v>31</v>
      </c>
      <c r="E574" t="s">
        <v>36</v>
      </c>
      <c r="F574" t="s">
        <v>37</v>
      </c>
      <c r="G574" t="s">
        <v>14</v>
      </c>
      <c r="H574">
        <v>2</v>
      </c>
      <c r="I574">
        <v>40</v>
      </c>
      <c r="J574">
        <v>2.2999999999999998</v>
      </c>
      <c r="K574" t="s">
        <v>5251</v>
      </c>
      <c r="L574" s="46">
        <v>0.98</v>
      </c>
      <c r="M574" t="s">
        <v>55</v>
      </c>
      <c r="N574" t="s">
        <v>20</v>
      </c>
      <c r="O574">
        <v>5</v>
      </c>
      <c r="P574">
        <v>1</v>
      </c>
    </row>
    <row r="575" spans="1:16" x14ac:dyDescent="0.25">
      <c r="A575" t="s">
        <v>1210</v>
      </c>
      <c r="B575" t="s">
        <v>1211</v>
      </c>
      <c r="C575" t="s">
        <v>5247</v>
      </c>
      <c r="D575">
        <v>56</v>
      </c>
      <c r="E575" t="s">
        <v>162</v>
      </c>
      <c r="F575" t="s">
        <v>59</v>
      </c>
      <c r="G575" t="s">
        <v>31</v>
      </c>
      <c r="H575">
        <v>3</v>
      </c>
      <c r="I575" t="s">
        <v>32</v>
      </c>
      <c r="J575">
        <v>3.7</v>
      </c>
      <c r="L575" s="46">
        <v>0.83</v>
      </c>
      <c r="M575" t="s">
        <v>50</v>
      </c>
      <c r="N575" t="s">
        <v>20</v>
      </c>
      <c r="O575">
        <v>4</v>
      </c>
      <c r="P575">
        <v>2</v>
      </c>
    </row>
    <row r="576" spans="1:16" x14ac:dyDescent="0.25">
      <c r="A576" t="s">
        <v>1212</v>
      </c>
      <c r="B576" t="s">
        <v>1213</v>
      </c>
      <c r="C576" t="s">
        <v>5257</v>
      </c>
      <c r="D576">
        <v>46</v>
      </c>
      <c r="E576" t="s">
        <v>162</v>
      </c>
      <c r="F576" t="s">
        <v>59</v>
      </c>
      <c r="G576" t="s">
        <v>19</v>
      </c>
      <c r="H576">
        <v>11</v>
      </c>
      <c r="J576">
        <v>1.8</v>
      </c>
      <c r="K576">
        <v>1</v>
      </c>
      <c r="L576" s="46">
        <v>0.91</v>
      </c>
      <c r="M576" t="s">
        <v>8</v>
      </c>
      <c r="N576" t="s">
        <v>44</v>
      </c>
      <c r="O576">
        <v>8</v>
      </c>
      <c r="P576">
        <v>9</v>
      </c>
    </row>
    <row r="577" spans="1:16" x14ac:dyDescent="0.25">
      <c r="A577" t="s">
        <v>1214</v>
      </c>
      <c r="B577" t="s">
        <v>1215</v>
      </c>
      <c r="C577" t="s">
        <v>82</v>
      </c>
      <c r="D577">
        <v>60</v>
      </c>
      <c r="E577" t="s">
        <v>122</v>
      </c>
      <c r="F577" t="s">
        <v>123</v>
      </c>
      <c r="G577" t="s">
        <v>31</v>
      </c>
      <c r="I577">
        <v>100</v>
      </c>
      <c r="J577">
        <v>0</v>
      </c>
      <c r="K577">
        <v>1</v>
      </c>
      <c r="L577" s="46">
        <v>0.96</v>
      </c>
      <c r="M577" t="s">
        <v>50</v>
      </c>
      <c r="N577" t="s">
        <v>20</v>
      </c>
      <c r="O577">
        <v>5</v>
      </c>
      <c r="P577">
        <v>1</v>
      </c>
    </row>
    <row r="578" spans="1:16" x14ac:dyDescent="0.25">
      <c r="A578" t="s">
        <v>1216</v>
      </c>
      <c r="B578" t="s">
        <v>1217</v>
      </c>
      <c r="C578" t="s">
        <v>5252</v>
      </c>
      <c r="D578">
        <v>28</v>
      </c>
      <c r="E578" t="s">
        <v>95</v>
      </c>
      <c r="F578" t="s">
        <v>96</v>
      </c>
      <c r="G578" t="s">
        <v>19</v>
      </c>
      <c r="H578">
        <v>2</v>
      </c>
      <c r="I578" t="s">
        <v>5260</v>
      </c>
      <c r="K578">
        <v>1</v>
      </c>
      <c r="L578" s="46">
        <v>0.85</v>
      </c>
      <c r="M578" t="s">
        <v>55</v>
      </c>
      <c r="N578" t="s">
        <v>44</v>
      </c>
      <c r="O578">
        <v>3</v>
      </c>
      <c r="P578">
        <v>2</v>
      </c>
    </row>
    <row r="579" spans="1:16" x14ac:dyDescent="0.25">
      <c r="A579" t="s">
        <v>1218</v>
      </c>
      <c r="B579" t="s">
        <v>1219</v>
      </c>
      <c r="C579" t="s">
        <v>5252</v>
      </c>
      <c r="D579">
        <v>43</v>
      </c>
      <c r="E579" t="s">
        <v>36</v>
      </c>
      <c r="F579" t="s">
        <v>37</v>
      </c>
      <c r="G579" t="s">
        <v>23</v>
      </c>
      <c r="H579">
        <v>20</v>
      </c>
      <c r="I579" t="s">
        <v>5261</v>
      </c>
      <c r="J579">
        <v>2.7</v>
      </c>
      <c r="K579" t="b">
        <v>0</v>
      </c>
      <c r="L579" s="46">
        <v>0.72</v>
      </c>
      <c r="M579" t="s">
        <v>8</v>
      </c>
      <c r="N579" t="s">
        <v>15</v>
      </c>
      <c r="O579">
        <v>14</v>
      </c>
      <c r="P579">
        <v>2</v>
      </c>
    </row>
    <row r="580" spans="1:16" x14ac:dyDescent="0.25">
      <c r="A580" t="s">
        <v>1220</v>
      </c>
      <c r="B580" t="s">
        <v>1221</v>
      </c>
      <c r="C580" t="s">
        <v>5257</v>
      </c>
      <c r="D580">
        <v>41</v>
      </c>
      <c r="E580" t="s">
        <v>118</v>
      </c>
      <c r="F580" t="s">
        <v>119</v>
      </c>
      <c r="G580" t="s">
        <v>23</v>
      </c>
      <c r="H580">
        <v>11</v>
      </c>
      <c r="I580" t="s">
        <v>104</v>
      </c>
      <c r="J580">
        <v>4.7</v>
      </c>
      <c r="L580" s="46">
        <v>0.69</v>
      </c>
      <c r="M580" t="s">
        <v>50</v>
      </c>
      <c r="N580" t="s">
        <v>9</v>
      </c>
      <c r="O580">
        <v>10</v>
      </c>
      <c r="P580">
        <v>4</v>
      </c>
    </row>
    <row r="581" spans="1:16" x14ac:dyDescent="0.25">
      <c r="A581" t="s">
        <v>1222</v>
      </c>
      <c r="B581" t="s">
        <v>1223</v>
      </c>
      <c r="C581" t="s">
        <v>5250</v>
      </c>
      <c r="D581">
        <v>41</v>
      </c>
      <c r="E581" t="s">
        <v>53</v>
      </c>
      <c r="F581" t="s">
        <v>13</v>
      </c>
      <c r="G581" t="s">
        <v>75</v>
      </c>
      <c r="H581">
        <v>0</v>
      </c>
      <c r="I581" t="s">
        <v>104</v>
      </c>
      <c r="J581">
        <v>3.1</v>
      </c>
      <c r="K581">
        <v>0</v>
      </c>
      <c r="L581">
        <v>90</v>
      </c>
      <c r="M581" t="s">
        <v>55</v>
      </c>
      <c r="N581" t="s">
        <v>9</v>
      </c>
      <c r="O581">
        <v>4</v>
      </c>
      <c r="P581">
        <v>1</v>
      </c>
    </row>
    <row r="582" spans="1:16" x14ac:dyDescent="0.25">
      <c r="A582" t="s">
        <v>1224</v>
      </c>
      <c r="B582" t="s">
        <v>1225</v>
      </c>
      <c r="C582" t="s">
        <v>5252</v>
      </c>
      <c r="D582">
        <v>40</v>
      </c>
      <c r="E582" t="s">
        <v>53</v>
      </c>
      <c r="F582" t="s">
        <v>13</v>
      </c>
      <c r="G582" t="s">
        <v>14</v>
      </c>
      <c r="H582">
        <v>20</v>
      </c>
      <c r="I582">
        <v>20</v>
      </c>
      <c r="J582">
        <v>2.2999999999999998</v>
      </c>
      <c r="K582">
        <v>0</v>
      </c>
      <c r="L582" s="46">
        <v>0.92</v>
      </c>
      <c r="M582" t="s">
        <v>33</v>
      </c>
      <c r="N582" t="s">
        <v>20</v>
      </c>
      <c r="O582">
        <v>14</v>
      </c>
      <c r="P582">
        <v>10</v>
      </c>
    </row>
    <row r="583" spans="1:16" x14ac:dyDescent="0.25">
      <c r="A583" t="s">
        <v>1226</v>
      </c>
      <c r="B583" t="s">
        <v>1227</v>
      </c>
      <c r="C583" t="s">
        <v>82</v>
      </c>
      <c r="D583">
        <v>45</v>
      </c>
      <c r="E583" t="s">
        <v>18</v>
      </c>
      <c r="F583" t="s">
        <v>18</v>
      </c>
      <c r="G583" t="s">
        <v>75</v>
      </c>
      <c r="H583">
        <v>3</v>
      </c>
      <c r="I583" t="s">
        <v>5262</v>
      </c>
      <c r="J583">
        <v>1.3</v>
      </c>
      <c r="K583" t="s">
        <v>5258</v>
      </c>
      <c r="L583" s="46">
        <v>0.91</v>
      </c>
      <c r="M583" t="s">
        <v>55</v>
      </c>
      <c r="N583" t="s">
        <v>44</v>
      </c>
      <c r="O583">
        <v>5</v>
      </c>
      <c r="P583">
        <v>1</v>
      </c>
    </row>
    <row r="584" spans="1:16" x14ac:dyDescent="0.25">
      <c r="A584" t="s">
        <v>1228</v>
      </c>
      <c r="B584" t="s">
        <v>1229</v>
      </c>
      <c r="C584" t="s">
        <v>5257</v>
      </c>
      <c r="D584">
        <v>47</v>
      </c>
      <c r="E584" t="s">
        <v>122</v>
      </c>
      <c r="F584" t="s">
        <v>123</v>
      </c>
      <c r="G584" t="s">
        <v>75</v>
      </c>
      <c r="H584">
        <v>28</v>
      </c>
      <c r="I584" t="s">
        <v>5260</v>
      </c>
      <c r="J584">
        <v>2.9</v>
      </c>
      <c r="K584" t="b">
        <v>1</v>
      </c>
      <c r="M584" t="s">
        <v>33</v>
      </c>
      <c r="N584" t="s">
        <v>9</v>
      </c>
      <c r="O584">
        <v>18</v>
      </c>
      <c r="P584">
        <v>13</v>
      </c>
    </row>
    <row r="585" spans="1:16" x14ac:dyDescent="0.25">
      <c r="A585" t="s">
        <v>1230</v>
      </c>
      <c r="B585" t="s">
        <v>1231</v>
      </c>
      <c r="C585" t="s">
        <v>5254</v>
      </c>
      <c r="D585">
        <v>34</v>
      </c>
      <c r="E585" t="s">
        <v>78</v>
      </c>
      <c r="F585" t="s">
        <v>79</v>
      </c>
      <c r="G585" t="s">
        <v>38</v>
      </c>
      <c r="H585">
        <v>0</v>
      </c>
      <c r="I585">
        <v>40</v>
      </c>
      <c r="J585">
        <v>3.3</v>
      </c>
      <c r="K585">
        <v>0</v>
      </c>
      <c r="L585" s="46">
        <v>0.98</v>
      </c>
      <c r="M585" t="s">
        <v>50</v>
      </c>
      <c r="N585" t="s">
        <v>44</v>
      </c>
      <c r="O585">
        <v>1</v>
      </c>
      <c r="P585">
        <v>3</v>
      </c>
    </row>
    <row r="586" spans="1:16" x14ac:dyDescent="0.25">
      <c r="A586" t="s">
        <v>1232</v>
      </c>
      <c r="B586" t="s">
        <v>1233</v>
      </c>
      <c r="C586" t="s">
        <v>5259</v>
      </c>
      <c r="D586">
        <v>47</v>
      </c>
      <c r="E586" t="s">
        <v>43</v>
      </c>
      <c r="F586" t="s">
        <v>13</v>
      </c>
      <c r="G586" t="s">
        <v>60</v>
      </c>
      <c r="H586">
        <v>4</v>
      </c>
      <c r="I586" t="s">
        <v>5262</v>
      </c>
      <c r="J586">
        <v>4.2</v>
      </c>
      <c r="L586" s="46">
        <v>0.82</v>
      </c>
      <c r="M586" t="s">
        <v>8</v>
      </c>
      <c r="N586" t="s">
        <v>44</v>
      </c>
      <c r="O586">
        <v>5</v>
      </c>
      <c r="P586">
        <v>2</v>
      </c>
    </row>
    <row r="587" spans="1:16" x14ac:dyDescent="0.25">
      <c r="A587" t="s">
        <v>1234</v>
      </c>
      <c r="B587" t="s">
        <v>1235</v>
      </c>
      <c r="C587" t="s">
        <v>5259</v>
      </c>
      <c r="D587">
        <v>32</v>
      </c>
      <c r="E587" t="s">
        <v>162</v>
      </c>
      <c r="F587" t="s">
        <v>59</v>
      </c>
      <c r="G587" t="s">
        <v>60</v>
      </c>
      <c r="H587">
        <v>9</v>
      </c>
      <c r="I587" t="s">
        <v>5256</v>
      </c>
      <c r="J587">
        <v>1.3</v>
      </c>
      <c r="K587" t="b">
        <v>1</v>
      </c>
      <c r="L587" s="46">
        <v>0.83</v>
      </c>
      <c r="M587" t="s">
        <v>8</v>
      </c>
      <c r="N587" t="s">
        <v>20</v>
      </c>
      <c r="O587">
        <v>10</v>
      </c>
      <c r="P587">
        <v>4</v>
      </c>
    </row>
    <row r="588" spans="1:16" x14ac:dyDescent="0.25">
      <c r="A588" t="s">
        <v>1236</v>
      </c>
      <c r="B588" t="s">
        <v>1237</v>
      </c>
      <c r="C588" t="s">
        <v>5259</v>
      </c>
      <c r="D588">
        <v>28</v>
      </c>
      <c r="E588" t="s">
        <v>53</v>
      </c>
      <c r="F588" t="s">
        <v>13</v>
      </c>
      <c r="G588" t="s">
        <v>14</v>
      </c>
      <c r="H588">
        <v>2</v>
      </c>
      <c r="I588" t="s">
        <v>212</v>
      </c>
      <c r="J588">
        <v>4.4000000000000004</v>
      </c>
      <c r="K588" t="b">
        <v>1</v>
      </c>
      <c r="M588" t="s">
        <v>50</v>
      </c>
      <c r="N588" t="s">
        <v>9</v>
      </c>
      <c r="O588">
        <v>5</v>
      </c>
      <c r="P588">
        <v>2</v>
      </c>
    </row>
    <row r="589" spans="1:16" x14ac:dyDescent="0.25">
      <c r="A589" t="s">
        <v>1238</v>
      </c>
      <c r="B589" t="s">
        <v>1239</v>
      </c>
      <c r="C589" t="s">
        <v>5254</v>
      </c>
      <c r="D589">
        <v>32</v>
      </c>
      <c r="E589" t="s">
        <v>12</v>
      </c>
      <c r="F589" t="s">
        <v>13</v>
      </c>
      <c r="G589" t="s">
        <v>75</v>
      </c>
      <c r="H589">
        <v>1</v>
      </c>
      <c r="I589">
        <v>100</v>
      </c>
      <c r="J589">
        <v>3.4</v>
      </c>
      <c r="K589" t="b">
        <v>1</v>
      </c>
      <c r="M589" t="s">
        <v>8</v>
      </c>
      <c r="N589" t="s">
        <v>20</v>
      </c>
      <c r="O589">
        <v>3</v>
      </c>
      <c r="P589">
        <v>1</v>
      </c>
    </row>
    <row r="590" spans="1:16" x14ac:dyDescent="0.25">
      <c r="A590" t="s">
        <v>1240</v>
      </c>
      <c r="B590" t="s">
        <v>1241</v>
      </c>
      <c r="C590" t="s">
        <v>5252</v>
      </c>
      <c r="D590">
        <v>49</v>
      </c>
      <c r="E590" t="s">
        <v>29</v>
      </c>
      <c r="F590" t="s">
        <v>30</v>
      </c>
      <c r="G590" t="s">
        <v>31</v>
      </c>
      <c r="H590">
        <v>2</v>
      </c>
      <c r="I590" t="s">
        <v>212</v>
      </c>
      <c r="J590">
        <v>3.4</v>
      </c>
      <c r="K590">
        <v>1</v>
      </c>
      <c r="L590" s="46">
        <v>0.85</v>
      </c>
      <c r="M590" t="s">
        <v>8</v>
      </c>
      <c r="N590" t="s">
        <v>20</v>
      </c>
      <c r="O590">
        <v>5</v>
      </c>
      <c r="P590">
        <v>1</v>
      </c>
    </row>
    <row r="591" spans="1:16" x14ac:dyDescent="0.25">
      <c r="A591" t="s">
        <v>1242</v>
      </c>
      <c r="B591" t="s">
        <v>1243</v>
      </c>
      <c r="C591" t="s">
        <v>5247</v>
      </c>
      <c r="D591">
        <v>36</v>
      </c>
      <c r="E591" t="s">
        <v>58</v>
      </c>
      <c r="F591" t="s">
        <v>59</v>
      </c>
      <c r="G591" t="s">
        <v>14</v>
      </c>
      <c r="H591">
        <v>16</v>
      </c>
      <c r="I591" t="s">
        <v>5262</v>
      </c>
      <c r="J591">
        <v>3.2</v>
      </c>
      <c r="M591" t="s">
        <v>33</v>
      </c>
      <c r="N591" t="s">
        <v>9</v>
      </c>
      <c r="O591">
        <v>18</v>
      </c>
      <c r="P591">
        <v>2</v>
      </c>
    </row>
    <row r="592" spans="1:16" x14ac:dyDescent="0.25">
      <c r="A592" t="s">
        <v>1244</v>
      </c>
      <c r="B592" t="s">
        <v>1245</v>
      </c>
      <c r="C592" t="s">
        <v>5259</v>
      </c>
      <c r="D592">
        <v>59</v>
      </c>
      <c r="E592" t="s">
        <v>162</v>
      </c>
      <c r="F592" t="s">
        <v>59</v>
      </c>
      <c r="G592" t="s">
        <v>7</v>
      </c>
      <c r="H592">
        <v>22</v>
      </c>
      <c r="I592" t="s">
        <v>5262</v>
      </c>
      <c r="J592">
        <v>3.6</v>
      </c>
      <c r="K592" t="s">
        <v>5251</v>
      </c>
      <c r="L592" s="46">
        <v>0.63</v>
      </c>
      <c r="M592" t="s">
        <v>50</v>
      </c>
      <c r="N592" t="s">
        <v>9</v>
      </c>
      <c r="O592">
        <v>16</v>
      </c>
      <c r="P592">
        <v>6</v>
      </c>
    </row>
    <row r="593" spans="1:16" x14ac:dyDescent="0.25">
      <c r="A593" t="s">
        <v>1246</v>
      </c>
      <c r="B593" t="s">
        <v>1247</v>
      </c>
      <c r="C593" t="s">
        <v>5253</v>
      </c>
      <c r="D593">
        <v>52</v>
      </c>
      <c r="E593" t="s">
        <v>111</v>
      </c>
      <c r="F593" t="s">
        <v>13</v>
      </c>
      <c r="G593" t="s">
        <v>64</v>
      </c>
      <c r="H593">
        <v>22</v>
      </c>
      <c r="I593" t="s">
        <v>104</v>
      </c>
      <c r="J593">
        <v>0</v>
      </c>
      <c r="K593">
        <v>0</v>
      </c>
      <c r="M593" t="s">
        <v>55</v>
      </c>
      <c r="N593" t="s">
        <v>15</v>
      </c>
      <c r="O593">
        <v>14</v>
      </c>
      <c r="P593">
        <v>10</v>
      </c>
    </row>
    <row r="594" spans="1:16" x14ac:dyDescent="0.25">
      <c r="A594" t="s">
        <v>1248</v>
      </c>
      <c r="B594" t="s">
        <v>1249</v>
      </c>
      <c r="C594" t="s">
        <v>5253</v>
      </c>
      <c r="D594">
        <v>24</v>
      </c>
      <c r="E594" t="s">
        <v>158</v>
      </c>
      <c r="F594" t="s">
        <v>159</v>
      </c>
      <c r="G594" t="s">
        <v>7</v>
      </c>
      <c r="H594">
        <v>5</v>
      </c>
      <c r="I594">
        <v>40</v>
      </c>
      <c r="J594">
        <v>1.8</v>
      </c>
      <c r="K594">
        <v>1</v>
      </c>
      <c r="L594" s="46">
        <v>0.86</v>
      </c>
      <c r="M594" t="s">
        <v>33</v>
      </c>
      <c r="N594" t="s">
        <v>15</v>
      </c>
      <c r="O594">
        <v>4</v>
      </c>
      <c r="P594">
        <v>2</v>
      </c>
    </row>
    <row r="595" spans="1:16" x14ac:dyDescent="0.25">
      <c r="A595" t="s">
        <v>1250</v>
      </c>
      <c r="B595" t="s">
        <v>1251</v>
      </c>
      <c r="C595" t="s">
        <v>5248</v>
      </c>
      <c r="D595">
        <v>26</v>
      </c>
      <c r="E595" t="s">
        <v>12</v>
      </c>
      <c r="F595" t="s">
        <v>13</v>
      </c>
      <c r="G595" t="s">
        <v>19</v>
      </c>
      <c r="H595">
        <v>2</v>
      </c>
      <c r="I595" t="s">
        <v>5255</v>
      </c>
      <c r="J595">
        <v>2.5</v>
      </c>
      <c r="K595" t="s">
        <v>54</v>
      </c>
      <c r="L595">
        <v>60</v>
      </c>
      <c r="M595" t="s">
        <v>50</v>
      </c>
      <c r="N595" t="s">
        <v>44</v>
      </c>
      <c r="O595">
        <v>5</v>
      </c>
      <c r="P595">
        <v>1</v>
      </c>
    </row>
    <row r="596" spans="1:16" x14ac:dyDescent="0.25">
      <c r="A596" t="s">
        <v>1252</v>
      </c>
      <c r="B596" t="s">
        <v>1253</v>
      </c>
      <c r="C596" t="s">
        <v>5259</v>
      </c>
      <c r="D596">
        <v>55</v>
      </c>
      <c r="E596" t="s">
        <v>111</v>
      </c>
      <c r="F596" t="s">
        <v>13</v>
      </c>
      <c r="G596" t="s">
        <v>64</v>
      </c>
      <c r="H596">
        <v>24</v>
      </c>
      <c r="I596">
        <v>40</v>
      </c>
      <c r="J596">
        <v>2</v>
      </c>
      <c r="K596">
        <v>1</v>
      </c>
      <c r="L596">
        <v>88</v>
      </c>
      <c r="M596" t="s">
        <v>33</v>
      </c>
      <c r="N596" t="s">
        <v>9</v>
      </c>
      <c r="O596">
        <v>15</v>
      </c>
      <c r="P596">
        <v>3</v>
      </c>
    </row>
    <row r="597" spans="1:16" x14ac:dyDescent="0.25">
      <c r="A597" t="s">
        <v>1254</v>
      </c>
      <c r="B597" t="s">
        <v>1255</v>
      </c>
      <c r="C597" t="s">
        <v>5248</v>
      </c>
      <c r="D597">
        <v>56</v>
      </c>
      <c r="E597" t="s">
        <v>5</v>
      </c>
      <c r="F597" t="s">
        <v>6</v>
      </c>
      <c r="G597" t="s">
        <v>14</v>
      </c>
      <c r="H597">
        <v>37</v>
      </c>
      <c r="I597">
        <v>40</v>
      </c>
      <c r="J597">
        <v>0</v>
      </c>
      <c r="K597" t="s">
        <v>5251</v>
      </c>
      <c r="L597" s="46">
        <v>0.7</v>
      </c>
      <c r="M597" t="s">
        <v>55</v>
      </c>
      <c r="N597" t="s">
        <v>15</v>
      </c>
      <c r="O597">
        <v>11</v>
      </c>
      <c r="P597">
        <v>9</v>
      </c>
    </row>
    <row r="598" spans="1:16" x14ac:dyDescent="0.25">
      <c r="A598" t="s">
        <v>1256</v>
      </c>
      <c r="B598" t="s">
        <v>1257</v>
      </c>
      <c r="C598" t="s">
        <v>5254</v>
      </c>
      <c r="D598">
        <v>36</v>
      </c>
      <c r="E598" t="s">
        <v>118</v>
      </c>
      <c r="F598" t="s">
        <v>119</v>
      </c>
      <c r="G598" t="s">
        <v>19</v>
      </c>
      <c r="H598">
        <v>3</v>
      </c>
      <c r="I598" t="s">
        <v>5260</v>
      </c>
      <c r="J598">
        <v>1.3</v>
      </c>
      <c r="K598">
        <v>1</v>
      </c>
      <c r="L598" s="46">
        <v>0.77</v>
      </c>
      <c r="M598" t="s">
        <v>55</v>
      </c>
      <c r="N598" t="s">
        <v>44</v>
      </c>
      <c r="O598">
        <v>2</v>
      </c>
      <c r="P598">
        <v>4</v>
      </c>
    </row>
    <row r="599" spans="1:16" x14ac:dyDescent="0.25">
      <c r="A599" t="s">
        <v>1258</v>
      </c>
      <c r="B599" t="s">
        <v>1259</v>
      </c>
      <c r="C599" t="s">
        <v>5259</v>
      </c>
      <c r="D599">
        <v>48</v>
      </c>
      <c r="E599" t="s">
        <v>58</v>
      </c>
      <c r="F599" t="s">
        <v>59</v>
      </c>
      <c r="G599" t="s">
        <v>23</v>
      </c>
      <c r="H599">
        <v>18</v>
      </c>
      <c r="I599">
        <v>75</v>
      </c>
      <c r="J599">
        <v>0</v>
      </c>
      <c r="K599">
        <v>0</v>
      </c>
      <c r="L599" s="46">
        <v>0.8</v>
      </c>
      <c r="M599" t="s">
        <v>50</v>
      </c>
      <c r="N599" t="s">
        <v>44</v>
      </c>
      <c r="O599">
        <v>20</v>
      </c>
      <c r="P599">
        <v>5</v>
      </c>
    </row>
    <row r="600" spans="1:16" x14ac:dyDescent="0.25">
      <c r="A600" t="s">
        <v>1260</v>
      </c>
      <c r="B600" t="s">
        <v>1261</v>
      </c>
      <c r="C600" t="s">
        <v>82</v>
      </c>
      <c r="D600">
        <v>55</v>
      </c>
      <c r="E600" t="s">
        <v>122</v>
      </c>
      <c r="F600" t="s">
        <v>123</v>
      </c>
      <c r="G600" t="s">
        <v>97</v>
      </c>
      <c r="H600">
        <v>6</v>
      </c>
      <c r="I600" t="s">
        <v>24</v>
      </c>
      <c r="J600">
        <v>3.6</v>
      </c>
      <c r="K600" t="s">
        <v>5258</v>
      </c>
      <c r="M600" t="s">
        <v>55</v>
      </c>
      <c r="N600" t="s">
        <v>44</v>
      </c>
      <c r="O600">
        <v>13</v>
      </c>
      <c r="P600">
        <v>3</v>
      </c>
    </row>
    <row r="601" spans="1:16" x14ac:dyDescent="0.25">
      <c r="A601" t="s">
        <v>1262</v>
      </c>
      <c r="B601" t="s">
        <v>1263</v>
      </c>
      <c r="C601" t="s">
        <v>5253</v>
      </c>
      <c r="D601">
        <v>56</v>
      </c>
      <c r="E601" t="s">
        <v>173</v>
      </c>
      <c r="F601" t="s">
        <v>59</v>
      </c>
      <c r="G601" t="s">
        <v>75</v>
      </c>
      <c r="H601">
        <v>17</v>
      </c>
      <c r="J601">
        <v>1.3</v>
      </c>
      <c r="L601" s="46">
        <v>0.87</v>
      </c>
      <c r="M601" t="s">
        <v>33</v>
      </c>
      <c r="N601" t="s">
        <v>15</v>
      </c>
      <c r="O601">
        <v>12</v>
      </c>
      <c r="P601">
        <v>5</v>
      </c>
    </row>
    <row r="602" spans="1:16" x14ac:dyDescent="0.25">
      <c r="A602" t="s">
        <v>1264</v>
      </c>
      <c r="B602" t="s">
        <v>1265</v>
      </c>
      <c r="C602" t="s">
        <v>63</v>
      </c>
      <c r="D602">
        <v>28</v>
      </c>
      <c r="E602" t="s">
        <v>111</v>
      </c>
      <c r="F602" t="s">
        <v>13</v>
      </c>
      <c r="G602" t="s">
        <v>7</v>
      </c>
      <c r="H602">
        <v>1</v>
      </c>
      <c r="I602">
        <v>75</v>
      </c>
      <c r="J602">
        <v>2.7</v>
      </c>
      <c r="K602" t="b">
        <v>1</v>
      </c>
      <c r="L602" s="46">
        <v>0.93</v>
      </c>
      <c r="M602" t="s">
        <v>55</v>
      </c>
      <c r="N602" t="s">
        <v>9</v>
      </c>
      <c r="O602">
        <v>1</v>
      </c>
      <c r="P602">
        <v>2</v>
      </c>
    </row>
    <row r="603" spans="1:16" x14ac:dyDescent="0.25">
      <c r="A603" t="s">
        <v>1266</v>
      </c>
      <c r="B603" t="s">
        <v>1267</v>
      </c>
      <c r="C603" t="s">
        <v>5250</v>
      </c>
      <c r="D603">
        <v>60</v>
      </c>
      <c r="E603" t="s">
        <v>43</v>
      </c>
      <c r="F603" t="s">
        <v>13</v>
      </c>
      <c r="G603" t="s">
        <v>31</v>
      </c>
      <c r="H603">
        <v>39</v>
      </c>
      <c r="I603" t="s">
        <v>5249</v>
      </c>
      <c r="J603">
        <v>1.5</v>
      </c>
      <c r="L603">
        <v>88</v>
      </c>
      <c r="M603" t="s">
        <v>33</v>
      </c>
      <c r="N603" t="s">
        <v>20</v>
      </c>
      <c r="O603">
        <v>19</v>
      </c>
      <c r="P603">
        <v>4</v>
      </c>
    </row>
    <row r="604" spans="1:16" x14ac:dyDescent="0.25">
      <c r="A604" t="s">
        <v>1268</v>
      </c>
      <c r="B604" t="s">
        <v>1269</v>
      </c>
      <c r="C604" t="s">
        <v>5250</v>
      </c>
      <c r="D604">
        <v>34</v>
      </c>
      <c r="E604" t="s">
        <v>95</v>
      </c>
      <c r="F604" t="s">
        <v>96</v>
      </c>
      <c r="G604" t="s">
        <v>7</v>
      </c>
      <c r="H604">
        <v>15</v>
      </c>
      <c r="I604">
        <v>20</v>
      </c>
      <c r="J604">
        <v>0</v>
      </c>
      <c r="K604">
        <v>0</v>
      </c>
      <c r="L604" s="46">
        <v>1</v>
      </c>
      <c r="M604" t="s">
        <v>33</v>
      </c>
      <c r="N604" t="s">
        <v>44</v>
      </c>
      <c r="O604">
        <v>13</v>
      </c>
      <c r="P604">
        <v>3</v>
      </c>
    </row>
    <row r="605" spans="1:16" x14ac:dyDescent="0.25">
      <c r="A605" t="s">
        <v>1270</v>
      </c>
      <c r="B605" t="s">
        <v>1271</v>
      </c>
      <c r="C605" t="s">
        <v>5253</v>
      </c>
      <c r="D605">
        <v>38</v>
      </c>
      <c r="E605" t="s">
        <v>36</v>
      </c>
      <c r="F605" t="s">
        <v>37</v>
      </c>
      <c r="G605" t="s">
        <v>31</v>
      </c>
      <c r="H605">
        <v>13</v>
      </c>
      <c r="I605" t="s">
        <v>24</v>
      </c>
      <c r="J605">
        <v>0</v>
      </c>
      <c r="K605">
        <v>1</v>
      </c>
      <c r="L605">
        <v>61</v>
      </c>
      <c r="M605" t="s">
        <v>55</v>
      </c>
      <c r="N605" t="s">
        <v>15</v>
      </c>
      <c r="O605">
        <v>13</v>
      </c>
      <c r="P605">
        <v>2</v>
      </c>
    </row>
    <row r="606" spans="1:16" x14ac:dyDescent="0.25">
      <c r="A606" t="s">
        <v>1272</v>
      </c>
      <c r="B606" t="s">
        <v>1273</v>
      </c>
      <c r="C606" t="s">
        <v>5248</v>
      </c>
      <c r="D606">
        <v>51</v>
      </c>
      <c r="E606" t="s">
        <v>95</v>
      </c>
      <c r="F606" t="s">
        <v>96</v>
      </c>
      <c r="G606" t="s">
        <v>23</v>
      </c>
      <c r="H606">
        <v>17</v>
      </c>
      <c r="I606">
        <v>100</v>
      </c>
      <c r="J606">
        <v>3</v>
      </c>
      <c r="K606" t="b">
        <v>0</v>
      </c>
      <c r="L606" s="46">
        <v>0.79</v>
      </c>
      <c r="M606" t="s">
        <v>50</v>
      </c>
      <c r="N606" t="s">
        <v>15</v>
      </c>
      <c r="O606">
        <v>13</v>
      </c>
      <c r="P606">
        <v>1</v>
      </c>
    </row>
    <row r="607" spans="1:16" x14ac:dyDescent="0.25">
      <c r="A607" t="s">
        <v>1274</v>
      </c>
      <c r="B607" t="s">
        <v>1275</v>
      </c>
      <c r="C607" t="s">
        <v>5247</v>
      </c>
      <c r="D607">
        <v>21</v>
      </c>
      <c r="E607" t="s">
        <v>71</v>
      </c>
      <c r="F607" t="s">
        <v>72</v>
      </c>
      <c r="G607" t="s">
        <v>14</v>
      </c>
      <c r="H607">
        <v>1</v>
      </c>
      <c r="I607">
        <v>30</v>
      </c>
      <c r="J607">
        <v>1.2</v>
      </c>
      <c r="L607" s="46">
        <v>0.73</v>
      </c>
      <c r="M607" t="s">
        <v>8</v>
      </c>
      <c r="N607" t="s">
        <v>20</v>
      </c>
      <c r="O607">
        <v>1</v>
      </c>
      <c r="P607">
        <v>1</v>
      </c>
    </row>
    <row r="608" spans="1:16" x14ac:dyDescent="0.25">
      <c r="A608" t="s">
        <v>1276</v>
      </c>
      <c r="B608" t="s">
        <v>1277</v>
      </c>
      <c r="C608" t="s">
        <v>5259</v>
      </c>
      <c r="D608">
        <v>35</v>
      </c>
      <c r="E608" t="s">
        <v>5</v>
      </c>
      <c r="F608" t="s">
        <v>6</v>
      </c>
      <c r="G608" t="s">
        <v>60</v>
      </c>
      <c r="H608">
        <v>16</v>
      </c>
      <c r="J608">
        <v>1.3</v>
      </c>
      <c r="K608">
        <v>1</v>
      </c>
      <c r="L608" s="46">
        <v>0.64</v>
      </c>
      <c r="M608" t="s">
        <v>55</v>
      </c>
      <c r="N608" t="s">
        <v>20</v>
      </c>
      <c r="O608">
        <v>12</v>
      </c>
      <c r="P608">
        <v>18</v>
      </c>
    </row>
    <row r="609" spans="1:16" x14ac:dyDescent="0.25">
      <c r="A609" t="s">
        <v>1278</v>
      </c>
      <c r="B609" t="s">
        <v>1279</v>
      </c>
      <c r="C609" t="s">
        <v>5259</v>
      </c>
      <c r="D609">
        <v>27</v>
      </c>
      <c r="E609" t="s">
        <v>91</v>
      </c>
      <c r="F609" t="s">
        <v>92</v>
      </c>
      <c r="G609" t="s">
        <v>23</v>
      </c>
      <c r="H609">
        <v>9</v>
      </c>
      <c r="I609" t="s">
        <v>212</v>
      </c>
      <c r="K609" t="b">
        <v>1</v>
      </c>
      <c r="M609" t="s">
        <v>33</v>
      </c>
      <c r="N609" t="s">
        <v>15</v>
      </c>
      <c r="O609">
        <v>13</v>
      </c>
      <c r="P609">
        <v>6</v>
      </c>
    </row>
    <row r="610" spans="1:16" x14ac:dyDescent="0.25">
      <c r="A610" t="s">
        <v>1280</v>
      </c>
      <c r="B610" t="s">
        <v>1281</v>
      </c>
      <c r="C610" t="s">
        <v>5248</v>
      </c>
      <c r="D610">
        <v>42</v>
      </c>
      <c r="E610" t="s">
        <v>47</v>
      </c>
      <c r="F610" t="s">
        <v>48</v>
      </c>
      <c r="G610" t="s">
        <v>14</v>
      </c>
      <c r="H610">
        <v>20</v>
      </c>
      <c r="I610" t="s">
        <v>5260</v>
      </c>
      <c r="J610">
        <v>3.8</v>
      </c>
      <c r="K610" t="s">
        <v>5251</v>
      </c>
      <c r="L610" s="46">
        <v>0.93</v>
      </c>
      <c r="M610" t="s">
        <v>33</v>
      </c>
      <c r="N610" t="s">
        <v>9</v>
      </c>
      <c r="O610">
        <v>10</v>
      </c>
      <c r="P610">
        <v>14</v>
      </c>
    </row>
    <row r="611" spans="1:16" x14ac:dyDescent="0.25">
      <c r="A611" t="s">
        <v>1282</v>
      </c>
      <c r="B611" t="s">
        <v>1283</v>
      </c>
      <c r="C611" t="s">
        <v>5252</v>
      </c>
      <c r="D611">
        <v>52</v>
      </c>
      <c r="E611" t="s">
        <v>111</v>
      </c>
      <c r="F611" t="s">
        <v>13</v>
      </c>
      <c r="G611" t="s">
        <v>7</v>
      </c>
      <c r="H611">
        <v>29</v>
      </c>
      <c r="I611">
        <v>30</v>
      </c>
      <c r="J611">
        <v>3.8</v>
      </c>
      <c r="K611">
        <v>0</v>
      </c>
      <c r="L611" s="46">
        <v>0.68</v>
      </c>
      <c r="M611" t="s">
        <v>55</v>
      </c>
      <c r="N611" t="s">
        <v>20</v>
      </c>
      <c r="O611">
        <v>14</v>
      </c>
      <c r="P611">
        <v>7</v>
      </c>
    </row>
    <row r="612" spans="1:16" x14ac:dyDescent="0.25">
      <c r="A612" t="s">
        <v>1284</v>
      </c>
      <c r="B612" t="s">
        <v>1285</v>
      </c>
      <c r="C612" t="s">
        <v>5250</v>
      </c>
      <c r="D612">
        <v>53</v>
      </c>
      <c r="E612" t="s">
        <v>95</v>
      </c>
      <c r="F612" t="s">
        <v>96</v>
      </c>
      <c r="G612" t="s">
        <v>23</v>
      </c>
      <c r="H612">
        <v>21</v>
      </c>
      <c r="I612">
        <v>40</v>
      </c>
      <c r="J612">
        <v>4.7</v>
      </c>
      <c r="K612">
        <v>1</v>
      </c>
      <c r="L612" s="46">
        <v>0.62</v>
      </c>
      <c r="M612" t="s">
        <v>50</v>
      </c>
      <c r="N612" t="s">
        <v>15</v>
      </c>
      <c r="O612">
        <v>19</v>
      </c>
      <c r="P612">
        <v>15</v>
      </c>
    </row>
    <row r="613" spans="1:16" x14ac:dyDescent="0.25">
      <c r="A613" t="s">
        <v>1286</v>
      </c>
      <c r="B613" t="s">
        <v>1287</v>
      </c>
      <c r="C613" t="s">
        <v>5248</v>
      </c>
      <c r="D613">
        <v>54</v>
      </c>
      <c r="E613" t="s">
        <v>5</v>
      </c>
      <c r="F613" t="s">
        <v>6</v>
      </c>
      <c r="G613" t="s">
        <v>14</v>
      </c>
      <c r="H613">
        <v>28</v>
      </c>
      <c r="I613" t="s">
        <v>5256</v>
      </c>
      <c r="J613">
        <v>1.1000000000000001</v>
      </c>
      <c r="K613" t="s">
        <v>142</v>
      </c>
      <c r="M613" t="s">
        <v>50</v>
      </c>
      <c r="N613" t="s">
        <v>20</v>
      </c>
      <c r="O613">
        <v>13</v>
      </c>
      <c r="P613">
        <v>2</v>
      </c>
    </row>
    <row r="614" spans="1:16" x14ac:dyDescent="0.25">
      <c r="A614" t="s">
        <v>1288</v>
      </c>
      <c r="B614" t="s">
        <v>1289</v>
      </c>
      <c r="C614" t="s">
        <v>5257</v>
      </c>
      <c r="D614">
        <v>51</v>
      </c>
      <c r="E614" t="s">
        <v>71</v>
      </c>
      <c r="F614" t="s">
        <v>72</v>
      </c>
      <c r="G614" t="s">
        <v>19</v>
      </c>
      <c r="H614">
        <v>5</v>
      </c>
      <c r="I614">
        <v>50</v>
      </c>
      <c r="J614">
        <v>4.2</v>
      </c>
      <c r="K614">
        <v>1</v>
      </c>
      <c r="L614" s="46">
        <v>0.82</v>
      </c>
      <c r="M614" t="s">
        <v>33</v>
      </c>
      <c r="N614" t="s">
        <v>9</v>
      </c>
      <c r="O614">
        <v>4</v>
      </c>
      <c r="P614">
        <v>2</v>
      </c>
    </row>
    <row r="615" spans="1:16" x14ac:dyDescent="0.25">
      <c r="A615" t="s">
        <v>1290</v>
      </c>
      <c r="B615" t="s">
        <v>1291</v>
      </c>
      <c r="C615" t="s">
        <v>5247</v>
      </c>
      <c r="D615">
        <v>30</v>
      </c>
      <c r="E615" t="s">
        <v>95</v>
      </c>
      <c r="F615" t="s">
        <v>96</v>
      </c>
      <c r="G615" t="s">
        <v>23</v>
      </c>
      <c r="H615">
        <v>0</v>
      </c>
      <c r="J615">
        <v>0</v>
      </c>
      <c r="K615">
        <v>0</v>
      </c>
      <c r="M615" t="s">
        <v>33</v>
      </c>
      <c r="N615" t="s">
        <v>44</v>
      </c>
      <c r="O615">
        <v>1</v>
      </c>
      <c r="P615">
        <v>5</v>
      </c>
    </row>
    <row r="616" spans="1:16" x14ac:dyDescent="0.25">
      <c r="A616" t="s">
        <v>1292</v>
      </c>
      <c r="B616" t="s">
        <v>1293</v>
      </c>
      <c r="C616" t="s">
        <v>63</v>
      </c>
      <c r="D616">
        <v>45</v>
      </c>
      <c r="E616" t="s">
        <v>29</v>
      </c>
      <c r="F616" t="s">
        <v>30</v>
      </c>
      <c r="G616" t="s">
        <v>97</v>
      </c>
      <c r="H616">
        <v>27</v>
      </c>
      <c r="I616" t="s">
        <v>5255</v>
      </c>
      <c r="J616">
        <v>0</v>
      </c>
      <c r="L616" s="46">
        <v>0.85</v>
      </c>
      <c r="M616" t="s">
        <v>50</v>
      </c>
      <c r="N616" t="s">
        <v>20</v>
      </c>
      <c r="O616">
        <v>20</v>
      </c>
      <c r="P616">
        <v>2</v>
      </c>
    </row>
    <row r="617" spans="1:16" x14ac:dyDescent="0.25">
      <c r="A617" t="s">
        <v>1294</v>
      </c>
      <c r="B617" t="s">
        <v>1295</v>
      </c>
      <c r="C617" t="s">
        <v>5250</v>
      </c>
      <c r="D617">
        <v>57</v>
      </c>
      <c r="E617" t="s">
        <v>36</v>
      </c>
      <c r="F617" t="s">
        <v>37</v>
      </c>
      <c r="G617" t="s">
        <v>19</v>
      </c>
      <c r="H617">
        <v>26</v>
      </c>
      <c r="I617" t="s">
        <v>5249</v>
      </c>
      <c r="J617">
        <v>2.4</v>
      </c>
      <c r="K617">
        <v>1</v>
      </c>
      <c r="L617" s="46">
        <v>0.78</v>
      </c>
      <c r="M617" t="s">
        <v>8</v>
      </c>
      <c r="N617" t="s">
        <v>9</v>
      </c>
      <c r="O617">
        <v>13</v>
      </c>
      <c r="P617">
        <v>11</v>
      </c>
    </row>
    <row r="618" spans="1:16" x14ac:dyDescent="0.25">
      <c r="A618" t="s">
        <v>1296</v>
      </c>
      <c r="B618" t="s">
        <v>1297</v>
      </c>
      <c r="C618" t="s">
        <v>82</v>
      </c>
      <c r="D618">
        <v>38</v>
      </c>
      <c r="E618" t="s">
        <v>47</v>
      </c>
      <c r="F618" t="s">
        <v>48</v>
      </c>
      <c r="G618" t="s">
        <v>7</v>
      </c>
      <c r="H618">
        <v>19</v>
      </c>
      <c r="I618">
        <v>40</v>
      </c>
      <c r="J618">
        <v>0</v>
      </c>
      <c r="K618">
        <v>1</v>
      </c>
      <c r="L618" s="46">
        <v>0.86</v>
      </c>
      <c r="M618" t="s">
        <v>55</v>
      </c>
      <c r="N618" t="s">
        <v>15</v>
      </c>
      <c r="O618">
        <v>17</v>
      </c>
      <c r="P618">
        <v>5</v>
      </c>
    </row>
    <row r="619" spans="1:16" x14ac:dyDescent="0.25">
      <c r="A619" t="s">
        <v>1298</v>
      </c>
      <c r="B619" t="s">
        <v>1299</v>
      </c>
      <c r="C619" t="s">
        <v>5248</v>
      </c>
      <c r="D619">
        <v>42</v>
      </c>
      <c r="E619" t="s">
        <v>107</v>
      </c>
      <c r="F619" t="s">
        <v>108</v>
      </c>
      <c r="G619" t="s">
        <v>75</v>
      </c>
      <c r="H619">
        <v>24</v>
      </c>
      <c r="I619" t="s">
        <v>5256</v>
      </c>
      <c r="K619" t="b">
        <v>0</v>
      </c>
      <c r="L619" s="46">
        <v>0.88</v>
      </c>
      <c r="M619" t="s">
        <v>33</v>
      </c>
      <c r="N619" t="s">
        <v>20</v>
      </c>
      <c r="O619">
        <v>12</v>
      </c>
      <c r="P619">
        <v>3</v>
      </c>
    </row>
    <row r="620" spans="1:16" x14ac:dyDescent="0.25">
      <c r="A620" t="s">
        <v>1300</v>
      </c>
      <c r="B620" t="s">
        <v>1301</v>
      </c>
      <c r="C620" t="s">
        <v>63</v>
      </c>
      <c r="D620">
        <v>30</v>
      </c>
      <c r="E620" t="s">
        <v>136</v>
      </c>
      <c r="F620" t="s">
        <v>137</v>
      </c>
      <c r="G620" t="s">
        <v>75</v>
      </c>
      <c r="H620">
        <v>7</v>
      </c>
      <c r="I620">
        <v>30</v>
      </c>
      <c r="J620">
        <v>3.3</v>
      </c>
      <c r="L620" s="46">
        <v>0.68</v>
      </c>
      <c r="M620" t="s">
        <v>33</v>
      </c>
      <c r="N620" t="s">
        <v>20</v>
      </c>
      <c r="O620">
        <v>8</v>
      </c>
      <c r="P620">
        <v>14</v>
      </c>
    </row>
    <row r="621" spans="1:16" x14ac:dyDescent="0.25">
      <c r="A621" t="s">
        <v>1302</v>
      </c>
      <c r="B621" t="s">
        <v>1303</v>
      </c>
      <c r="C621" t="s">
        <v>5253</v>
      </c>
      <c r="D621">
        <v>43</v>
      </c>
      <c r="E621" t="s">
        <v>12</v>
      </c>
      <c r="F621" t="s">
        <v>13</v>
      </c>
      <c r="G621" t="s">
        <v>23</v>
      </c>
      <c r="H621">
        <v>13</v>
      </c>
      <c r="I621" t="s">
        <v>212</v>
      </c>
      <c r="J621">
        <v>1.4</v>
      </c>
      <c r="K621">
        <v>1</v>
      </c>
      <c r="L621" s="46">
        <v>0.97</v>
      </c>
      <c r="M621" t="s">
        <v>50</v>
      </c>
      <c r="N621" t="s">
        <v>15</v>
      </c>
      <c r="O621">
        <v>7</v>
      </c>
      <c r="P621">
        <v>4</v>
      </c>
    </row>
    <row r="622" spans="1:16" x14ac:dyDescent="0.25">
      <c r="A622" t="s">
        <v>1304</v>
      </c>
      <c r="B622" t="s">
        <v>1305</v>
      </c>
      <c r="C622" t="s">
        <v>82</v>
      </c>
      <c r="D622">
        <v>22</v>
      </c>
      <c r="E622" t="s">
        <v>122</v>
      </c>
      <c r="F622" t="s">
        <v>123</v>
      </c>
      <c r="G622" t="s">
        <v>60</v>
      </c>
      <c r="H622">
        <v>2</v>
      </c>
      <c r="I622" t="s">
        <v>153</v>
      </c>
      <c r="J622">
        <v>1.7</v>
      </c>
      <c r="K622" t="s">
        <v>142</v>
      </c>
      <c r="L622" s="46">
        <v>0.91</v>
      </c>
      <c r="M622" t="s">
        <v>55</v>
      </c>
      <c r="N622" t="s">
        <v>44</v>
      </c>
      <c r="O622">
        <v>5</v>
      </c>
      <c r="P622">
        <v>1</v>
      </c>
    </row>
    <row r="623" spans="1:16" x14ac:dyDescent="0.25">
      <c r="A623" t="s">
        <v>1306</v>
      </c>
      <c r="B623" t="s">
        <v>1307</v>
      </c>
      <c r="C623" t="s">
        <v>5259</v>
      </c>
      <c r="D623">
        <v>57</v>
      </c>
      <c r="E623" t="s">
        <v>162</v>
      </c>
      <c r="F623" t="s">
        <v>59</v>
      </c>
      <c r="G623" t="s">
        <v>97</v>
      </c>
      <c r="H623">
        <v>37</v>
      </c>
      <c r="I623">
        <v>30</v>
      </c>
      <c r="J623">
        <v>4.8</v>
      </c>
      <c r="K623" t="b">
        <v>0</v>
      </c>
      <c r="M623" t="s">
        <v>50</v>
      </c>
      <c r="N623" t="s">
        <v>15</v>
      </c>
      <c r="O623">
        <v>10</v>
      </c>
      <c r="P623">
        <v>7</v>
      </c>
    </row>
    <row r="624" spans="1:16" x14ac:dyDescent="0.25">
      <c r="A624" t="s">
        <v>1308</v>
      </c>
      <c r="B624" t="s">
        <v>1309</v>
      </c>
      <c r="C624" t="s">
        <v>5257</v>
      </c>
      <c r="D624">
        <v>44</v>
      </c>
      <c r="E624" t="s">
        <v>53</v>
      </c>
      <c r="F624" t="s">
        <v>13</v>
      </c>
      <c r="G624" t="s">
        <v>19</v>
      </c>
      <c r="H624">
        <v>1</v>
      </c>
      <c r="J624">
        <v>4.8</v>
      </c>
      <c r="K624" t="s">
        <v>5251</v>
      </c>
      <c r="L624" s="46">
        <v>0.97</v>
      </c>
      <c r="M624" t="s">
        <v>55</v>
      </c>
      <c r="N624" t="s">
        <v>20</v>
      </c>
      <c r="O624">
        <v>1</v>
      </c>
      <c r="P624">
        <v>1</v>
      </c>
    </row>
    <row r="625" spans="1:16" x14ac:dyDescent="0.25">
      <c r="A625" t="s">
        <v>1310</v>
      </c>
      <c r="B625" t="s">
        <v>1311</v>
      </c>
      <c r="C625" t="s">
        <v>5253</v>
      </c>
      <c r="D625">
        <v>46</v>
      </c>
      <c r="E625" t="s">
        <v>158</v>
      </c>
      <c r="F625" t="s">
        <v>159</v>
      </c>
      <c r="G625" t="s">
        <v>75</v>
      </c>
      <c r="H625">
        <v>5</v>
      </c>
      <c r="I625" t="s">
        <v>5261</v>
      </c>
      <c r="J625">
        <v>2</v>
      </c>
      <c r="K625" t="s">
        <v>54</v>
      </c>
      <c r="L625" s="46">
        <v>0.64</v>
      </c>
      <c r="M625" t="s">
        <v>55</v>
      </c>
      <c r="N625" t="s">
        <v>15</v>
      </c>
      <c r="O625">
        <v>3</v>
      </c>
      <c r="P625">
        <v>1</v>
      </c>
    </row>
    <row r="626" spans="1:16" x14ac:dyDescent="0.25">
      <c r="A626" t="s">
        <v>1312</v>
      </c>
      <c r="B626" t="s">
        <v>1313</v>
      </c>
      <c r="C626" t="s">
        <v>82</v>
      </c>
      <c r="E626" t="s">
        <v>173</v>
      </c>
      <c r="F626" t="s">
        <v>59</v>
      </c>
      <c r="G626" t="s">
        <v>7</v>
      </c>
      <c r="H626">
        <v>1</v>
      </c>
      <c r="I626" t="s">
        <v>5260</v>
      </c>
      <c r="J626">
        <v>2.8</v>
      </c>
      <c r="K626" t="s">
        <v>142</v>
      </c>
      <c r="L626" s="46">
        <v>0.87</v>
      </c>
      <c r="M626" t="s">
        <v>55</v>
      </c>
      <c r="N626" t="s">
        <v>9</v>
      </c>
      <c r="O626">
        <v>3</v>
      </c>
      <c r="P626">
        <v>1</v>
      </c>
    </row>
    <row r="627" spans="1:16" x14ac:dyDescent="0.25">
      <c r="A627" t="s">
        <v>1314</v>
      </c>
      <c r="B627" t="s">
        <v>1315</v>
      </c>
      <c r="C627" t="s">
        <v>63</v>
      </c>
      <c r="D627">
        <v>34</v>
      </c>
      <c r="E627" t="s">
        <v>12</v>
      </c>
      <c r="F627" t="s">
        <v>13</v>
      </c>
      <c r="G627" t="s">
        <v>38</v>
      </c>
      <c r="H627">
        <v>2</v>
      </c>
      <c r="I627">
        <v>100</v>
      </c>
      <c r="J627">
        <v>0</v>
      </c>
      <c r="K627">
        <v>0</v>
      </c>
      <c r="L627">
        <v>86</v>
      </c>
      <c r="M627" t="s">
        <v>33</v>
      </c>
      <c r="N627" t="s">
        <v>15</v>
      </c>
      <c r="O627">
        <v>5</v>
      </c>
      <c r="P627">
        <v>1</v>
      </c>
    </row>
    <row r="628" spans="1:16" x14ac:dyDescent="0.25">
      <c r="A628" t="s">
        <v>1316</v>
      </c>
      <c r="B628" t="s">
        <v>1317</v>
      </c>
      <c r="C628" t="s">
        <v>5252</v>
      </c>
      <c r="D628">
        <v>46</v>
      </c>
      <c r="E628" t="s">
        <v>5</v>
      </c>
      <c r="F628" t="s">
        <v>6</v>
      </c>
      <c r="G628" t="s">
        <v>14</v>
      </c>
      <c r="I628" t="s">
        <v>212</v>
      </c>
      <c r="J628">
        <v>4.4000000000000004</v>
      </c>
      <c r="K628">
        <v>1</v>
      </c>
      <c r="L628">
        <v>97</v>
      </c>
      <c r="M628" t="s">
        <v>8</v>
      </c>
      <c r="N628" t="s">
        <v>20</v>
      </c>
      <c r="O628">
        <v>2</v>
      </c>
      <c r="P628">
        <v>3</v>
      </c>
    </row>
    <row r="629" spans="1:16" x14ac:dyDescent="0.25">
      <c r="A629" t="s">
        <v>1318</v>
      </c>
      <c r="B629" t="s">
        <v>1319</v>
      </c>
      <c r="C629" t="s">
        <v>5247</v>
      </c>
      <c r="D629">
        <v>22</v>
      </c>
      <c r="E629" t="s">
        <v>118</v>
      </c>
      <c r="F629" t="s">
        <v>119</v>
      </c>
      <c r="G629" t="s">
        <v>7</v>
      </c>
      <c r="H629">
        <v>0</v>
      </c>
      <c r="I629" t="s">
        <v>5261</v>
      </c>
      <c r="J629">
        <v>4.9000000000000004</v>
      </c>
      <c r="K629" t="b">
        <v>0</v>
      </c>
      <c r="L629" s="46">
        <v>0.73</v>
      </c>
      <c r="M629" t="s">
        <v>50</v>
      </c>
      <c r="N629" t="s">
        <v>15</v>
      </c>
      <c r="O629">
        <v>3</v>
      </c>
      <c r="P629">
        <v>2</v>
      </c>
    </row>
    <row r="630" spans="1:16" x14ac:dyDescent="0.25">
      <c r="A630" t="s">
        <v>1320</v>
      </c>
      <c r="B630" t="s">
        <v>1321</v>
      </c>
      <c r="C630" t="s">
        <v>5253</v>
      </c>
      <c r="D630">
        <v>23</v>
      </c>
      <c r="E630" t="s">
        <v>136</v>
      </c>
      <c r="F630" t="s">
        <v>137</v>
      </c>
      <c r="G630" t="s">
        <v>31</v>
      </c>
      <c r="H630">
        <v>0</v>
      </c>
      <c r="I630" t="s">
        <v>5255</v>
      </c>
      <c r="J630">
        <v>2.2999999999999998</v>
      </c>
      <c r="L630" s="46">
        <v>0.6</v>
      </c>
      <c r="M630" t="s">
        <v>8</v>
      </c>
      <c r="N630" t="s">
        <v>44</v>
      </c>
      <c r="O630">
        <v>4</v>
      </c>
      <c r="P630">
        <v>1</v>
      </c>
    </row>
    <row r="631" spans="1:16" x14ac:dyDescent="0.25">
      <c r="A631" t="s">
        <v>1322</v>
      </c>
      <c r="B631" t="s">
        <v>1323</v>
      </c>
      <c r="C631" t="s">
        <v>5252</v>
      </c>
      <c r="D631">
        <v>60</v>
      </c>
      <c r="E631" t="s">
        <v>47</v>
      </c>
      <c r="F631" t="s">
        <v>48</v>
      </c>
      <c r="G631" t="s">
        <v>23</v>
      </c>
      <c r="H631">
        <v>41</v>
      </c>
      <c r="I631" t="s">
        <v>24</v>
      </c>
      <c r="J631">
        <v>4.9000000000000004</v>
      </c>
      <c r="K631">
        <v>1</v>
      </c>
      <c r="L631">
        <v>66</v>
      </c>
      <c r="M631" t="s">
        <v>50</v>
      </c>
      <c r="N631" t="s">
        <v>15</v>
      </c>
      <c r="O631">
        <v>20</v>
      </c>
      <c r="P631">
        <v>19</v>
      </c>
    </row>
    <row r="632" spans="1:16" x14ac:dyDescent="0.25">
      <c r="A632" t="s">
        <v>1324</v>
      </c>
      <c r="B632" t="s">
        <v>1325</v>
      </c>
      <c r="C632" t="s">
        <v>5254</v>
      </c>
      <c r="D632">
        <v>20</v>
      </c>
      <c r="E632" t="s">
        <v>111</v>
      </c>
      <c r="F632" t="s">
        <v>13</v>
      </c>
      <c r="G632" t="s">
        <v>75</v>
      </c>
      <c r="I632" t="s">
        <v>153</v>
      </c>
      <c r="J632">
        <v>4.3</v>
      </c>
      <c r="K632">
        <v>0</v>
      </c>
      <c r="L632" s="46">
        <v>0.9</v>
      </c>
      <c r="M632" t="s">
        <v>55</v>
      </c>
      <c r="N632" t="s">
        <v>44</v>
      </c>
      <c r="O632">
        <v>1</v>
      </c>
      <c r="P632">
        <v>2</v>
      </c>
    </row>
    <row r="633" spans="1:16" x14ac:dyDescent="0.25">
      <c r="A633" t="s">
        <v>1326</v>
      </c>
      <c r="B633" t="s">
        <v>1327</v>
      </c>
      <c r="C633" t="s">
        <v>5247</v>
      </c>
      <c r="D633">
        <v>41</v>
      </c>
      <c r="E633" t="s">
        <v>95</v>
      </c>
      <c r="F633" t="s">
        <v>96</v>
      </c>
      <c r="G633" t="s">
        <v>60</v>
      </c>
      <c r="H633">
        <v>23</v>
      </c>
      <c r="I633" t="s">
        <v>153</v>
      </c>
      <c r="J633">
        <v>1.4</v>
      </c>
      <c r="K633">
        <v>0</v>
      </c>
      <c r="M633" t="s">
        <v>33</v>
      </c>
      <c r="N633" t="s">
        <v>9</v>
      </c>
      <c r="O633">
        <v>11</v>
      </c>
      <c r="P633">
        <v>4</v>
      </c>
    </row>
    <row r="634" spans="1:16" x14ac:dyDescent="0.25">
      <c r="A634" t="s">
        <v>1328</v>
      </c>
      <c r="B634" t="s">
        <v>1329</v>
      </c>
      <c r="C634" t="s">
        <v>5254</v>
      </c>
      <c r="D634">
        <v>24</v>
      </c>
      <c r="E634" t="s">
        <v>118</v>
      </c>
      <c r="F634" t="s">
        <v>119</v>
      </c>
      <c r="G634" t="s">
        <v>14</v>
      </c>
      <c r="H634">
        <v>0</v>
      </c>
      <c r="I634">
        <v>100</v>
      </c>
      <c r="K634" t="s">
        <v>142</v>
      </c>
      <c r="M634" t="s">
        <v>8</v>
      </c>
      <c r="N634" t="s">
        <v>44</v>
      </c>
      <c r="O634">
        <v>5</v>
      </c>
      <c r="P634">
        <v>1</v>
      </c>
    </row>
    <row r="635" spans="1:16" x14ac:dyDescent="0.25">
      <c r="A635" t="s">
        <v>1330</v>
      </c>
      <c r="B635" t="s">
        <v>1331</v>
      </c>
      <c r="C635" t="s">
        <v>5254</v>
      </c>
      <c r="D635">
        <v>44</v>
      </c>
      <c r="E635" t="s">
        <v>29</v>
      </c>
      <c r="F635" t="s">
        <v>30</v>
      </c>
      <c r="G635" t="s">
        <v>97</v>
      </c>
      <c r="H635">
        <v>4</v>
      </c>
      <c r="J635">
        <v>1.3</v>
      </c>
      <c r="K635" t="s">
        <v>54</v>
      </c>
      <c r="L635">
        <v>77</v>
      </c>
      <c r="M635" t="s">
        <v>33</v>
      </c>
      <c r="N635" t="s">
        <v>15</v>
      </c>
      <c r="O635">
        <v>3</v>
      </c>
      <c r="P635">
        <v>3</v>
      </c>
    </row>
    <row r="636" spans="1:16" x14ac:dyDescent="0.25">
      <c r="A636" t="s">
        <v>1332</v>
      </c>
      <c r="B636" t="s">
        <v>1333</v>
      </c>
      <c r="C636" t="s">
        <v>5257</v>
      </c>
      <c r="D636">
        <v>52</v>
      </c>
      <c r="E636" t="s">
        <v>158</v>
      </c>
      <c r="F636" t="s">
        <v>159</v>
      </c>
      <c r="G636" t="s">
        <v>60</v>
      </c>
      <c r="H636">
        <v>4</v>
      </c>
      <c r="I636">
        <v>75</v>
      </c>
      <c r="J636">
        <v>2.2999999999999998</v>
      </c>
      <c r="K636">
        <v>1</v>
      </c>
      <c r="L636" s="46">
        <v>0.79</v>
      </c>
      <c r="M636" t="s">
        <v>50</v>
      </c>
      <c r="N636" t="s">
        <v>20</v>
      </c>
      <c r="O636">
        <v>1</v>
      </c>
      <c r="P636">
        <v>2</v>
      </c>
    </row>
    <row r="637" spans="1:16" x14ac:dyDescent="0.25">
      <c r="A637" t="s">
        <v>1334</v>
      </c>
      <c r="B637" t="s">
        <v>1335</v>
      </c>
      <c r="C637" t="s">
        <v>5259</v>
      </c>
      <c r="D637">
        <v>35</v>
      </c>
      <c r="E637" t="s">
        <v>173</v>
      </c>
      <c r="F637" t="s">
        <v>59</v>
      </c>
      <c r="G637" t="s">
        <v>97</v>
      </c>
      <c r="H637">
        <v>13</v>
      </c>
      <c r="I637">
        <v>40</v>
      </c>
      <c r="J637">
        <v>3.6</v>
      </c>
      <c r="K637">
        <v>0</v>
      </c>
      <c r="L637" s="46">
        <v>0.83</v>
      </c>
      <c r="M637" t="s">
        <v>33</v>
      </c>
      <c r="N637" t="s">
        <v>44</v>
      </c>
      <c r="O637">
        <v>14</v>
      </c>
      <c r="P637">
        <v>4</v>
      </c>
    </row>
    <row r="638" spans="1:16" x14ac:dyDescent="0.25">
      <c r="A638" t="s">
        <v>1336</v>
      </c>
      <c r="B638" t="s">
        <v>1337</v>
      </c>
      <c r="C638" t="s">
        <v>63</v>
      </c>
      <c r="D638">
        <v>24</v>
      </c>
      <c r="E638" t="s">
        <v>29</v>
      </c>
      <c r="F638" t="s">
        <v>30</v>
      </c>
      <c r="G638" t="s">
        <v>75</v>
      </c>
      <c r="H638">
        <v>2</v>
      </c>
      <c r="I638" t="s">
        <v>49</v>
      </c>
      <c r="K638" t="s">
        <v>5251</v>
      </c>
      <c r="L638" s="46">
        <v>0.64</v>
      </c>
      <c r="M638" t="s">
        <v>33</v>
      </c>
      <c r="N638" t="s">
        <v>9</v>
      </c>
      <c r="O638">
        <v>4</v>
      </c>
      <c r="P638">
        <v>2</v>
      </c>
    </row>
    <row r="639" spans="1:16" x14ac:dyDescent="0.25">
      <c r="A639" t="s">
        <v>1338</v>
      </c>
      <c r="B639" t="s">
        <v>1339</v>
      </c>
      <c r="C639" t="s">
        <v>5248</v>
      </c>
      <c r="D639">
        <v>46</v>
      </c>
      <c r="E639" t="s">
        <v>12</v>
      </c>
      <c r="F639" t="s">
        <v>13</v>
      </c>
      <c r="G639" t="s">
        <v>64</v>
      </c>
      <c r="H639">
        <v>25</v>
      </c>
      <c r="I639" t="s">
        <v>212</v>
      </c>
      <c r="J639">
        <v>1.3</v>
      </c>
      <c r="K639" t="s">
        <v>142</v>
      </c>
      <c r="L639" s="46">
        <v>0.8</v>
      </c>
      <c r="M639" t="s">
        <v>8</v>
      </c>
      <c r="N639" t="s">
        <v>44</v>
      </c>
      <c r="O639">
        <v>18</v>
      </c>
      <c r="P639">
        <v>5</v>
      </c>
    </row>
    <row r="640" spans="1:16" x14ac:dyDescent="0.25">
      <c r="A640" t="s">
        <v>1340</v>
      </c>
      <c r="B640" t="s">
        <v>1341</v>
      </c>
      <c r="C640" t="s">
        <v>5259</v>
      </c>
      <c r="D640">
        <v>57</v>
      </c>
      <c r="E640" t="s">
        <v>162</v>
      </c>
      <c r="F640" t="s">
        <v>59</v>
      </c>
      <c r="G640" t="s">
        <v>14</v>
      </c>
      <c r="H640">
        <v>18</v>
      </c>
      <c r="I640" t="s">
        <v>5261</v>
      </c>
      <c r="J640">
        <v>1.1000000000000001</v>
      </c>
      <c r="K640" t="b">
        <v>0</v>
      </c>
      <c r="L640" s="46">
        <v>0.9</v>
      </c>
      <c r="M640" t="s">
        <v>55</v>
      </c>
      <c r="N640" t="s">
        <v>44</v>
      </c>
      <c r="O640">
        <v>13</v>
      </c>
      <c r="P640">
        <v>6</v>
      </c>
    </row>
    <row r="641" spans="1:16" x14ac:dyDescent="0.25">
      <c r="A641" t="s">
        <v>1342</v>
      </c>
      <c r="B641" t="s">
        <v>1343</v>
      </c>
      <c r="C641" t="s">
        <v>5252</v>
      </c>
      <c r="D641">
        <v>49</v>
      </c>
      <c r="E641" t="s">
        <v>162</v>
      </c>
      <c r="F641" t="s">
        <v>59</v>
      </c>
      <c r="G641" t="s">
        <v>23</v>
      </c>
      <c r="H641">
        <v>24</v>
      </c>
      <c r="I641" t="s">
        <v>49</v>
      </c>
      <c r="J641">
        <v>0</v>
      </c>
      <c r="K641">
        <v>0</v>
      </c>
      <c r="L641" s="46">
        <v>0.94</v>
      </c>
      <c r="M641" t="s">
        <v>33</v>
      </c>
      <c r="N641" t="s">
        <v>44</v>
      </c>
      <c r="O641">
        <v>14</v>
      </c>
      <c r="P641">
        <v>8</v>
      </c>
    </row>
    <row r="642" spans="1:16" x14ac:dyDescent="0.25">
      <c r="A642" t="s">
        <v>1344</v>
      </c>
      <c r="B642" t="s">
        <v>1345</v>
      </c>
      <c r="C642" t="s">
        <v>5257</v>
      </c>
      <c r="D642">
        <v>41</v>
      </c>
      <c r="E642" t="s">
        <v>71</v>
      </c>
      <c r="F642" t="s">
        <v>72</v>
      </c>
      <c r="G642" t="s">
        <v>31</v>
      </c>
      <c r="H642">
        <v>7</v>
      </c>
      <c r="I642">
        <v>40</v>
      </c>
      <c r="J642">
        <v>1.8</v>
      </c>
      <c r="K642" t="b">
        <v>0</v>
      </c>
      <c r="L642" s="46">
        <v>0.7</v>
      </c>
      <c r="M642" t="s">
        <v>55</v>
      </c>
      <c r="N642" t="s">
        <v>9</v>
      </c>
      <c r="O642">
        <v>14</v>
      </c>
      <c r="P642">
        <v>6</v>
      </c>
    </row>
    <row r="643" spans="1:16" x14ac:dyDescent="0.25">
      <c r="A643" t="s">
        <v>1346</v>
      </c>
      <c r="B643" t="s">
        <v>1347</v>
      </c>
      <c r="C643" t="s">
        <v>5250</v>
      </c>
      <c r="D643">
        <v>22</v>
      </c>
      <c r="E643" t="s">
        <v>162</v>
      </c>
      <c r="F643" t="s">
        <v>59</v>
      </c>
      <c r="G643" t="s">
        <v>97</v>
      </c>
      <c r="H643">
        <v>1</v>
      </c>
      <c r="I643" t="s">
        <v>5262</v>
      </c>
      <c r="K643" t="s">
        <v>54</v>
      </c>
      <c r="L643" s="46">
        <v>0.75</v>
      </c>
      <c r="M643" t="s">
        <v>50</v>
      </c>
      <c r="N643" t="s">
        <v>15</v>
      </c>
      <c r="O643">
        <v>1</v>
      </c>
      <c r="P643">
        <v>1</v>
      </c>
    </row>
    <row r="644" spans="1:16" x14ac:dyDescent="0.25">
      <c r="A644" t="s">
        <v>1348</v>
      </c>
      <c r="B644" t="s">
        <v>1349</v>
      </c>
      <c r="C644" t="s">
        <v>5250</v>
      </c>
      <c r="D644">
        <v>50</v>
      </c>
      <c r="E644" t="s">
        <v>12</v>
      </c>
      <c r="F644" t="s">
        <v>13</v>
      </c>
      <c r="G644" t="s">
        <v>7</v>
      </c>
      <c r="H644">
        <v>17</v>
      </c>
      <c r="I644">
        <v>75</v>
      </c>
      <c r="J644">
        <v>3.3</v>
      </c>
      <c r="K644">
        <v>1</v>
      </c>
      <c r="L644" s="46">
        <v>0.69</v>
      </c>
      <c r="M644" t="s">
        <v>33</v>
      </c>
      <c r="N644" t="s">
        <v>44</v>
      </c>
      <c r="O644">
        <v>15</v>
      </c>
      <c r="P644">
        <v>9</v>
      </c>
    </row>
    <row r="645" spans="1:16" x14ac:dyDescent="0.25">
      <c r="A645" t="s">
        <v>1350</v>
      </c>
      <c r="B645" t="s">
        <v>1351</v>
      </c>
      <c r="C645" t="s">
        <v>5250</v>
      </c>
      <c r="D645">
        <v>57</v>
      </c>
      <c r="E645" t="s">
        <v>18</v>
      </c>
      <c r="F645" t="s">
        <v>18</v>
      </c>
      <c r="G645" t="s">
        <v>19</v>
      </c>
      <c r="H645">
        <v>4</v>
      </c>
      <c r="I645" t="s">
        <v>5261</v>
      </c>
      <c r="J645">
        <v>4.2</v>
      </c>
      <c r="K645">
        <v>0</v>
      </c>
      <c r="M645" t="s">
        <v>8</v>
      </c>
      <c r="N645" t="s">
        <v>44</v>
      </c>
      <c r="O645">
        <v>5</v>
      </c>
      <c r="P645">
        <v>2</v>
      </c>
    </row>
    <row r="646" spans="1:16" x14ac:dyDescent="0.25">
      <c r="A646" t="s">
        <v>1352</v>
      </c>
      <c r="B646" t="s">
        <v>1353</v>
      </c>
      <c r="C646" t="s">
        <v>5248</v>
      </c>
      <c r="D646">
        <v>47</v>
      </c>
      <c r="E646" t="s">
        <v>162</v>
      </c>
      <c r="F646" t="s">
        <v>59</v>
      </c>
      <c r="G646" t="s">
        <v>31</v>
      </c>
      <c r="H646">
        <v>29</v>
      </c>
      <c r="I646" t="s">
        <v>49</v>
      </c>
      <c r="K646">
        <v>1</v>
      </c>
      <c r="L646" s="46">
        <v>0.79</v>
      </c>
      <c r="M646" t="s">
        <v>50</v>
      </c>
      <c r="N646" t="s">
        <v>20</v>
      </c>
      <c r="O646">
        <v>14</v>
      </c>
      <c r="P646">
        <v>5</v>
      </c>
    </row>
    <row r="647" spans="1:16" x14ac:dyDescent="0.25">
      <c r="A647" t="s">
        <v>1354</v>
      </c>
      <c r="B647" t="s">
        <v>1355</v>
      </c>
      <c r="C647" t="s">
        <v>5259</v>
      </c>
      <c r="D647">
        <v>24</v>
      </c>
      <c r="E647" t="s">
        <v>136</v>
      </c>
      <c r="F647" t="s">
        <v>137</v>
      </c>
      <c r="G647" t="s">
        <v>38</v>
      </c>
      <c r="H647">
        <v>2</v>
      </c>
      <c r="I647" t="s">
        <v>212</v>
      </c>
      <c r="J647">
        <v>3.8</v>
      </c>
      <c r="K647">
        <v>1</v>
      </c>
      <c r="L647" s="46">
        <v>0.71</v>
      </c>
      <c r="M647" t="s">
        <v>50</v>
      </c>
      <c r="N647" t="s">
        <v>9</v>
      </c>
      <c r="O647">
        <v>5</v>
      </c>
      <c r="P647">
        <v>1</v>
      </c>
    </row>
    <row r="648" spans="1:16" x14ac:dyDescent="0.25">
      <c r="A648" t="s">
        <v>1356</v>
      </c>
      <c r="B648" t="s">
        <v>1357</v>
      </c>
      <c r="C648" t="s">
        <v>5250</v>
      </c>
      <c r="E648" t="s">
        <v>78</v>
      </c>
      <c r="F648" t="s">
        <v>79</v>
      </c>
      <c r="G648" t="s">
        <v>64</v>
      </c>
      <c r="H648">
        <v>9</v>
      </c>
      <c r="I648">
        <v>100</v>
      </c>
      <c r="J648">
        <v>4.8</v>
      </c>
      <c r="K648" t="s">
        <v>5258</v>
      </c>
      <c r="L648" s="46">
        <v>0.72</v>
      </c>
      <c r="M648" t="s">
        <v>8</v>
      </c>
      <c r="N648" t="s">
        <v>44</v>
      </c>
      <c r="O648">
        <v>12</v>
      </c>
      <c r="P648">
        <v>10</v>
      </c>
    </row>
    <row r="649" spans="1:16" x14ac:dyDescent="0.25">
      <c r="A649" t="s">
        <v>1358</v>
      </c>
      <c r="B649" t="s">
        <v>1359</v>
      </c>
      <c r="C649" t="s">
        <v>5248</v>
      </c>
      <c r="D649">
        <v>50</v>
      </c>
      <c r="E649" t="s">
        <v>18</v>
      </c>
      <c r="F649" t="s">
        <v>18</v>
      </c>
      <c r="G649" t="s">
        <v>75</v>
      </c>
      <c r="H649">
        <v>10</v>
      </c>
      <c r="I649" t="s">
        <v>212</v>
      </c>
      <c r="J649">
        <v>4.3</v>
      </c>
      <c r="K649" t="s">
        <v>5251</v>
      </c>
      <c r="L649" s="46">
        <v>0.93</v>
      </c>
      <c r="M649" t="s">
        <v>33</v>
      </c>
      <c r="N649" t="s">
        <v>9</v>
      </c>
      <c r="O649">
        <v>8</v>
      </c>
      <c r="P649">
        <v>5</v>
      </c>
    </row>
    <row r="650" spans="1:16" x14ac:dyDescent="0.25">
      <c r="A650" t="s">
        <v>1360</v>
      </c>
      <c r="B650" t="s">
        <v>1361</v>
      </c>
      <c r="C650" t="s">
        <v>5259</v>
      </c>
      <c r="D650">
        <v>46</v>
      </c>
      <c r="E650" t="s">
        <v>91</v>
      </c>
      <c r="F650" t="s">
        <v>92</v>
      </c>
      <c r="G650" t="s">
        <v>97</v>
      </c>
      <c r="H650">
        <v>20</v>
      </c>
      <c r="J650">
        <v>4.8</v>
      </c>
      <c r="K650">
        <v>1</v>
      </c>
      <c r="L650" s="46">
        <v>0.82</v>
      </c>
      <c r="M650" t="s">
        <v>33</v>
      </c>
      <c r="N650" t="s">
        <v>44</v>
      </c>
      <c r="O650">
        <v>10</v>
      </c>
      <c r="P650">
        <v>9</v>
      </c>
    </row>
    <row r="651" spans="1:16" x14ac:dyDescent="0.25">
      <c r="A651" t="s">
        <v>1362</v>
      </c>
      <c r="B651" t="s">
        <v>1363</v>
      </c>
      <c r="C651" t="s">
        <v>5250</v>
      </c>
      <c r="D651">
        <v>51</v>
      </c>
      <c r="E651" t="s">
        <v>12</v>
      </c>
      <c r="F651" t="s">
        <v>13</v>
      </c>
      <c r="G651" t="s">
        <v>64</v>
      </c>
      <c r="H651">
        <v>9</v>
      </c>
      <c r="I651" t="s">
        <v>24</v>
      </c>
      <c r="K651" t="s">
        <v>5251</v>
      </c>
      <c r="L651">
        <v>60</v>
      </c>
      <c r="M651" t="s">
        <v>50</v>
      </c>
      <c r="N651" t="s">
        <v>15</v>
      </c>
      <c r="O651">
        <v>12</v>
      </c>
      <c r="P651">
        <v>5</v>
      </c>
    </row>
    <row r="652" spans="1:16" x14ac:dyDescent="0.25">
      <c r="A652" t="s">
        <v>1364</v>
      </c>
      <c r="B652" t="s">
        <v>1365</v>
      </c>
      <c r="C652" t="s">
        <v>5257</v>
      </c>
      <c r="D652">
        <v>51</v>
      </c>
      <c r="E652" t="s">
        <v>53</v>
      </c>
      <c r="F652" t="s">
        <v>13</v>
      </c>
      <c r="G652" t="s">
        <v>31</v>
      </c>
      <c r="H652">
        <v>12</v>
      </c>
      <c r="I652">
        <v>20</v>
      </c>
      <c r="J652">
        <v>4</v>
      </c>
      <c r="K652">
        <v>0</v>
      </c>
      <c r="L652">
        <v>93</v>
      </c>
      <c r="M652" t="s">
        <v>33</v>
      </c>
      <c r="N652" t="s">
        <v>15</v>
      </c>
      <c r="O652">
        <v>15</v>
      </c>
      <c r="P652">
        <v>3</v>
      </c>
    </row>
    <row r="653" spans="1:16" x14ac:dyDescent="0.25">
      <c r="A653" t="s">
        <v>1366</v>
      </c>
      <c r="B653" t="s">
        <v>1367</v>
      </c>
      <c r="C653" t="s">
        <v>5254</v>
      </c>
      <c r="D653">
        <v>27</v>
      </c>
      <c r="E653" t="s">
        <v>53</v>
      </c>
      <c r="F653" t="s">
        <v>13</v>
      </c>
      <c r="G653" t="s">
        <v>31</v>
      </c>
      <c r="H653">
        <v>3</v>
      </c>
      <c r="I653" t="s">
        <v>5260</v>
      </c>
      <c r="K653" t="b">
        <v>0</v>
      </c>
      <c r="M653" t="s">
        <v>55</v>
      </c>
      <c r="N653" t="s">
        <v>44</v>
      </c>
      <c r="O653">
        <v>1</v>
      </c>
      <c r="P653">
        <v>3</v>
      </c>
    </row>
    <row r="654" spans="1:16" x14ac:dyDescent="0.25">
      <c r="A654" t="s">
        <v>1368</v>
      </c>
      <c r="B654" t="s">
        <v>1369</v>
      </c>
      <c r="C654" t="s">
        <v>5257</v>
      </c>
      <c r="D654">
        <v>42</v>
      </c>
      <c r="E654" t="s">
        <v>173</v>
      </c>
      <c r="F654" t="s">
        <v>59</v>
      </c>
      <c r="G654" t="s">
        <v>23</v>
      </c>
      <c r="H654">
        <v>13</v>
      </c>
      <c r="I654">
        <v>30</v>
      </c>
      <c r="J654">
        <v>0</v>
      </c>
      <c r="K654" t="b">
        <v>0</v>
      </c>
      <c r="L654" s="46">
        <v>0.74</v>
      </c>
      <c r="M654" t="s">
        <v>8</v>
      </c>
      <c r="N654" t="s">
        <v>15</v>
      </c>
      <c r="O654">
        <v>12</v>
      </c>
      <c r="P654">
        <v>8</v>
      </c>
    </row>
    <row r="655" spans="1:16" x14ac:dyDescent="0.25">
      <c r="A655" t="s">
        <v>1370</v>
      </c>
      <c r="B655" t="s">
        <v>1371</v>
      </c>
      <c r="C655" t="s">
        <v>5257</v>
      </c>
      <c r="D655">
        <v>25</v>
      </c>
      <c r="E655" t="s">
        <v>18</v>
      </c>
      <c r="F655" t="s">
        <v>18</v>
      </c>
      <c r="G655" t="s">
        <v>60</v>
      </c>
      <c r="H655">
        <v>4</v>
      </c>
      <c r="I655" t="s">
        <v>24</v>
      </c>
      <c r="J655">
        <v>2.2999999999999998</v>
      </c>
      <c r="K655" t="s">
        <v>54</v>
      </c>
      <c r="L655">
        <v>73</v>
      </c>
      <c r="M655" t="s">
        <v>55</v>
      </c>
      <c r="N655" t="s">
        <v>44</v>
      </c>
      <c r="O655">
        <v>1</v>
      </c>
      <c r="P655">
        <v>1</v>
      </c>
    </row>
    <row r="656" spans="1:16" x14ac:dyDescent="0.25">
      <c r="A656" t="s">
        <v>1372</v>
      </c>
      <c r="B656" t="s">
        <v>1373</v>
      </c>
      <c r="C656" t="s">
        <v>63</v>
      </c>
      <c r="D656">
        <v>32</v>
      </c>
      <c r="E656" t="s">
        <v>18</v>
      </c>
      <c r="F656" t="s">
        <v>18</v>
      </c>
      <c r="G656" t="s">
        <v>38</v>
      </c>
      <c r="H656">
        <v>9</v>
      </c>
      <c r="I656">
        <v>75</v>
      </c>
      <c r="K656" t="s">
        <v>5251</v>
      </c>
      <c r="L656" s="46">
        <v>0.96</v>
      </c>
      <c r="M656" t="s">
        <v>33</v>
      </c>
      <c r="N656" t="s">
        <v>15</v>
      </c>
      <c r="O656">
        <v>11</v>
      </c>
      <c r="P656">
        <v>5</v>
      </c>
    </row>
    <row r="657" spans="1:16" x14ac:dyDescent="0.25">
      <c r="A657" t="s">
        <v>1374</v>
      </c>
      <c r="B657" t="s">
        <v>1375</v>
      </c>
      <c r="C657" t="s">
        <v>5253</v>
      </c>
      <c r="D657">
        <v>59</v>
      </c>
      <c r="E657" t="s">
        <v>111</v>
      </c>
      <c r="F657" t="s">
        <v>13</v>
      </c>
      <c r="G657" t="s">
        <v>19</v>
      </c>
      <c r="H657">
        <v>14</v>
      </c>
      <c r="I657">
        <v>30</v>
      </c>
      <c r="J657">
        <v>3.8</v>
      </c>
      <c r="L657" s="46">
        <v>0.66</v>
      </c>
      <c r="M657" t="s">
        <v>50</v>
      </c>
      <c r="N657" t="s">
        <v>20</v>
      </c>
      <c r="O657">
        <v>8</v>
      </c>
      <c r="P657">
        <v>8</v>
      </c>
    </row>
    <row r="658" spans="1:16" x14ac:dyDescent="0.25">
      <c r="A658" t="s">
        <v>1376</v>
      </c>
      <c r="B658" t="s">
        <v>1377</v>
      </c>
      <c r="C658" t="s">
        <v>5248</v>
      </c>
      <c r="D658">
        <v>59</v>
      </c>
      <c r="E658" t="s">
        <v>118</v>
      </c>
      <c r="F658" t="s">
        <v>119</v>
      </c>
      <c r="G658" t="s">
        <v>64</v>
      </c>
      <c r="H658">
        <v>37</v>
      </c>
      <c r="I658">
        <v>30</v>
      </c>
      <c r="J658">
        <v>4</v>
      </c>
      <c r="K658" t="b">
        <v>0</v>
      </c>
      <c r="L658" s="46">
        <v>0.62</v>
      </c>
      <c r="M658" t="s">
        <v>8</v>
      </c>
      <c r="N658" t="s">
        <v>20</v>
      </c>
      <c r="O658">
        <v>20</v>
      </c>
      <c r="P658">
        <v>2</v>
      </c>
    </row>
    <row r="659" spans="1:16" x14ac:dyDescent="0.25">
      <c r="A659" t="s">
        <v>1378</v>
      </c>
      <c r="B659" t="s">
        <v>1379</v>
      </c>
      <c r="C659" t="s">
        <v>82</v>
      </c>
      <c r="D659">
        <v>29</v>
      </c>
      <c r="E659" t="s">
        <v>18</v>
      </c>
      <c r="F659" t="s">
        <v>18</v>
      </c>
      <c r="G659" t="s">
        <v>19</v>
      </c>
      <c r="H659">
        <v>2</v>
      </c>
      <c r="I659" t="s">
        <v>5255</v>
      </c>
      <c r="J659">
        <v>2.2000000000000002</v>
      </c>
      <c r="K659" t="s">
        <v>5258</v>
      </c>
      <c r="L659" s="46">
        <v>0.85</v>
      </c>
      <c r="M659" t="s">
        <v>33</v>
      </c>
      <c r="N659" t="s">
        <v>20</v>
      </c>
      <c r="O659">
        <v>5</v>
      </c>
      <c r="P659">
        <v>1</v>
      </c>
    </row>
    <row r="660" spans="1:16" x14ac:dyDescent="0.25">
      <c r="A660" t="s">
        <v>1380</v>
      </c>
      <c r="B660" t="s">
        <v>1381</v>
      </c>
      <c r="C660" t="s">
        <v>5257</v>
      </c>
      <c r="D660">
        <v>58</v>
      </c>
      <c r="E660" t="s">
        <v>158</v>
      </c>
      <c r="F660" t="s">
        <v>159</v>
      </c>
      <c r="G660" t="s">
        <v>31</v>
      </c>
      <c r="H660">
        <v>11</v>
      </c>
      <c r="I660">
        <v>100</v>
      </c>
      <c r="J660">
        <v>4.3</v>
      </c>
      <c r="K660">
        <v>0</v>
      </c>
      <c r="L660" s="46">
        <v>0.66</v>
      </c>
      <c r="M660" t="s">
        <v>33</v>
      </c>
      <c r="N660" t="s">
        <v>9</v>
      </c>
      <c r="O660">
        <v>6</v>
      </c>
      <c r="P660">
        <v>3</v>
      </c>
    </row>
    <row r="661" spans="1:16" x14ac:dyDescent="0.25">
      <c r="A661" t="s">
        <v>1382</v>
      </c>
      <c r="B661" t="s">
        <v>1383</v>
      </c>
      <c r="C661" t="s">
        <v>5247</v>
      </c>
      <c r="D661">
        <v>56</v>
      </c>
      <c r="E661" t="s">
        <v>111</v>
      </c>
      <c r="F661" t="s">
        <v>13</v>
      </c>
      <c r="G661" t="s">
        <v>64</v>
      </c>
      <c r="H661">
        <v>19</v>
      </c>
      <c r="I661">
        <v>20</v>
      </c>
      <c r="J661">
        <v>0</v>
      </c>
      <c r="K661">
        <v>0</v>
      </c>
      <c r="L661" s="46">
        <v>0.87</v>
      </c>
      <c r="M661" t="s">
        <v>50</v>
      </c>
      <c r="N661" t="s">
        <v>9</v>
      </c>
      <c r="O661">
        <v>16</v>
      </c>
      <c r="P661">
        <v>5</v>
      </c>
    </row>
    <row r="662" spans="1:16" x14ac:dyDescent="0.25">
      <c r="A662" t="s">
        <v>1384</v>
      </c>
      <c r="B662" t="s">
        <v>1385</v>
      </c>
      <c r="C662" t="s">
        <v>5252</v>
      </c>
      <c r="D662">
        <v>36</v>
      </c>
      <c r="E662" t="s">
        <v>43</v>
      </c>
      <c r="F662" t="s">
        <v>13</v>
      </c>
      <c r="G662" t="s">
        <v>97</v>
      </c>
      <c r="H662">
        <v>9</v>
      </c>
      <c r="I662">
        <v>20</v>
      </c>
      <c r="J662">
        <v>0</v>
      </c>
      <c r="K662">
        <v>1</v>
      </c>
      <c r="L662">
        <v>68</v>
      </c>
      <c r="M662" t="s">
        <v>50</v>
      </c>
      <c r="N662" t="s">
        <v>20</v>
      </c>
      <c r="O662">
        <v>9</v>
      </c>
      <c r="P662">
        <v>10</v>
      </c>
    </row>
    <row r="663" spans="1:16" x14ac:dyDescent="0.25">
      <c r="A663" t="s">
        <v>1386</v>
      </c>
      <c r="B663" t="s">
        <v>1387</v>
      </c>
      <c r="C663" t="s">
        <v>63</v>
      </c>
      <c r="D663">
        <v>52</v>
      </c>
      <c r="E663" t="s">
        <v>111</v>
      </c>
      <c r="F663" t="s">
        <v>13</v>
      </c>
      <c r="G663" t="s">
        <v>60</v>
      </c>
      <c r="H663">
        <v>16</v>
      </c>
      <c r="I663">
        <v>100</v>
      </c>
      <c r="J663">
        <v>4</v>
      </c>
      <c r="K663">
        <v>1</v>
      </c>
      <c r="M663" t="s">
        <v>55</v>
      </c>
      <c r="N663" t="s">
        <v>9</v>
      </c>
      <c r="O663">
        <v>10</v>
      </c>
      <c r="P663">
        <v>11</v>
      </c>
    </row>
    <row r="664" spans="1:16" x14ac:dyDescent="0.25">
      <c r="A664" t="s">
        <v>1388</v>
      </c>
      <c r="B664" t="s">
        <v>1389</v>
      </c>
      <c r="C664" t="s">
        <v>63</v>
      </c>
      <c r="D664">
        <v>42</v>
      </c>
      <c r="E664" t="s">
        <v>29</v>
      </c>
      <c r="F664" t="s">
        <v>30</v>
      </c>
      <c r="G664" t="s">
        <v>14</v>
      </c>
      <c r="H664">
        <v>8</v>
      </c>
      <c r="I664" t="s">
        <v>5260</v>
      </c>
      <c r="M664" t="s">
        <v>8</v>
      </c>
      <c r="N664" t="s">
        <v>15</v>
      </c>
      <c r="O664">
        <v>6</v>
      </c>
      <c r="P664">
        <v>11</v>
      </c>
    </row>
    <row r="665" spans="1:16" x14ac:dyDescent="0.25">
      <c r="A665" t="s">
        <v>1390</v>
      </c>
      <c r="B665" t="s">
        <v>1391</v>
      </c>
      <c r="C665" t="s">
        <v>5248</v>
      </c>
      <c r="D665">
        <v>59</v>
      </c>
      <c r="E665" t="s">
        <v>78</v>
      </c>
      <c r="F665" t="s">
        <v>79</v>
      </c>
      <c r="G665" t="s">
        <v>14</v>
      </c>
      <c r="H665">
        <v>34</v>
      </c>
      <c r="I665">
        <v>100</v>
      </c>
      <c r="J665">
        <v>2</v>
      </c>
      <c r="K665">
        <v>1</v>
      </c>
      <c r="L665" s="46">
        <v>0.79</v>
      </c>
      <c r="M665" t="s">
        <v>8</v>
      </c>
      <c r="N665" t="s">
        <v>44</v>
      </c>
      <c r="O665">
        <v>18</v>
      </c>
      <c r="P665">
        <v>8</v>
      </c>
    </row>
    <row r="666" spans="1:16" x14ac:dyDescent="0.25">
      <c r="A666" t="s">
        <v>1392</v>
      </c>
      <c r="B666" t="s">
        <v>1393</v>
      </c>
      <c r="C666" t="s">
        <v>5250</v>
      </c>
      <c r="D666">
        <v>33</v>
      </c>
      <c r="E666" t="s">
        <v>29</v>
      </c>
      <c r="F666" t="s">
        <v>30</v>
      </c>
      <c r="G666" t="s">
        <v>14</v>
      </c>
      <c r="H666">
        <v>5</v>
      </c>
      <c r="I666" t="s">
        <v>49</v>
      </c>
      <c r="J666">
        <v>4.7</v>
      </c>
      <c r="K666">
        <v>1</v>
      </c>
      <c r="L666" s="46">
        <v>0.88</v>
      </c>
      <c r="M666" t="s">
        <v>50</v>
      </c>
      <c r="N666" t="s">
        <v>44</v>
      </c>
      <c r="O666">
        <v>4</v>
      </c>
      <c r="P666">
        <v>2</v>
      </c>
    </row>
    <row r="667" spans="1:16" x14ac:dyDescent="0.25">
      <c r="A667" t="s">
        <v>1394</v>
      </c>
      <c r="B667" t="s">
        <v>1395</v>
      </c>
      <c r="C667" t="s">
        <v>5252</v>
      </c>
      <c r="D667">
        <v>55</v>
      </c>
      <c r="E667" t="s">
        <v>111</v>
      </c>
      <c r="F667" t="s">
        <v>13</v>
      </c>
      <c r="G667" t="s">
        <v>23</v>
      </c>
      <c r="H667">
        <v>14</v>
      </c>
      <c r="I667" t="s">
        <v>5260</v>
      </c>
      <c r="J667">
        <v>3.6</v>
      </c>
      <c r="K667">
        <v>1</v>
      </c>
      <c r="L667" s="46">
        <v>0.81</v>
      </c>
      <c r="M667" t="s">
        <v>55</v>
      </c>
      <c r="N667" t="s">
        <v>44</v>
      </c>
      <c r="O667">
        <v>9</v>
      </c>
      <c r="P667">
        <v>7</v>
      </c>
    </row>
    <row r="668" spans="1:16" x14ac:dyDescent="0.25">
      <c r="A668" t="s">
        <v>1396</v>
      </c>
      <c r="B668" t="s">
        <v>1397</v>
      </c>
      <c r="C668" t="s">
        <v>5250</v>
      </c>
      <c r="D668">
        <v>47</v>
      </c>
      <c r="E668" t="s">
        <v>95</v>
      </c>
      <c r="F668" t="s">
        <v>96</v>
      </c>
      <c r="G668" t="s">
        <v>60</v>
      </c>
      <c r="H668">
        <v>17</v>
      </c>
      <c r="I668">
        <v>50</v>
      </c>
      <c r="J668">
        <v>1.2</v>
      </c>
      <c r="K668" t="s">
        <v>5251</v>
      </c>
      <c r="M668" t="s">
        <v>8</v>
      </c>
      <c r="N668" t="s">
        <v>20</v>
      </c>
      <c r="O668">
        <v>14</v>
      </c>
      <c r="P668">
        <v>5</v>
      </c>
    </row>
    <row r="669" spans="1:16" x14ac:dyDescent="0.25">
      <c r="A669" t="s">
        <v>1398</v>
      </c>
      <c r="B669" t="s">
        <v>1399</v>
      </c>
      <c r="C669" t="s">
        <v>5248</v>
      </c>
      <c r="D669">
        <v>29</v>
      </c>
      <c r="E669" t="s">
        <v>162</v>
      </c>
      <c r="F669" t="s">
        <v>59</v>
      </c>
      <c r="G669" t="s">
        <v>31</v>
      </c>
      <c r="H669">
        <v>10</v>
      </c>
      <c r="J669">
        <v>4.4000000000000004</v>
      </c>
      <c r="K669" t="s">
        <v>5258</v>
      </c>
      <c r="L669" s="46">
        <v>0.67</v>
      </c>
      <c r="M669" t="s">
        <v>50</v>
      </c>
      <c r="N669" t="s">
        <v>9</v>
      </c>
      <c r="O669">
        <v>15</v>
      </c>
      <c r="P669">
        <v>5</v>
      </c>
    </row>
    <row r="670" spans="1:16" x14ac:dyDescent="0.25">
      <c r="A670" t="s">
        <v>1400</v>
      </c>
      <c r="B670" t="s">
        <v>1401</v>
      </c>
      <c r="C670" t="s">
        <v>63</v>
      </c>
      <c r="D670">
        <v>30</v>
      </c>
      <c r="E670" t="s">
        <v>53</v>
      </c>
      <c r="F670" t="s">
        <v>13</v>
      </c>
      <c r="G670" t="s">
        <v>75</v>
      </c>
      <c r="H670">
        <v>8</v>
      </c>
      <c r="I670">
        <v>100</v>
      </c>
      <c r="J670">
        <v>1.4</v>
      </c>
      <c r="K670" t="s">
        <v>54</v>
      </c>
      <c r="L670">
        <v>62</v>
      </c>
      <c r="M670" t="s">
        <v>33</v>
      </c>
      <c r="N670" t="s">
        <v>15</v>
      </c>
      <c r="O670">
        <v>14</v>
      </c>
      <c r="P670">
        <v>5</v>
      </c>
    </row>
    <row r="671" spans="1:16" x14ac:dyDescent="0.25">
      <c r="A671" t="s">
        <v>1402</v>
      </c>
      <c r="B671" t="s">
        <v>1403</v>
      </c>
      <c r="C671" t="s">
        <v>5248</v>
      </c>
      <c r="D671">
        <v>25</v>
      </c>
      <c r="E671" t="s">
        <v>111</v>
      </c>
      <c r="F671" t="s">
        <v>13</v>
      </c>
      <c r="G671" t="s">
        <v>75</v>
      </c>
      <c r="H671">
        <v>1</v>
      </c>
      <c r="I671" t="s">
        <v>5261</v>
      </c>
      <c r="J671">
        <v>3.2</v>
      </c>
      <c r="K671">
        <v>0</v>
      </c>
      <c r="L671" s="46">
        <v>0.87</v>
      </c>
      <c r="M671" t="s">
        <v>8</v>
      </c>
      <c r="N671" t="s">
        <v>15</v>
      </c>
      <c r="O671">
        <v>3</v>
      </c>
      <c r="P671">
        <v>2</v>
      </c>
    </row>
    <row r="672" spans="1:16" x14ac:dyDescent="0.25">
      <c r="A672" t="s">
        <v>1404</v>
      </c>
      <c r="B672" t="s">
        <v>1405</v>
      </c>
      <c r="C672" t="s">
        <v>5253</v>
      </c>
      <c r="D672">
        <v>28</v>
      </c>
      <c r="E672" t="s">
        <v>122</v>
      </c>
      <c r="F672" t="s">
        <v>123</v>
      </c>
      <c r="G672" t="s">
        <v>64</v>
      </c>
      <c r="H672">
        <v>10</v>
      </c>
      <c r="J672">
        <v>3.8</v>
      </c>
      <c r="K672" t="s">
        <v>54</v>
      </c>
      <c r="L672" s="46">
        <v>0.98</v>
      </c>
      <c r="M672" t="s">
        <v>55</v>
      </c>
      <c r="N672" t="s">
        <v>20</v>
      </c>
      <c r="O672">
        <v>12</v>
      </c>
      <c r="P672">
        <v>11</v>
      </c>
    </row>
    <row r="673" spans="1:16" x14ac:dyDescent="0.25">
      <c r="A673" t="s">
        <v>1406</v>
      </c>
      <c r="B673" t="s">
        <v>1407</v>
      </c>
      <c r="C673" t="s">
        <v>5250</v>
      </c>
      <c r="D673">
        <v>29</v>
      </c>
      <c r="E673" t="s">
        <v>95</v>
      </c>
      <c r="F673" t="s">
        <v>96</v>
      </c>
      <c r="G673" t="s">
        <v>7</v>
      </c>
      <c r="H673">
        <v>0</v>
      </c>
      <c r="I673" t="s">
        <v>153</v>
      </c>
      <c r="J673">
        <v>1.5</v>
      </c>
      <c r="K673" t="b">
        <v>1</v>
      </c>
      <c r="L673" s="46">
        <v>0.64</v>
      </c>
      <c r="M673" t="s">
        <v>55</v>
      </c>
      <c r="N673" t="s">
        <v>15</v>
      </c>
      <c r="O673">
        <v>5</v>
      </c>
      <c r="P673">
        <v>4</v>
      </c>
    </row>
    <row r="674" spans="1:16" x14ac:dyDescent="0.25">
      <c r="A674" t="s">
        <v>1408</v>
      </c>
      <c r="B674" t="s">
        <v>1409</v>
      </c>
      <c r="C674" t="s">
        <v>82</v>
      </c>
      <c r="D674">
        <v>30</v>
      </c>
      <c r="E674" t="s">
        <v>173</v>
      </c>
      <c r="F674" t="s">
        <v>59</v>
      </c>
      <c r="G674" t="s">
        <v>19</v>
      </c>
      <c r="H674">
        <v>4</v>
      </c>
      <c r="J674">
        <v>2.8</v>
      </c>
      <c r="K674">
        <v>1</v>
      </c>
      <c r="L674" s="46">
        <v>0.71</v>
      </c>
      <c r="M674" t="s">
        <v>55</v>
      </c>
      <c r="N674" t="s">
        <v>15</v>
      </c>
      <c r="O674">
        <v>4</v>
      </c>
      <c r="P674">
        <v>1</v>
      </c>
    </row>
    <row r="675" spans="1:16" x14ac:dyDescent="0.25">
      <c r="A675" t="s">
        <v>1410</v>
      </c>
      <c r="B675" t="s">
        <v>1411</v>
      </c>
      <c r="C675" t="s">
        <v>5250</v>
      </c>
      <c r="D675">
        <v>47</v>
      </c>
      <c r="E675" t="s">
        <v>122</v>
      </c>
      <c r="F675" t="s">
        <v>123</v>
      </c>
      <c r="G675" t="s">
        <v>31</v>
      </c>
      <c r="H675">
        <v>2</v>
      </c>
      <c r="I675">
        <v>50</v>
      </c>
      <c r="J675">
        <v>2.7</v>
      </c>
      <c r="K675" t="s">
        <v>142</v>
      </c>
      <c r="L675">
        <v>96</v>
      </c>
      <c r="M675" t="s">
        <v>33</v>
      </c>
      <c r="N675" t="s">
        <v>15</v>
      </c>
      <c r="O675">
        <v>4</v>
      </c>
      <c r="P675">
        <v>1</v>
      </c>
    </row>
    <row r="676" spans="1:16" x14ac:dyDescent="0.25">
      <c r="A676" t="s">
        <v>1412</v>
      </c>
      <c r="B676" t="s">
        <v>1413</v>
      </c>
      <c r="C676" t="s">
        <v>5257</v>
      </c>
      <c r="D676">
        <v>34</v>
      </c>
      <c r="E676" t="s">
        <v>12</v>
      </c>
      <c r="F676" t="s">
        <v>13</v>
      </c>
      <c r="G676" t="s">
        <v>7</v>
      </c>
      <c r="H676">
        <v>10</v>
      </c>
      <c r="I676" t="s">
        <v>32</v>
      </c>
      <c r="J676">
        <v>3.9</v>
      </c>
      <c r="M676" t="s">
        <v>8</v>
      </c>
      <c r="N676" t="s">
        <v>15</v>
      </c>
      <c r="O676">
        <v>12</v>
      </c>
      <c r="P676">
        <v>13</v>
      </c>
    </row>
    <row r="677" spans="1:16" x14ac:dyDescent="0.25">
      <c r="A677" t="s">
        <v>1414</v>
      </c>
      <c r="B677" t="s">
        <v>1415</v>
      </c>
      <c r="C677" t="s">
        <v>5259</v>
      </c>
      <c r="D677">
        <v>45</v>
      </c>
      <c r="E677" t="s">
        <v>43</v>
      </c>
      <c r="F677" t="s">
        <v>13</v>
      </c>
      <c r="G677" t="s">
        <v>19</v>
      </c>
      <c r="H677">
        <v>16</v>
      </c>
      <c r="I677">
        <v>100</v>
      </c>
      <c r="J677">
        <v>4.5999999999999996</v>
      </c>
      <c r="K677" t="s">
        <v>5251</v>
      </c>
      <c r="L677" s="46">
        <v>0.78</v>
      </c>
      <c r="M677" t="s">
        <v>8</v>
      </c>
      <c r="N677" t="s">
        <v>9</v>
      </c>
      <c r="O677">
        <v>15</v>
      </c>
      <c r="P677">
        <v>7</v>
      </c>
    </row>
    <row r="678" spans="1:16" x14ac:dyDescent="0.25">
      <c r="A678" t="s">
        <v>1416</v>
      </c>
      <c r="B678" t="s">
        <v>1417</v>
      </c>
      <c r="C678" t="s">
        <v>5252</v>
      </c>
      <c r="D678">
        <v>56</v>
      </c>
      <c r="E678" t="s">
        <v>173</v>
      </c>
      <c r="F678" t="s">
        <v>59</v>
      </c>
      <c r="G678" t="s">
        <v>64</v>
      </c>
      <c r="H678">
        <v>27</v>
      </c>
      <c r="I678" t="s">
        <v>104</v>
      </c>
      <c r="J678">
        <v>2.2000000000000002</v>
      </c>
      <c r="K678" t="b">
        <v>0</v>
      </c>
      <c r="L678" s="46">
        <v>0.7</v>
      </c>
      <c r="M678" t="s">
        <v>33</v>
      </c>
      <c r="N678" t="s">
        <v>15</v>
      </c>
      <c r="O678">
        <v>19</v>
      </c>
      <c r="P678">
        <v>3</v>
      </c>
    </row>
    <row r="679" spans="1:16" x14ac:dyDescent="0.25">
      <c r="A679" t="s">
        <v>1418</v>
      </c>
      <c r="B679" t="s">
        <v>1419</v>
      </c>
      <c r="C679" t="s">
        <v>5253</v>
      </c>
      <c r="D679">
        <v>49</v>
      </c>
      <c r="E679" t="s">
        <v>158</v>
      </c>
      <c r="F679" t="s">
        <v>159</v>
      </c>
      <c r="G679" t="s">
        <v>75</v>
      </c>
      <c r="H679">
        <v>20</v>
      </c>
      <c r="I679">
        <v>50</v>
      </c>
      <c r="J679">
        <v>2.5</v>
      </c>
      <c r="K679">
        <v>0</v>
      </c>
      <c r="L679" s="46">
        <v>0.82</v>
      </c>
      <c r="M679" t="s">
        <v>8</v>
      </c>
      <c r="N679" t="s">
        <v>44</v>
      </c>
      <c r="O679">
        <v>15</v>
      </c>
      <c r="P679">
        <v>11</v>
      </c>
    </row>
    <row r="680" spans="1:16" x14ac:dyDescent="0.25">
      <c r="A680" t="s">
        <v>1420</v>
      </c>
      <c r="B680" t="s">
        <v>1421</v>
      </c>
      <c r="C680" t="s">
        <v>5257</v>
      </c>
      <c r="D680">
        <v>48</v>
      </c>
      <c r="E680" t="s">
        <v>118</v>
      </c>
      <c r="F680" t="s">
        <v>119</v>
      </c>
      <c r="G680" t="s">
        <v>31</v>
      </c>
      <c r="H680">
        <v>10</v>
      </c>
      <c r="J680">
        <v>3.1</v>
      </c>
      <c r="K680" t="b">
        <v>0</v>
      </c>
      <c r="M680" t="s">
        <v>33</v>
      </c>
      <c r="N680" t="s">
        <v>20</v>
      </c>
      <c r="O680">
        <v>13</v>
      </c>
      <c r="P680">
        <v>4</v>
      </c>
    </row>
    <row r="681" spans="1:16" x14ac:dyDescent="0.25">
      <c r="A681" t="s">
        <v>1422</v>
      </c>
      <c r="B681" t="s">
        <v>1423</v>
      </c>
      <c r="C681" t="s">
        <v>5253</v>
      </c>
      <c r="D681">
        <v>29</v>
      </c>
      <c r="E681" t="s">
        <v>95</v>
      </c>
      <c r="F681" t="s">
        <v>96</v>
      </c>
      <c r="G681" t="s">
        <v>19</v>
      </c>
      <c r="H681">
        <v>0</v>
      </c>
      <c r="I681" t="s">
        <v>104</v>
      </c>
      <c r="K681">
        <v>1</v>
      </c>
      <c r="L681" s="46">
        <v>0.99</v>
      </c>
      <c r="M681" t="s">
        <v>33</v>
      </c>
      <c r="N681" t="s">
        <v>9</v>
      </c>
      <c r="O681">
        <v>3</v>
      </c>
      <c r="P681">
        <v>2</v>
      </c>
    </row>
    <row r="682" spans="1:16" x14ac:dyDescent="0.25">
      <c r="A682" t="s">
        <v>1424</v>
      </c>
      <c r="B682" t="s">
        <v>1425</v>
      </c>
      <c r="C682" t="s">
        <v>63</v>
      </c>
      <c r="D682">
        <v>49</v>
      </c>
      <c r="E682" t="s">
        <v>29</v>
      </c>
      <c r="F682" t="s">
        <v>30</v>
      </c>
      <c r="G682" t="s">
        <v>23</v>
      </c>
      <c r="H682">
        <v>11</v>
      </c>
      <c r="I682">
        <v>75</v>
      </c>
      <c r="J682">
        <v>3.8</v>
      </c>
      <c r="K682" t="s">
        <v>5258</v>
      </c>
      <c r="L682" s="46">
        <v>0.93</v>
      </c>
      <c r="M682" t="s">
        <v>33</v>
      </c>
      <c r="N682" t="s">
        <v>15</v>
      </c>
      <c r="O682">
        <v>13</v>
      </c>
      <c r="P682">
        <v>5</v>
      </c>
    </row>
    <row r="683" spans="1:16" x14ac:dyDescent="0.25">
      <c r="A683" t="s">
        <v>1426</v>
      </c>
      <c r="B683" t="s">
        <v>1427</v>
      </c>
      <c r="C683" t="s">
        <v>5248</v>
      </c>
      <c r="D683">
        <v>22</v>
      </c>
      <c r="E683" t="s">
        <v>158</v>
      </c>
      <c r="F683" t="s">
        <v>159</v>
      </c>
      <c r="G683" t="s">
        <v>7</v>
      </c>
      <c r="H683">
        <v>1</v>
      </c>
      <c r="I683">
        <v>100</v>
      </c>
      <c r="J683">
        <v>4.8</v>
      </c>
      <c r="K683" t="s">
        <v>5258</v>
      </c>
      <c r="L683" s="46">
        <v>0.75</v>
      </c>
      <c r="M683" t="s">
        <v>55</v>
      </c>
      <c r="N683" t="s">
        <v>9</v>
      </c>
      <c r="O683">
        <v>1</v>
      </c>
      <c r="P683">
        <v>1</v>
      </c>
    </row>
    <row r="684" spans="1:16" x14ac:dyDescent="0.25">
      <c r="A684" t="s">
        <v>1428</v>
      </c>
      <c r="B684" t="s">
        <v>1429</v>
      </c>
      <c r="C684" t="s">
        <v>5254</v>
      </c>
      <c r="D684">
        <v>52</v>
      </c>
      <c r="E684" t="s">
        <v>162</v>
      </c>
      <c r="F684" t="s">
        <v>59</v>
      </c>
      <c r="G684" t="s">
        <v>19</v>
      </c>
      <c r="H684">
        <v>30</v>
      </c>
      <c r="I684" t="s">
        <v>5249</v>
      </c>
      <c r="J684">
        <v>2.5</v>
      </c>
      <c r="L684">
        <v>61</v>
      </c>
      <c r="M684" t="s">
        <v>8</v>
      </c>
      <c r="N684" t="s">
        <v>15</v>
      </c>
      <c r="O684">
        <v>19</v>
      </c>
      <c r="P684">
        <v>14</v>
      </c>
    </row>
    <row r="685" spans="1:16" x14ac:dyDescent="0.25">
      <c r="A685" t="s">
        <v>1430</v>
      </c>
      <c r="B685" t="s">
        <v>1431</v>
      </c>
      <c r="C685" t="s">
        <v>5257</v>
      </c>
      <c r="D685">
        <v>60</v>
      </c>
      <c r="E685" t="s">
        <v>111</v>
      </c>
      <c r="F685" t="s">
        <v>13</v>
      </c>
      <c r="G685" t="s">
        <v>7</v>
      </c>
      <c r="H685">
        <v>7</v>
      </c>
      <c r="I685" t="s">
        <v>5261</v>
      </c>
      <c r="J685">
        <v>0</v>
      </c>
      <c r="K685" t="s">
        <v>142</v>
      </c>
      <c r="L685" s="46">
        <v>0.97</v>
      </c>
      <c r="M685" t="s">
        <v>33</v>
      </c>
      <c r="N685" t="s">
        <v>44</v>
      </c>
      <c r="O685">
        <v>9</v>
      </c>
      <c r="P685">
        <v>8</v>
      </c>
    </row>
    <row r="686" spans="1:16" x14ac:dyDescent="0.25">
      <c r="A686" t="s">
        <v>1432</v>
      </c>
      <c r="B686" t="s">
        <v>1433</v>
      </c>
      <c r="C686" t="s">
        <v>5252</v>
      </c>
      <c r="D686">
        <v>33</v>
      </c>
      <c r="E686" t="s">
        <v>71</v>
      </c>
      <c r="F686" t="s">
        <v>72</v>
      </c>
      <c r="G686" t="s">
        <v>60</v>
      </c>
      <c r="H686">
        <v>0</v>
      </c>
      <c r="I686" t="s">
        <v>212</v>
      </c>
      <c r="J686">
        <v>1.7</v>
      </c>
      <c r="K686">
        <v>1</v>
      </c>
      <c r="L686">
        <v>95</v>
      </c>
      <c r="M686" t="s">
        <v>8</v>
      </c>
      <c r="N686" t="s">
        <v>20</v>
      </c>
      <c r="O686">
        <v>4</v>
      </c>
      <c r="P686">
        <v>5</v>
      </c>
    </row>
    <row r="687" spans="1:16" x14ac:dyDescent="0.25">
      <c r="A687" t="s">
        <v>1434</v>
      </c>
      <c r="B687" t="s">
        <v>1435</v>
      </c>
      <c r="C687" t="s">
        <v>5259</v>
      </c>
      <c r="D687">
        <v>52</v>
      </c>
      <c r="E687" t="s">
        <v>95</v>
      </c>
      <c r="F687" t="s">
        <v>96</v>
      </c>
      <c r="G687" t="s">
        <v>19</v>
      </c>
      <c r="H687">
        <v>21</v>
      </c>
      <c r="I687" t="s">
        <v>5256</v>
      </c>
      <c r="J687">
        <v>4</v>
      </c>
      <c r="L687" s="46">
        <v>0.69</v>
      </c>
      <c r="M687" t="s">
        <v>55</v>
      </c>
      <c r="N687" t="s">
        <v>15</v>
      </c>
      <c r="O687">
        <v>14</v>
      </c>
      <c r="P687">
        <v>9</v>
      </c>
    </row>
    <row r="688" spans="1:16" x14ac:dyDescent="0.25">
      <c r="A688" t="s">
        <v>1436</v>
      </c>
      <c r="B688" t="s">
        <v>1437</v>
      </c>
      <c r="C688" t="s">
        <v>5247</v>
      </c>
      <c r="D688">
        <v>25</v>
      </c>
      <c r="E688" t="s">
        <v>18</v>
      </c>
      <c r="F688" t="s">
        <v>18</v>
      </c>
      <c r="G688" t="s">
        <v>75</v>
      </c>
      <c r="H688">
        <v>7</v>
      </c>
      <c r="I688" t="s">
        <v>5249</v>
      </c>
      <c r="J688">
        <v>1.9</v>
      </c>
      <c r="K688" t="b">
        <v>0</v>
      </c>
      <c r="L688" s="46">
        <v>0.63</v>
      </c>
      <c r="M688" t="s">
        <v>33</v>
      </c>
      <c r="N688" t="s">
        <v>15</v>
      </c>
      <c r="O688">
        <v>11</v>
      </c>
      <c r="P688">
        <v>5</v>
      </c>
    </row>
    <row r="689" spans="1:16" x14ac:dyDescent="0.25">
      <c r="A689" t="s">
        <v>1438</v>
      </c>
      <c r="B689" t="s">
        <v>1439</v>
      </c>
      <c r="C689" t="s">
        <v>5259</v>
      </c>
      <c r="D689">
        <v>33</v>
      </c>
      <c r="E689" t="s">
        <v>71</v>
      </c>
      <c r="F689" t="s">
        <v>72</v>
      </c>
      <c r="G689" t="s">
        <v>64</v>
      </c>
      <c r="I689" t="s">
        <v>5261</v>
      </c>
      <c r="J689">
        <v>4.4000000000000004</v>
      </c>
      <c r="K689" t="b">
        <v>1</v>
      </c>
      <c r="L689" s="46">
        <v>0.65</v>
      </c>
      <c r="M689" t="s">
        <v>50</v>
      </c>
      <c r="N689" t="s">
        <v>15</v>
      </c>
      <c r="O689">
        <v>1</v>
      </c>
      <c r="P689">
        <v>1</v>
      </c>
    </row>
    <row r="690" spans="1:16" x14ac:dyDescent="0.25">
      <c r="A690" t="s">
        <v>1440</v>
      </c>
      <c r="B690" t="s">
        <v>1441</v>
      </c>
      <c r="C690" t="s">
        <v>5247</v>
      </c>
      <c r="D690">
        <v>33</v>
      </c>
      <c r="E690" t="s">
        <v>158</v>
      </c>
      <c r="F690" t="s">
        <v>159</v>
      </c>
      <c r="G690" t="s">
        <v>14</v>
      </c>
      <c r="J690">
        <v>4.2</v>
      </c>
      <c r="K690" t="s">
        <v>5258</v>
      </c>
      <c r="L690" s="46">
        <v>0.9</v>
      </c>
      <c r="M690" t="s">
        <v>55</v>
      </c>
      <c r="N690" t="s">
        <v>15</v>
      </c>
      <c r="O690">
        <v>1</v>
      </c>
      <c r="P690">
        <v>1</v>
      </c>
    </row>
    <row r="691" spans="1:16" x14ac:dyDescent="0.25">
      <c r="A691" t="s">
        <v>1442</v>
      </c>
      <c r="B691" t="s">
        <v>28</v>
      </c>
      <c r="C691" t="s">
        <v>63</v>
      </c>
      <c r="D691">
        <v>52</v>
      </c>
      <c r="E691" t="s">
        <v>111</v>
      </c>
      <c r="F691" t="s">
        <v>13</v>
      </c>
      <c r="G691" t="s">
        <v>60</v>
      </c>
      <c r="H691">
        <v>25</v>
      </c>
      <c r="I691">
        <v>100</v>
      </c>
      <c r="J691">
        <v>4.8</v>
      </c>
      <c r="K691" t="s">
        <v>5251</v>
      </c>
      <c r="M691" t="s">
        <v>50</v>
      </c>
      <c r="N691" t="s">
        <v>20</v>
      </c>
      <c r="O691">
        <v>10</v>
      </c>
      <c r="P691">
        <v>8</v>
      </c>
    </row>
    <row r="692" spans="1:16" x14ac:dyDescent="0.25">
      <c r="A692" t="s">
        <v>1443</v>
      </c>
      <c r="B692" t="s">
        <v>1444</v>
      </c>
      <c r="C692" t="s">
        <v>5247</v>
      </c>
      <c r="D692">
        <v>20</v>
      </c>
      <c r="E692" t="s">
        <v>36</v>
      </c>
      <c r="F692" t="s">
        <v>37</v>
      </c>
      <c r="G692" t="s">
        <v>23</v>
      </c>
      <c r="H692">
        <v>1</v>
      </c>
      <c r="I692" t="s">
        <v>5261</v>
      </c>
      <c r="J692">
        <v>2</v>
      </c>
      <c r="K692" t="s">
        <v>142</v>
      </c>
      <c r="L692" s="46">
        <v>0.89</v>
      </c>
      <c r="M692" t="s">
        <v>8</v>
      </c>
      <c r="N692" t="s">
        <v>20</v>
      </c>
      <c r="O692">
        <v>1</v>
      </c>
      <c r="P692">
        <v>2</v>
      </c>
    </row>
    <row r="693" spans="1:16" x14ac:dyDescent="0.25">
      <c r="A693" t="s">
        <v>1445</v>
      </c>
      <c r="B693" t="s">
        <v>1446</v>
      </c>
      <c r="C693" t="s">
        <v>5248</v>
      </c>
      <c r="D693">
        <v>43</v>
      </c>
      <c r="E693" t="s">
        <v>107</v>
      </c>
      <c r="F693" t="s">
        <v>108</v>
      </c>
      <c r="G693" t="s">
        <v>38</v>
      </c>
      <c r="H693">
        <v>7</v>
      </c>
      <c r="I693" t="s">
        <v>5260</v>
      </c>
      <c r="K693">
        <v>1</v>
      </c>
      <c r="L693" s="46">
        <v>0.8</v>
      </c>
      <c r="M693" t="s">
        <v>8</v>
      </c>
      <c r="N693" t="s">
        <v>44</v>
      </c>
      <c r="O693">
        <v>11</v>
      </c>
      <c r="P693">
        <v>3</v>
      </c>
    </row>
    <row r="694" spans="1:16" x14ac:dyDescent="0.25">
      <c r="A694" t="s">
        <v>1447</v>
      </c>
      <c r="B694" t="s">
        <v>1403</v>
      </c>
      <c r="C694" t="s">
        <v>5253</v>
      </c>
      <c r="D694">
        <v>31</v>
      </c>
      <c r="E694" t="s">
        <v>118</v>
      </c>
      <c r="F694" t="s">
        <v>119</v>
      </c>
      <c r="G694" t="s">
        <v>14</v>
      </c>
      <c r="I694">
        <v>50</v>
      </c>
      <c r="J694">
        <v>1.4</v>
      </c>
      <c r="K694" t="s">
        <v>142</v>
      </c>
      <c r="L694" s="46">
        <v>0.8</v>
      </c>
      <c r="M694" t="s">
        <v>55</v>
      </c>
      <c r="N694" t="s">
        <v>20</v>
      </c>
      <c r="O694">
        <v>5</v>
      </c>
      <c r="P694">
        <v>2</v>
      </c>
    </row>
    <row r="695" spans="1:16" x14ac:dyDescent="0.25">
      <c r="A695" t="s">
        <v>1448</v>
      </c>
      <c r="B695" t="s">
        <v>1449</v>
      </c>
      <c r="C695" t="s">
        <v>5248</v>
      </c>
      <c r="D695">
        <v>29</v>
      </c>
      <c r="E695" t="s">
        <v>18</v>
      </c>
      <c r="F695" t="s">
        <v>18</v>
      </c>
      <c r="G695" t="s">
        <v>38</v>
      </c>
      <c r="H695">
        <v>6</v>
      </c>
      <c r="I695">
        <v>100</v>
      </c>
      <c r="J695">
        <v>1.8</v>
      </c>
      <c r="K695" t="s">
        <v>5251</v>
      </c>
      <c r="M695" t="s">
        <v>8</v>
      </c>
      <c r="N695" t="s">
        <v>15</v>
      </c>
      <c r="O695">
        <v>6</v>
      </c>
      <c r="P695">
        <v>10</v>
      </c>
    </row>
    <row r="696" spans="1:16" x14ac:dyDescent="0.25">
      <c r="A696" t="s">
        <v>1450</v>
      </c>
      <c r="B696" t="s">
        <v>821</v>
      </c>
      <c r="C696" t="s">
        <v>5248</v>
      </c>
      <c r="D696">
        <v>53</v>
      </c>
      <c r="E696" t="s">
        <v>136</v>
      </c>
      <c r="F696" t="s">
        <v>137</v>
      </c>
      <c r="G696" t="s">
        <v>19</v>
      </c>
      <c r="H696">
        <v>35</v>
      </c>
      <c r="J696">
        <v>0</v>
      </c>
      <c r="K696">
        <v>1</v>
      </c>
      <c r="L696" s="46">
        <v>0.67</v>
      </c>
      <c r="M696" t="s">
        <v>50</v>
      </c>
      <c r="N696" t="s">
        <v>44</v>
      </c>
      <c r="O696">
        <v>18</v>
      </c>
      <c r="P696">
        <v>9</v>
      </c>
    </row>
    <row r="697" spans="1:16" x14ac:dyDescent="0.25">
      <c r="A697" t="s">
        <v>1451</v>
      </c>
      <c r="B697" t="s">
        <v>1452</v>
      </c>
      <c r="C697" t="s">
        <v>5250</v>
      </c>
      <c r="D697">
        <v>38</v>
      </c>
      <c r="E697" t="s">
        <v>78</v>
      </c>
      <c r="F697" t="s">
        <v>79</v>
      </c>
      <c r="G697" t="s">
        <v>14</v>
      </c>
      <c r="H697">
        <v>1</v>
      </c>
      <c r="I697" t="s">
        <v>5256</v>
      </c>
      <c r="J697">
        <v>0</v>
      </c>
      <c r="K697">
        <v>0</v>
      </c>
      <c r="L697" s="46">
        <v>0.96</v>
      </c>
      <c r="M697" t="s">
        <v>33</v>
      </c>
      <c r="N697" t="s">
        <v>44</v>
      </c>
      <c r="O697">
        <v>2</v>
      </c>
      <c r="P697">
        <v>2</v>
      </c>
    </row>
    <row r="698" spans="1:16" x14ac:dyDescent="0.25">
      <c r="A698" t="s">
        <v>1453</v>
      </c>
      <c r="B698" t="s">
        <v>1454</v>
      </c>
      <c r="C698" t="s">
        <v>82</v>
      </c>
      <c r="D698">
        <v>29</v>
      </c>
      <c r="E698" t="s">
        <v>173</v>
      </c>
      <c r="F698" t="s">
        <v>59</v>
      </c>
      <c r="G698" t="s">
        <v>19</v>
      </c>
      <c r="I698">
        <v>20</v>
      </c>
      <c r="J698">
        <v>0</v>
      </c>
      <c r="K698">
        <v>0</v>
      </c>
      <c r="L698" s="46">
        <v>0.9</v>
      </c>
      <c r="M698" t="s">
        <v>33</v>
      </c>
      <c r="N698" t="s">
        <v>44</v>
      </c>
      <c r="O698">
        <v>3</v>
      </c>
      <c r="P698">
        <v>3</v>
      </c>
    </row>
    <row r="699" spans="1:16" x14ac:dyDescent="0.25">
      <c r="A699" t="s">
        <v>1455</v>
      </c>
      <c r="B699" t="s">
        <v>1456</v>
      </c>
      <c r="C699" t="s">
        <v>5259</v>
      </c>
      <c r="D699">
        <v>42</v>
      </c>
      <c r="E699" t="s">
        <v>95</v>
      </c>
      <c r="F699" t="s">
        <v>96</v>
      </c>
      <c r="G699" t="s">
        <v>60</v>
      </c>
      <c r="H699">
        <v>0</v>
      </c>
      <c r="J699">
        <v>3.9</v>
      </c>
      <c r="K699" t="b">
        <v>0</v>
      </c>
      <c r="L699" s="46">
        <v>0.62</v>
      </c>
      <c r="M699" t="s">
        <v>33</v>
      </c>
      <c r="N699" t="s">
        <v>15</v>
      </c>
      <c r="O699">
        <v>5</v>
      </c>
      <c r="P699">
        <v>2</v>
      </c>
    </row>
    <row r="700" spans="1:16" x14ac:dyDescent="0.25">
      <c r="A700" t="s">
        <v>1457</v>
      </c>
      <c r="B700" t="s">
        <v>1458</v>
      </c>
      <c r="C700" t="s">
        <v>5247</v>
      </c>
      <c r="D700">
        <v>54</v>
      </c>
      <c r="E700" t="s">
        <v>43</v>
      </c>
      <c r="F700" t="s">
        <v>13</v>
      </c>
      <c r="G700" t="s">
        <v>97</v>
      </c>
      <c r="H700">
        <v>9</v>
      </c>
      <c r="I700">
        <v>100</v>
      </c>
      <c r="K700" t="s">
        <v>5251</v>
      </c>
      <c r="L700" s="46">
        <v>0.72</v>
      </c>
      <c r="M700" t="s">
        <v>55</v>
      </c>
      <c r="N700" t="s">
        <v>9</v>
      </c>
      <c r="O700">
        <v>13</v>
      </c>
      <c r="P700">
        <v>10</v>
      </c>
    </row>
    <row r="701" spans="1:16" x14ac:dyDescent="0.25">
      <c r="A701" t="s">
        <v>1459</v>
      </c>
      <c r="B701" t="s">
        <v>1460</v>
      </c>
      <c r="C701" t="s">
        <v>5257</v>
      </c>
      <c r="D701">
        <v>56</v>
      </c>
      <c r="E701" t="s">
        <v>158</v>
      </c>
      <c r="F701" t="s">
        <v>159</v>
      </c>
      <c r="G701" t="s">
        <v>60</v>
      </c>
      <c r="H701">
        <v>18</v>
      </c>
      <c r="I701" t="s">
        <v>5260</v>
      </c>
      <c r="J701">
        <v>4.4000000000000004</v>
      </c>
      <c r="K701" t="s">
        <v>5258</v>
      </c>
      <c r="L701" s="46">
        <v>0.83</v>
      </c>
      <c r="M701" t="s">
        <v>8</v>
      </c>
      <c r="N701" t="s">
        <v>15</v>
      </c>
      <c r="O701">
        <v>18</v>
      </c>
      <c r="P701">
        <v>10</v>
      </c>
    </row>
    <row r="702" spans="1:16" x14ac:dyDescent="0.25">
      <c r="A702" t="s">
        <v>1461</v>
      </c>
      <c r="B702" t="s">
        <v>1462</v>
      </c>
      <c r="C702" t="s">
        <v>5247</v>
      </c>
      <c r="D702">
        <v>47</v>
      </c>
      <c r="E702" t="s">
        <v>47</v>
      </c>
      <c r="F702" t="s">
        <v>48</v>
      </c>
      <c r="G702" t="s">
        <v>19</v>
      </c>
      <c r="H702">
        <v>22</v>
      </c>
      <c r="I702">
        <v>100</v>
      </c>
      <c r="J702">
        <v>4.4000000000000004</v>
      </c>
      <c r="K702" t="s">
        <v>142</v>
      </c>
      <c r="L702" s="46">
        <v>0.7</v>
      </c>
      <c r="M702" t="s">
        <v>50</v>
      </c>
      <c r="N702" t="s">
        <v>20</v>
      </c>
      <c r="O702">
        <v>17</v>
      </c>
      <c r="P702">
        <v>16</v>
      </c>
    </row>
    <row r="703" spans="1:16" x14ac:dyDescent="0.25">
      <c r="A703" t="s">
        <v>1463</v>
      </c>
      <c r="B703" t="s">
        <v>1464</v>
      </c>
      <c r="C703" t="s">
        <v>5254</v>
      </c>
      <c r="D703">
        <v>45</v>
      </c>
      <c r="E703" t="s">
        <v>107</v>
      </c>
      <c r="F703" t="s">
        <v>108</v>
      </c>
      <c r="G703" t="s">
        <v>7</v>
      </c>
      <c r="H703">
        <v>25</v>
      </c>
      <c r="I703">
        <v>50</v>
      </c>
      <c r="J703">
        <v>0</v>
      </c>
      <c r="K703" t="s">
        <v>142</v>
      </c>
      <c r="L703">
        <v>99</v>
      </c>
      <c r="M703" t="s">
        <v>8</v>
      </c>
      <c r="N703" t="s">
        <v>20</v>
      </c>
      <c r="O703">
        <v>17</v>
      </c>
      <c r="P703">
        <v>3</v>
      </c>
    </row>
    <row r="704" spans="1:16" x14ac:dyDescent="0.25">
      <c r="A704" t="s">
        <v>1465</v>
      </c>
      <c r="B704" t="s">
        <v>1466</v>
      </c>
      <c r="C704" t="s">
        <v>5259</v>
      </c>
      <c r="D704">
        <v>45</v>
      </c>
      <c r="E704" t="s">
        <v>158</v>
      </c>
      <c r="F704" t="s">
        <v>159</v>
      </c>
      <c r="G704" t="s">
        <v>38</v>
      </c>
      <c r="H704">
        <v>6</v>
      </c>
      <c r="I704">
        <v>50</v>
      </c>
      <c r="J704">
        <v>1.4</v>
      </c>
      <c r="L704">
        <v>97</v>
      </c>
      <c r="M704" t="s">
        <v>8</v>
      </c>
      <c r="N704" t="s">
        <v>15</v>
      </c>
      <c r="O704">
        <v>6</v>
      </c>
      <c r="P704">
        <v>5</v>
      </c>
    </row>
    <row r="705" spans="1:16" x14ac:dyDescent="0.25">
      <c r="A705" t="s">
        <v>1467</v>
      </c>
      <c r="B705" t="s">
        <v>1468</v>
      </c>
      <c r="C705" t="s">
        <v>5259</v>
      </c>
      <c r="D705">
        <v>35</v>
      </c>
      <c r="E705" t="s">
        <v>111</v>
      </c>
      <c r="F705" t="s">
        <v>13</v>
      </c>
      <c r="G705" t="s">
        <v>97</v>
      </c>
      <c r="H705">
        <v>10</v>
      </c>
      <c r="I705">
        <v>20</v>
      </c>
      <c r="J705">
        <v>3.2</v>
      </c>
      <c r="K705" t="b">
        <v>1</v>
      </c>
      <c r="L705" s="46">
        <v>0.77</v>
      </c>
      <c r="M705" t="s">
        <v>8</v>
      </c>
      <c r="N705" t="s">
        <v>15</v>
      </c>
      <c r="O705">
        <v>6</v>
      </c>
      <c r="P705">
        <v>10</v>
      </c>
    </row>
    <row r="706" spans="1:16" x14ac:dyDescent="0.25">
      <c r="A706" t="s">
        <v>1469</v>
      </c>
      <c r="B706" t="s">
        <v>1470</v>
      </c>
      <c r="C706" t="s">
        <v>5250</v>
      </c>
      <c r="D706">
        <v>51</v>
      </c>
      <c r="E706" t="s">
        <v>111</v>
      </c>
      <c r="F706" t="s">
        <v>13</v>
      </c>
      <c r="G706" t="s">
        <v>75</v>
      </c>
      <c r="H706">
        <v>4</v>
      </c>
      <c r="I706" t="s">
        <v>5260</v>
      </c>
      <c r="J706">
        <v>2</v>
      </c>
      <c r="K706" t="s">
        <v>142</v>
      </c>
      <c r="L706" s="46">
        <v>0.92</v>
      </c>
      <c r="M706" t="s">
        <v>33</v>
      </c>
      <c r="N706" t="s">
        <v>44</v>
      </c>
      <c r="O706">
        <v>2</v>
      </c>
      <c r="P706">
        <v>2</v>
      </c>
    </row>
    <row r="707" spans="1:16" x14ac:dyDescent="0.25">
      <c r="A707" t="s">
        <v>1471</v>
      </c>
      <c r="B707" t="s">
        <v>1472</v>
      </c>
      <c r="C707" t="s">
        <v>5252</v>
      </c>
      <c r="D707">
        <v>34</v>
      </c>
      <c r="E707" t="s">
        <v>173</v>
      </c>
      <c r="F707" t="s">
        <v>59</v>
      </c>
      <c r="G707" t="s">
        <v>14</v>
      </c>
      <c r="H707">
        <v>11</v>
      </c>
      <c r="I707">
        <v>50</v>
      </c>
      <c r="J707">
        <v>3.3</v>
      </c>
      <c r="K707" t="s">
        <v>54</v>
      </c>
      <c r="L707" s="46">
        <v>0.76</v>
      </c>
      <c r="M707" t="s">
        <v>50</v>
      </c>
      <c r="N707" t="s">
        <v>15</v>
      </c>
      <c r="O707">
        <v>9</v>
      </c>
      <c r="P707">
        <v>4</v>
      </c>
    </row>
    <row r="708" spans="1:16" x14ac:dyDescent="0.25">
      <c r="A708" t="s">
        <v>1473</v>
      </c>
      <c r="B708" t="s">
        <v>1474</v>
      </c>
      <c r="C708" t="s">
        <v>5248</v>
      </c>
      <c r="D708">
        <v>51</v>
      </c>
      <c r="E708" t="s">
        <v>36</v>
      </c>
      <c r="F708" t="s">
        <v>37</v>
      </c>
      <c r="G708" t="s">
        <v>19</v>
      </c>
      <c r="H708">
        <v>1</v>
      </c>
      <c r="I708" t="s">
        <v>49</v>
      </c>
      <c r="J708">
        <v>0</v>
      </c>
      <c r="K708" t="s">
        <v>5258</v>
      </c>
      <c r="L708" s="46">
        <v>0.97</v>
      </c>
      <c r="M708" t="s">
        <v>50</v>
      </c>
      <c r="N708" t="s">
        <v>44</v>
      </c>
      <c r="O708">
        <v>1</v>
      </c>
      <c r="P708">
        <v>1</v>
      </c>
    </row>
    <row r="709" spans="1:16" x14ac:dyDescent="0.25">
      <c r="A709" t="s">
        <v>1475</v>
      </c>
      <c r="B709" t="s">
        <v>1476</v>
      </c>
      <c r="C709" t="s">
        <v>5259</v>
      </c>
      <c r="D709">
        <v>58</v>
      </c>
      <c r="E709" t="s">
        <v>122</v>
      </c>
      <c r="F709" t="s">
        <v>123</v>
      </c>
      <c r="G709" t="s">
        <v>19</v>
      </c>
      <c r="H709">
        <v>35</v>
      </c>
      <c r="I709" t="s">
        <v>5249</v>
      </c>
      <c r="J709">
        <v>2.2999999999999998</v>
      </c>
      <c r="K709" t="s">
        <v>5258</v>
      </c>
      <c r="M709" t="s">
        <v>8</v>
      </c>
      <c r="N709" t="s">
        <v>20</v>
      </c>
      <c r="O709">
        <v>16</v>
      </c>
      <c r="P709">
        <v>5</v>
      </c>
    </row>
    <row r="710" spans="1:16" x14ac:dyDescent="0.25">
      <c r="A710" t="s">
        <v>1477</v>
      </c>
      <c r="B710" t="s">
        <v>1478</v>
      </c>
      <c r="C710" t="s">
        <v>5247</v>
      </c>
      <c r="D710">
        <v>36</v>
      </c>
      <c r="E710" t="s">
        <v>29</v>
      </c>
      <c r="F710" t="s">
        <v>30</v>
      </c>
      <c r="G710" t="s">
        <v>23</v>
      </c>
      <c r="H710">
        <v>17</v>
      </c>
      <c r="I710" t="s">
        <v>104</v>
      </c>
      <c r="J710">
        <v>0</v>
      </c>
      <c r="K710">
        <v>1</v>
      </c>
      <c r="L710">
        <v>99</v>
      </c>
      <c r="M710" t="s">
        <v>33</v>
      </c>
      <c r="N710" t="s">
        <v>44</v>
      </c>
      <c r="O710">
        <v>12</v>
      </c>
      <c r="P710">
        <v>8</v>
      </c>
    </row>
    <row r="711" spans="1:16" x14ac:dyDescent="0.25">
      <c r="A711" t="s">
        <v>1479</v>
      </c>
      <c r="B711" t="s">
        <v>1480</v>
      </c>
      <c r="C711" t="s">
        <v>5257</v>
      </c>
      <c r="E711" t="s">
        <v>107</v>
      </c>
      <c r="F711" t="s">
        <v>108</v>
      </c>
      <c r="G711" t="s">
        <v>31</v>
      </c>
      <c r="H711">
        <v>12</v>
      </c>
      <c r="I711">
        <v>30</v>
      </c>
      <c r="J711">
        <v>2.6</v>
      </c>
      <c r="K711" t="s">
        <v>5258</v>
      </c>
      <c r="M711" t="s">
        <v>33</v>
      </c>
      <c r="N711" t="s">
        <v>15</v>
      </c>
      <c r="O711">
        <v>6</v>
      </c>
      <c r="P711">
        <v>10</v>
      </c>
    </row>
    <row r="712" spans="1:16" x14ac:dyDescent="0.25">
      <c r="A712" t="s">
        <v>1481</v>
      </c>
      <c r="B712" t="s">
        <v>1482</v>
      </c>
      <c r="C712" t="s">
        <v>5259</v>
      </c>
      <c r="D712">
        <v>56</v>
      </c>
      <c r="E712" t="s">
        <v>136</v>
      </c>
      <c r="F712" t="s">
        <v>137</v>
      </c>
      <c r="G712" t="s">
        <v>97</v>
      </c>
      <c r="H712">
        <v>30</v>
      </c>
      <c r="I712">
        <v>40</v>
      </c>
      <c r="J712">
        <v>3.3</v>
      </c>
      <c r="K712" t="s">
        <v>54</v>
      </c>
      <c r="L712" s="46">
        <v>0.82</v>
      </c>
      <c r="M712" t="s">
        <v>50</v>
      </c>
      <c r="N712" t="s">
        <v>20</v>
      </c>
      <c r="O712">
        <v>12</v>
      </c>
      <c r="P712">
        <v>3</v>
      </c>
    </row>
    <row r="713" spans="1:16" x14ac:dyDescent="0.25">
      <c r="A713" t="s">
        <v>1483</v>
      </c>
      <c r="B713" t="s">
        <v>1484</v>
      </c>
      <c r="C713" t="s">
        <v>5247</v>
      </c>
      <c r="D713">
        <v>58</v>
      </c>
      <c r="E713" t="s">
        <v>111</v>
      </c>
      <c r="F713" t="s">
        <v>13</v>
      </c>
      <c r="G713" t="s">
        <v>64</v>
      </c>
      <c r="H713">
        <v>20</v>
      </c>
      <c r="I713">
        <v>75</v>
      </c>
      <c r="J713">
        <v>3.6</v>
      </c>
      <c r="K713" t="s">
        <v>54</v>
      </c>
      <c r="L713" s="46">
        <v>0.78</v>
      </c>
      <c r="M713" t="s">
        <v>33</v>
      </c>
      <c r="N713" t="s">
        <v>9</v>
      </c>
      <c r="O713">
        <v>11</v>
      </c>
      <c r="P713">
        <v>13</v>
      </c>
    </row>
    <row r="714" spans="1:16" x14ac:dyDescent="0.25">
      <c r="A714" t="s">
        <v>1485</v>
      </c>
      <c r="B714" t="s">
        <v>1486</v>
      </c>
      <c r="C714" t="s">
        <v>5247</v>
      </c>
      <c r="D714">
        <v>58</v>
      </c>
      <c r="E714" t="s">
        <v>43</v>
      </c>
      <c r="F714" t="s">
        <v>13</v>
      </c>
      <c r="G714" t="s">
        <v>64</v>
      </c>
      <c r="H714">
        <v>22</v>
      </c>
      <c r="I714">
        <v>100</v>
      </c>
      <c r="J714">
        <v>3.7</v>
      </c>
      <c r="K714">
        <v>0</v>
      </c>
      <c r="M714" t="s">
        <v>33</v>
      </c>
      <c r="N714" t="s">
        <v>44</v>
      </c>
      <c r="O714">
        <v>13</v>
      </c>
      <c r="P714">
        <v>8</v>
      </c>
    </row>
    <row r="715" spans="1:16" x14ac:dyDescent="0.25">
      <c r="A715" t="s">
        <v>1487</v>
      </c>
      <c r="B715" t="s">
        <v>1488</v>
      </c>
      <c r="C715" t="s">
        <v>5252</v>
      </c>
      <c r="D715">
        <v>54</v>
      </c>
      <c r="E715" t="s">
        <v>53</v>
      </c>
      <c r="F715" t="s">
        <v>13</v>
      </c>
      <c r="G715" t="s">
        <v>31</v>
      </c>
      <c r="H715">
        <v>32</v>
      </c>
      <c r="I715" t="s">
        <v>104</v>
      </c>
      <c r="J715">
        <v>3.4</v>
      </c>
      <c r="K715" t="s">
        <v>142</v>
      </c>
      <c r="M715" t="s">
        <v>33</v>
      </c>
      <c r="N715" t="s">
        <v>20</v>
      </c>
      <c r="O715">
        <v>11</v>
      </c>
      <c r="P715">
        <v>15</v>
      </c>
    </row>
    <row r="716" spans="1:16" x14ac:dyDescent="0.25">
      <c r="A716" t="s">
        <v>1489</v>
      </c>
      <c r="B716" t="s">
        <v>1490</v>
      </c>
      <c r="C716" t="s">
        <v>5250</v>
      </c>
      <c r="D716">
        <v>53</v>
      </c>
      <c r="E716" t="s">
        <v>12</v>
      </c>
      <c r="F716" t="s">
        <v>13</v>
      </c>
      <c r="G716" t="s">
        <v>60</v>
      </c>
      <c r="H716">
        <v>9</v>
      </c>
      <c r="I716">
        <v>50</v>
      </c>
      <c r="J716">
        <v>4</v>
      </c>
      <c r="K716" t="s">
        <v>5258</v>
      </c>
      <c r="L716" s="46">
        <v>0.72</v>
      </c>
      <c r="M716" t="s">
        <v>55</v>
      </c>
      <c r="N716" t="s">
        <v>44</v>
      </c>
      <c r="O716">
        <v>14</v>
      </c>
      <c r="P716">
        <v>2</v>
      </c>
    </row>
    <row r="717" spans="1:16" x14ac:dyDescent="0.25">
      <c r="A717" t="s">
        <v>1491</v>
      </c>
      <c r="B717" t="s">
        <v>1492</v>
      </c>
      <c r="C717" t="s">
        <v>63</v>
      </c>
      <c r="D717">
        <v>43</v>
      </c>
      <c r="E717" t="s">
        <v>12</v>
      </c>
      <c r="F717" t="s">
        <v>13</v>
      </c>
      <c r="G717" t="s">
        <v>23</v>
      </c>
      <c r="H717">
        <v>22</v>
      </c>
      <c r="I717">
        <v>40</v>
      </c>
      <c r="J717">
        <v>4.5</v>
      </c>
      <c r="M717" t="s">
        <v>8</v>
      </c>
      <c r="N717" t="s">
        <v>20</v>
      </c>
      <c r="O717">
        <v>16</v>
      </c>
      <c r="P717">
        <v>6</v>
      </c>
    </row>
    <row r="718" spans="1:16" x14ac:dyDescent="0.25">
      <c r="A718" t="s">
        <v>1493</v>
      </c>
      <c r="B718" t="s">
        <v>1494</v>
      </c>
      <c r="C718" t="s">
        <v>5259</v>
      </c>
      <c r="D718">
        <v>44</v>
      </c>
      <c r="E718" t="s">
        <v>95</v>
      </c>
      <c r="F718" t="s">
        <v>96</v>
      </c>
      <c r="G718" t="s">
        <v>97</v>
      </c>
      <c r="H718">
        <v>1</v>
      </c>
      <c r="I718">
        <v>75</v>
      </c>
      <c r="J718">
        <v>4.3</v>
      </c>
      <c r="K718">
        <v>1</v>
      </c>
      <c r="M718" t="s">
        <v>50</v>
      </c>
      <c r="N718" t="s">
        <v>20</v>
      </c>
      <c r="O718">
        <v>1</v>
      </c>
      <c r="P718">
        <v>1</v>
      </c>
    </row>
    <row r="719" spans="1:16" x14ac:dyDescent="0.25">
      <c r="A719" t="s">
        <v>1495</v>
      </c>
      <c r="B719" t="s">
        <v>1496</v>
      </c>
      <c r="C719" t="s">
        <v>5259</v>
      </c>
      <c r="D719">
        <v>34</v>
      </c>
      <c r="E719" t="s">
        <v>111</v>
      </c>
      <c r="F719" t="s">
        <v>13</v>
      </c>
      <c r="G719" t="s">
        <v>64</v>
      </c>
      <c r="H719">
        <v>4</v>
      </c>
      <c r="I719">
        <v>75</v>
      </c>
      <c r="J719">
        <v>4</v>
      </c>
      <c r="K719">
        <v>1</v>
      </c>
      <c r="M719" t="s">
        <v>50</v>
      </c>
      <c r="N719" t="s">
        <v>44</v>
      </c>
      <c r="O719">
        <v>3</v>
      </c>
      <c r="P719">
        <v>2</v>
      </c>
    </row>
    <row r="720" spans="1:16" x14ac:dyDescent="0.25">
      <c r="A720" t="s">
        <v>1497</v>
      </c>
      <c r="B720" t="s">
        <v>1498</v>
      </c>
      <c r="C720" t="s">
        <v>5253</v>
      </c>
      <c r="D720">
        <v>27</v>
      </c>
      <c r="E720" t="s">
        <v>91</v>
      </c>
      <c r="F720" t="s">
        <v>92</v>
      </c>
      <c r="G720" t="s">
        <v>14</v>
      </c>
      <c r="H720">
        <v>8</v>
      </c>
      <c r="I720" t="s">
        <v>49</v>
      </c>
      <c r="J720">
        <v>1.6</v>
      </c>
      <c r="K720" t="s">
        <v>54</v>
      </c>
      <c r="M720" t="s">
        <v>55</v>
      </c>
      <c r="N720" t="s">
        <v>9</v>
      </c>
      <c r="O720">
        <v>15</v>
      </c>
      <c r="P720">
        <v>5</v>
      </c>
    </row>
    <row r="721" spans="1:16" x14ac:dyDescent="0.25">
      <c r="A721" t="s">
        <v>1499</v>
      </c>
      <c r="B721" t="s">
        <v>1500</v>
      </c>
      <c r="C721" t="s">
        <v>5254</v>
      </c>
      <c r="D721">
        <v>50</v>
      </c>
      <c r="E721" t="s">
        <v>71</v>
      </c>
      <c r="F721" t="s">
        <v>72</v>
      </c>
      <c r="G721" t="s">
        <v>38</v>
      </c>
      <c r="H721">
        <v>3</v>
      </c>
      <c r="I721">
        <v>100</v>
      </c>
      <c r="J721">
        <v>0</v>
      </c>
      <c r="K721" t="s">
        <v>5258</v>
      </c>
      <c r="M721" t="s">
        <v>8</v>
      </c>
      <c r="N721" t="s">
        <v>20</v>
      </c>
      <c r="O721">
        <v>2</v>
      </c>
      <c r="P721">
        <v>2</v>
      </c>
    </row>
    <row r="722" spans="1:16" x14ac:dyDescent="0.25">
      <c r="A722" t="s">
        <v>1501</v>
      </c>
      <c r="B722" t="s">
        <v>1502</v>
      </c>
      <c r="C722" t="s">
        <v>5253</v>
      </c>
      <c r="D722">
        <v>52</v>
      </c>
      <c r="E722" t="s">
        <v>95</v>
      </c>
      <c r="F722" t="s">
        <v>96</v>
      </c>
      <c r="G722" t="s">
        <v>60</v>
      </c>
      <c r="H722">
        <v>30</v>
      </c>
      <c r="I722">
        <v>75</v>
      </c>
      <c r="K722" t="s">
        <v>142</v>
      </c>
      <c r="L722" s="46">
        <v>0.94</v>
      </c>
      <c r="M722" t="s">
        <v>50</v>
      </c>
      <c r="N722" t="s">
        <v>20</v>
      </c>
      <c r="O722">
        <v>10</v>
      </c>
      <c r="P722">
        <v>6</v>
      </c>
    </row>
    <row r="723" spans="1:16" x14ac:dyDescent="0.25">
      <c r="A723" t="s">
        <v>1503</v>
      </c>
      <c r="B723" t="s">
        <v>1504</v>
      </c>
      <c r="C723" t="s">
        <v>5257</v>
      </c>
      <c r="D723">
        <v>57</v>
      </c>
      <c r="E723" t="s">
        <v>173</v>
      </c>
      <c r="F723" t="s">
        <v>59</v>
      </c>
      <c r="G723" t="s">
        <v>7</v>
      </c>
      <c r="H723">
        <v>11</v>
      </c>
      <c r="I723" t="s">
        <v>5262</v>
      </c>
      <c r="J723">
        <v>4.9000000000000004</v>
      </c>
      <c r="K723" t="s">
        <v>5258</v>
      </c>
      <c r="M723" t="s">
        <v>33</v>
      </c>
      <c r="N723" t="s">
        <v>20</v>
      </c>
      <c r="O723">
        <v>11</v>
      </c>
      <c r="P723">
        <v>4</v>
      </c>
    </row>
    <row r="724" spans="1:16" x14ac:dyDescent="0.25">
      <c r="A724" t="s">
        <v>1505</v>
      </c>
      <c r="B724" t="s">
        <v>1506</v>
      </c>
      <c r="C724" t="s">
        <v>5253</v>
      </c>
      <c r="D724">
        <v>53</v>
      </c>
      <c r="E724" t="s">
        <v>162</v>
      </c>
      <c r="F724" t="s">
        <v>59</v>
      </c>
      <c r="G724" t="s">
        <v>75</v>
      </c>
      <c r="H724">
        <v>8</v>
      </c>
      <c r="I724">
        <v>20</v>
      </c>
      <c r="J724">
        <v>2.8</v>
      </c>
      <c r="K724" t="b">
        <v>1</v>
      </c>
      <c r="M724" t="s">
        <v>50</v>
      </c>
      <c r="N724" t="s">
        <v>9</v>
      </c>
      <c r="O724">
        <v>9</v>
      </c>
      <c r="P724">
        <v>2</v>
      </c>
    </row>
    <row r="725" spans="1:16" x14ac:dyDescent="0.25">
      <c r="A725" t="s">
        <v>1507</v>
      </c>
      <c r="B725" t="s">
        <v>1508</v>
      </c>
      <c r="C725" t="s">
        <v>5254</v>
      </c>
      <c r="D725">
        <v>51</v>
      </c>
      <c r="E725" t="s">
        <v>47</v>
      </c>
      <c r="F725" t="s">
        <v>48</v>
      </c>
      <c r="G725" t="s">
        <v>60</v>
      </c>
      <c r="H725">
        <v>11</v>
      </c>
      <c r="I725" t="s">
        <v>5261</v>
      </c>
      <c r="J725">
        <v>3.6</v>
      </c>
      <c r="K725" t="s">
        <v>5258</v>
      </c>
      <c r="L725" s="46">
        <v>0.77</v>
      </c>
      <c r="M725" t="s">
        <v>33</v>
      </c>
      <c r="N725" t="s">
        <v>9</v>
      </c>
      <c r="O725">
        <v>7</v>
      </c>
      <c r="P725">
        <v>3</v>
      </c>
    </row>
    <row r="726" spans="1:16" x14ac:dyDescent="0.25">
      <c r="A726" t="s">
        <v>1509</v>
      </c>
      <c r="B726" t="s">
        <v>1510</v>
      </c>
      <c r="C726" t="s">
        <v>5248</v>
      </c>
      <c r="D726">
        <v>37</v>
      </c>
      <c r="E726" t="s">
        <v>111</v>
      </c>
      <c r="F726" t="s">
        <v>13</v>
      </c>
      <c r="G726" t="s">
        <v>64</v>
      </c>
      <c r="H726">
        <v>9</v>
      </c>
      <c r="I726" t="s">
        <v>49</v>
      </c>
      <c r="K726" t="s">
        <v>54</v>
      </c>
      <c r="L726">
        <v>84</v>
      </c>
      <c r="M726" t="s">
        <v>55</v>
      </c>
      <c r="N726" t="s">
        <v>15</v>
      </c>
      <c r="O726">
        <v>7</v>
      </c>
      <c r="P726">
        <v>6</v>
      </c>
    </row>
    <row r="727" spans="1:16" x14ac:dyDescent="0.25">
      <c r="A727" t="s">
        <v>1511</v>
      </c>
      <c r="B727" t="s">
        <v>1512</v>
      </c>
      <c r="C727" t="s">
        <v>5257</v>
      </c>
      <c r="D727">
        <v>40</v>
      </c>
      <c r="E727" t="s">
        <v>173</v>
      </c>
      <c r="F727" t="s">
        <v>59</v>
      </c>
      <c r="G727" t="s">
        <v>23</v>
      </c>
      <c r="H727">
        <v>7</v>
      </c>
      <c r="I727">
        <v>40</v>
      </c>
      <c r="J727">
        <v>4.5</v>
      </c>
      <c r="L727">
        <v>79</v>
      </c>
      <c r="M727" t="s">
        <v>33</v>
      </c>
      <c r="N727" t="s">
        <v>44</v>
      </c>
      <c r="O727">
        <v>15</v>
      </c>
      <c r="P727">
        <v>6</v>
      </c>
    </row>
    <row r="728" spans="1:16" x14ac:dyDescent="0.25">
      <c r="A728" t="s">
        <v>1513</v>
      </c>
      <c r="B728" t="s">
        <v>1514</v>
      </c>
      <c r="C728" t="s">
        <v>5254</v>
      </c>
      <c r="D728">
        <v>60</v>
      </c>
      <c r="E728" t="s">
        <v>71</v>
      </c>
      <c r="F728" t="s">
        <v>72</v>
      </c>
      <c r="G728" t="s">
        <v>38</v>
      </c>
      <c r="H728">
        <v>24</v>
      </c>
      <c r="I728" t="s">
        <v>5256</v>
      </c>
      <c r="J728">
        <v>3.1</v>
      </c>
      <c r="K728">
        <v>0</v>
      </c>
      <c r="L728" s="46">
        <v>0.69</v>
      </c>
      <c r="M728" t="s">
        <v>50</v>
      </c>
      <c r="N728" t="s">
        <v>9</v>
      </c>
      <c r="O728">
        <v>18</v>
      </c>
      <c r="P728">
        <v>12</v>
      </c>
    </row>
    <row r="729" spans="1:16" x14ac:dyDescent="0.25">
      <c r="A729" t="s">
        <v>1515</v>
      </c>
      <c r="B729" t="s">
        <v>1516</v>
      </c>
      <c r="C729" t="s">
        <v>5259</v>
      </c>
      <c r="D729">
        <v>60</v>
      </c>
      <c r="E729" t="s">
        <v>118</v>
      </c>
      <c r="F729" t="s">
        <v>119</v>
      </c>
      <c r="G729" t="s">
        <v>60</v>
      </c>
      <c r="H729">
        <v>0</v>
      </c>
      <c r="I729">
        <v>40</v>
      </c>
      <c r="J729">
        <v>4.9000000000000004</v>
      </c>
      <c r="K729" t="s">
        <v>5258</v>
      </c>
      <c r="L729" s="46">
        <v>0.68</v>
      </c>
      <c r="M729" t="s">
        <v>50</v>
      </c>
      <c r="N729" t="s">
        <v>44</v>
      </c>
      <c r="O729">
        <v>5</v>
      </c>
      <c r="P729">
        <v>1</v>
      </c>
    </row>
    <row r="730" spans="1:16" x14ac:dyDescent="0.25">
      <c r="A730" t="s">
        <v>1517</v>
      </c>
      <c r="B730" t="s">
        <v>1518</v>
      </c>
      <c r="C730" t="s">
        <v>63</v>
      </c>
      <c r="D730">
        <v>53</v>
      </c>
      <c r="E730" t="s">
        <v>95</v>
      </c>
      <c r="F730" t="s">
        <v>96</v>
      </c>
      <c r="G730" t="s">
        <v>60</v>
      </c>
      <c r="H730">
        <v>21</v>
      </c>
      <c r="I730" t="s">
        <v>32</v>
      </c>
      <c r="J730">
        <v>4.2</v>
      </c>
      <c r="K730">
        <v>1</v>
      </c>
      <c r="L730">
        <v>73</v>
      </c>
      <c r="M730" t="s">
        <v>50</v>
      </c>
      <c r="N730" t="s">
        <v>15</v>
      </c>
      <c r="O730">
        <v>10</v>
      </c>
      <c r="P730">
        <v>9</v>
      </c>
    </row>
    <row r="731" spans="1:16" x14ac:dyDescent="0.25">
      <c r="A731" t="s">
        <v>1519</v>
      </c>
      <c r="B731" t="s">
        <v>1520</v>
      </c>
      <c r="C731" t="s">
        <v>63</v>
      </c>
      <c r="D731">
        <v>20</v>
      </c>
      <c r="E731" t="s">
        <v>162</v>
      </c>
      <c r="F731" t="s">
        <v>59</v>
      </c>
      <c r="G731" t="s">
        <v>7</v>
      </c>
      <c r="H731">
        <v>0</v>
      </c>
      <c r="I731">
        <v>75</v>
      </c>
      <c r="J731">
        <v>3.2</v>
      </c>
      <c r="K731">
        <v>1</v>
      </c>
      <c r="L731" s="46">
        <v>0.74</v>
      </c>
      <c r="M731" t="s">
        <v>55</v>
      </c>
      <c r="N731" t="s">
        <v>44</v>
      </c>
      <c r="O731">
        <v>2</v>
      </c>
      <c r="P731">
        <v>2</v>
      </c>
    </row>
    <row r="732" spans="1:16" x14ac:dyDescent="0.25">
      <c r="A732" t="s">
        <v>1521</v>
      </c>
      <c r="B732" t="s">
        <v>1522</v>
      </c>
      <c r="C732" t="s">
        <v>5257</v>
      </c>
      <c r="D732">
        <v>42</v>
      </c>
      <c r="E732" t="s">
        <v>107</v>
      </c>
      <c r="F732" t="s">
        <v>108</v>
      </c>
      <c r="G732" t="s">
        <v>23</v>
      </c>
      <c r="H732">
        <v>7</v>
      </c>
      <c r="I732" t="s">
        <v>5262</v>
      </c>
      <c r="K732" t="b">
        <v>0</v>
      </c>
      <c r="L732" s="46">
        <v>1</v>
      </c>
      <c r="M732" t="s">
        <v>55</v>
      </c>
      <c r="N732" t="s">
        <v>9</v>
      </c>
      <c r="O732">
        <v>15</v>
      </c>
      <c r="P732">
        <v>14</v>
      </c>
    </row>
    <row r="733" spans="1:16" x14ac:dyDescent="0.25">
      <c r="A733" t="s">
        <v>1523</v>
      </c>
      <c r="B733" t="s">
        <v>1524</v>
      </c>
      <c r="C733" t="s">
        <v>5259</v>
      </c>
      <c r="D733">
        <v>21</v>
      </c>
      <c r="E733" t="s">
        <v>53</v>
      </c>
      <c r="F733" t="s">
        <v>13</v>
      </c>
      <c r="G733" t="s">
        <v>14</v>
      </c>
      <c r="H733">
        <v>3</v>
      </c>
      <c r="I733">
        <v>40</v>
      </c>
      <c r="J733">
        <v>0</v>
      </c>
      <c r="K733">
        <v>0</v>
      </c>
      <c r="L733" s="46">
        <v>0.87</v>
      </c>
      <c r="M733" t="s">
        <v>8</v>
      </c>
      <c r="N733" t="s">
        <v>44</v>
      </c>
      <c r="O733">
        <v>1</v>
      </c>
      <c r="P733">
        <v>1</v>
      </c>
    </row>
    <row r="734" spans="1:16" x14ac:dyDescent="0.25">
      <c r="A734" t="s">
        <v>1525</v>
      </c>
      <c r="B734" t="s">
        <v>1526</v>
      </c>
      <c r="C734" t="s">
        <v>5254</v>
      </c>
      <c r="D734">
        <v>39</v>
      </c>
      <c r="E734" t="s">
        <v>18</v>
      </c>
      <c r="F734" t="s">
        <v>18</v>
      </c>
      <c r="G734" t="s">
        <v>23</v>
      </c>
      <c r="H734">
        <v>21</v>
      </c>
      <c r="I734">
        <v>100</v>
      </c>
      <c r="J734">
        <v>2.2000000000000002</v>
      </c>
      <c r="K734">
        <v>0</v>
      </c>
      <c r="L734" s="46">
        <v>0.79</v>
      </c>
      <c r="M734" t="s">
        <v>50</v>
      </c>
      <c r="N734" t="s">
        <v>9</v>
      </c>
      <c r="O734">
        <v>12</v>
      </c>
      <c r="P734">
        <v>13</v>
      </c>
    </row>
    <row r="735" spans="1:16" x14ac:dyDescent="0.25">
      <c r="A735" t="s">
        <v>1527</v>
      </c>
      <c r="B735" t="s">
        <v>1528</v>
      </c>
      <c r="C735" t="s">
        <v>5254</v>
      </c>
      <c r="D735">
        <v>32</v>
      </c>
      <c r="E735" t="s">
        <v>78</v>
      </c>
      <c r="F735" t="s">
        <v>79</v>
      </c>
      <c r="G735" t="s">
        <v>7</v>
      </c>
      <c r="I735">
        <v>30</v>
      </c>
      <c r="J735">
        <v>1.5</v>
      </c>
      <c r="K735">
        <v>0</v>
      </c>
      <c r="L735" s="46">
        <v>0.68</v>
      </c>
      <c r="M735" t="s">
        <v>33</v>
      </c>
      <c r="N735" t="s">
        <v>44</v>
      </c>
      <c r="O735">
        <v>4</v>
      </c>
      <c r="P735">
        <v>1</v>
      </c>
    </row>
    <row r="736" spans="1:16" x14ac:dyDescent="0.25">
      <c r="A736" t="s">
        <v>1529</v>
      </c>
      <c r="B736" t="s">
        <v>1530</v>
      </c>
      <c r="C736" t="s">
        <v>5259</v>
      </c>
      <c r="D736">
        <v>35</v>
      </c>
      <c r="E736" t="s">
        <v>18</v>
      </c>
      <c r="F736" t="s">
        <v>18</v>
      </c>
      <c r="G736" t="s">
        <v>38</v>
      </c>
      <c r="I736" t="s">
        <v>5249</v>
      </c>
      <c r="K736">
        <v>0</v>
      </c>
      <c r="L736" s="46">
        <v>0.84</v>
      </c>
      <c r="M736" t="s">
        <v>55</v>
      </c>
      <c r="N736" t="s">
        <v>9</v>
      </c>
      <c r="O736">
        <v>1</v>
      </c>
      <c r="P736">
        <v>2</v>
      </c>
    </row>
    <row r="737" spans="1:16" x14ac:dyDescent="0.25">
      <c r="A737" t="s">
        <v>1531</v>
      </c>
      <c r="B737" t="s">
        <v>1532</v>
      </c>
      <c r="C737" t="s">
        <v>5247</v>
      </c>
      <c r="D737">
        <v>35</v>
      </c>
      <c r="E737" t="s">
        <v>118</v>
      </c>
      <c r="F737" t="s">
        <v>119</v>
      </c>
      <c r="G737" t="s">
        <v>60</v>
      </c>
      <c r="H737">
        <v>17</v>
      </c>
      <c r="I737">
        <v>50</v>
      </c>
      <c r="J737">
        <v>3.1</v>
      </c>
      <c r="K737">
        <v>0</v>
      </c>
      <c r="L737" s="46">
        <v>0.71</v>
      </c>
      <c r="M737" t="s">
        <v>50</v>
      </c>
      <c r="N737" t="s">
        <v>9</v>
      </c>
      <c r="O737">
        <v>10</v>
      </c>
      <c r="P737">
        <v>2</v>
      </c>
    </row>
    <row r="738" spans="1:16" x14ac:dyDescent="0.25">
      <c r="A738" t="s">
        <v>1533</v>
      </c>
      <c r="B738" t="s">
        <v>1534</v>
      </c>
      <c r="C738" t="s">
        <v>5248</v>
      </c>
      <c r="D738">
        <v>23</v>
      </c>
      <c r="E738" t="s">
        <v>58</v>
      </c>
      <c r="F738" t="s">
        <v>59</v>
      </c>
      <c r="G738" t="s">
        <v>60</v>
      </c>
      <c r="H738">
        <v>0</v>
      </c>
      <c r="I738">
        <v>75</v>
      </c>
      <c r="J738">
        <v>0</v>
      </c>
      <c r="K738" t="s">
        <v>142</v>
      </c>
      <c r="L738" s="46">
        <v>0.92</v>
      </c>
      <c r="M738" t="s">
        <v>50</v>
      </c>
      <c r="N738" t="s">
        <v>44</v>
      </c>
      <c r="O738">
        <v>1</v>
      </c>
      <c r="P738">
        <v>2</v>
      </c>
    </row>
    <row r="739" spans="1:16" x14ac:dyDescent="0.25">
      <c r="A739" t="s">
        <v>1535</v>
      </c>
      <c r="B739" t="s">
        <v>1536</v>
      </c>
      <c r="C739" t="s">
        <v>5259</v>
      </c>
      <c r="D739">
        <v>26</v>
      </c>
      <c r="E739" t="s">
        <v>29</v>
      </c>
      <c r="F739" t="s">
        <v>30</v>
      </c>
      <c r="G739" t="s">
        <v>31</v>
      </c>
      <c r="H739">
        <v>6</v>
      </c>
      <c r="I739" t="s">
        <v>5249</v>
      </c>
      <c r="K739" t="s">
        <v>142</v>
      </c>
      <c r="L739" s="46">
        <v>0.69</v>
      </c>
      <c r="M739" t="s">
        <v>55</v>
      </c>
      <c r="N739" t="s">
        <v>15</v>
      </c>
      <c r="O739">
        <v>8</v>
      </c>
      <c r="P739">
        <v>9</v>
      </c>
    </row>
    <row r="740" spans="1:16" x14ac:dyDescent="0.25">
      <c r="A740" t="s">
        <v>1537</v>
      </c>
      <c r="B740" t="s">
        <v>1538</v>
      </c>
      <c r="C740" t="s">
        <v>5252</v>
      </c>
      <c r="D740">
        <v>34</v>
      </c>
      <c r="E740" t="s">
        <v>111</v>
      </c>
      <c r="F740" t="s">
        <v>13</v>
      </c>
      <c r="G740" t="s">
        <v>97</v>
      </c>
      <c r="H740">
        <v>3</v>
      </c>
      <c r="J740">
        <v>0</v>
      </c>
      <c r="K740">
        <v>1</v>
      </c>
      <c r="L740" s="46">
        <v>0.71</v>
      </c>
      <c r="M740" t="s">
        <v>8</v>
      </c>
      <c r="N740" t="s">
        <v>20</v>
      </c>
      <c r="O740">
        <v>2</v>
      </c>
      <c r="P740">
        <v>1</v>
      </c>
    </row>
    <row r="741" spans="1:16" x14ac:dyDescent="0.25">
      <c r="A741" t="s">
        <v>1539</v>
      </c>
      <c r="B741" t="s">
        <v>1540</v>
      </c>
      <c r="C741" t="s">
        <v>63</v>
      </c>
      <c r="D741">
        <v>34</v>
      </c>
      <c r="E741" t="s">
        <v>18</v>
      </c>
      <c r="F741" t="s">
        <v>18</v>
      </c>
      <c r="G741" t="s">
        <v>7</v>
      </c>
      <c r="H741">
        <v>3</v>
      </c>
      <c r="K741" t="b">
        <v>0</v>
      </c>
      <c r="L741" s="46">
        <v>0.77</v>
      </c>
      <c r="M741" t="s">
        <v>55</v>
      </c>
      <c r="N741" t="s">
        <v>15</v>
      </c>
      <c r="O741">
        <v>2</v>
      </c>
      <c r="P741">
        <v>1</v>
      </c>
    </row>
    <row r="742" spans="1:16" x14ac:dyDescent="0.25">
      <c r="A742" t="s">
        <v>1541</v>
      </c>
      <c r="B742" t="s">
        <v>1542</v>
      </c>
      <c r="C742" t="s">
        <v>5254</v>
      </c>
      <c r="D742">
        <v>57</v>
      </c>
      <c r="E742" t="s">
        <v>5</v>
      </c>
      <c r="F742" t="s">
        <v>6</v>
      </c>
      <c r="G742" t="s">
        <v>23</v>
      </c>
      <c r="H742">
        <v>31</v>
      </c>
      <c r="I742">
        <v>50</v>
      </c>
      <c r="J742">
        <v>3</v>
      </c>
      <c r="K742" t="b">
        <v>1</v>
      </c>
      <c r="L742" s="46">
        <v>0.87</v>
      </c>
      <c r="M742" t="s">
        <v>55</v>
      </c>
      <c r="N742" t="s">
        <v>44</v>
      </c>
      <c r="O742">
        <v>15</v>
      </c>
      <c r="P742">
        <v>10</v>
      </c>
    </row>
    <row r="743" spans="1:16" x14ac:dyDescent="0.25">
      <c r="A743" t="s">
        <v>1543</v>
      </c>
      <c r="B743" t="s">
        <v>1544</v>
      </c>
      <c r="C743" t="s">
        <v>5257</v>
      </c>
      <c r="D743">
        <v>46</v>
      </c>
      <c r="E743" t="s">
        <v>111</v>
      </c>
      <c r="F743" t="s">
        <v>13</v>
      </c>
      <c r="G743" t="s">
        <v>23</v>
      </c>
      <c r="H743">
        <v>5</v>
      </c>
      <c r="I743" t="s">
        <v>32</v>
      </c>
      <c r="J743">
        <v>2.6</v>
      </c>
      <c r="K743" t="s">
        <v>142</v>
      </c>
      <c r="L743" s="46">
        <v>0.76</v>
      </c>
      <c r="M743" t="s">
        <v>33</v>
      </c>
      <c r="N743" t="s">
        <v>15</v>
      </c>
      <c r="O743">
        <v>2</v>
      </c>
      <c r="P743">
        <v>3</v>
      </c>
    </row>
    <row r="744" spans="1:16" x14ac:dyDescent="0.25">
      <c r="A744" t="s">
        <v>1545</v>
      </c>
      <c r="B744" t="s">
        <v>1546</v>
      </c>
      <c r="C744" t="s">
        <v>5250</v>
      </c>
      <c r="D744">
        <v>55</v>
      </c>
      <c r="E744" t="s">
        <v>78</v>
      </c>
      <c r="F744" t="s">
        <v>79</v>
      </c>
      <c r="G744" t="s">
        <v>31</v>
      </c>
      <c r="H744">
        <v>37</v>
      </c>
      <c r="I744" t="s">
        <v>5255</v>
      </c>
      <c r="J744">
        <v>4.0999999999999996</v>
      </c>
      <c r="K744" t="s">
        <v>142</v>
      </c>
      <c r="M744" t="s">
        <v>33</v>
      </c>
      <c r="N744" t="s">
        <v>9</v>
      </c>
      <c r="O744">
        <v>16</v>
      </c>
      <c r="P744">
        <v>7</v>
      </c>
    </row>
    <row r="745" spans="1:16" x14ac:dyDescent="0.25">
      <c r="A745" t="s">
        <v>1547</v>
      </c>
      <c r="B745" t="s">
        <v>1548</v>
      </c>
      <c r="C745" t="s">
        <v>5248</v>
      </c>
      <c r="D745">
        <v>32</v>
      </c>
      <c r="E745" t="s">
        <v>12</v>
      </c>
      <c r="F745" t="s">
        <v>13</v>
      </c>
      <c r="G745" t="s">
        <v>75</v>
      </c>
      <c r="H745">
        <v>10</v>
      </c>
      <c r="I745" t="s">
        <v>5260</v>
      </c>
      <c r="J745">
        <v>1.5</v>
      </c>
      <c r="K745" t="b">
        <v>0</v>
      </c>
      <c r="L745" s="46">
        <v>0.65</v>
      </c>
      <c r="M745" t="s">
        <v>8</v>
      </c>
      <c r="N745" t="s">
        <v>20</v>
      </c>
      <c r="O745">
        <v>15</v>
      </c>
      <c r="P745">
        <v>6</v>
      </c>
    </row>
    <row r="746" spans="1:16" x14ac:dyDescent="0.25">
      <c r="A746" t="s">
        <v>1549</v>
      </c>
      <c r="B746" t="s">
        <v>1550</v>
      </c>
      <c r="C746" t="s">
        <v>5259</v>
      </c>
      <c r="D746">
        <v>53</v>
      </c>
      <c r="E746" t="s">
        <v>36</v>
      </c>
      <c r="F746" t="s">
        <v>37</v>
      </c>
      <c r="G746" t="s">
        <v>31</v>
      </c>
      <c r="H746">
        <v>28</v>
      </c>
      <c r="I746" t="s">
        <v>5260</v>
      </c>
      <c r="J746">
        <v>2.9</v>
      </c>
      <c r="K746" t="s">
        <v>54</v>
      </c>
      <c r="L746" s="46">
        <v>0.82</v>
      </c>
      <c r="M746" t="s">
        <v>50</v>
      </c>
      <c r="N746" t="s">
        <v>44</v>
      </c>
      <c r="O746">
        <v>10</v>
      </c>
      <c r="P746">
        <v>13</v>
      </c>
    </row>
    <row r="747" spans="1:16" x14ac:dyDescent="0.25">
      <c r="A747" t="s">
        <v>1551</v>
      </c>
      <c r="B747" t="s">
        <v>1552</v>
      </c>
      <c r="C747" t="s">
        <v>5250</v>
      </c>
      <c r="D747">
        <v>59</v>
      </c>
      <c r="E747" t="s">
        <v>162</v>
      </c>
      <c r="F747" t="s">
        <v>59</v>
      </c>
      <c r="G747" t="s">
        <v>31</v>
      </c>
      <c r="H747">
        <v>0</v>
      </c>
      <c r="I747">
        <v>100</v>
      </c>
      <c r="J747">
        <v>0</v>
      </c>
      <c r="K747" t="s">
        <v>5258</v>
      </c>
      <c r="L747">
        <v>87</v>
      </c>
      <c r="M747" t="s">
        <v>55</v>
      </c>
      <c r="N747" t="s">
        <v>44</v>
      </c>
      <c r="O747">
        <v>4</v>
      </c>
      <c r="P747">
        <v>4</v>
      </c>
    </row>
    <row r="748" spans="1:16" x14ac:dyDescent="0.25">
      <c r="A748" t="s">
        <v>1553</v>
      </c>
      <c r="B748" t="s">
        <v>1554</v>
      </c>
      <c r="C748" t="s">
        <v>5252</v>
      </c>
      <c r="D748">
        <v>44</v>
      </c>
      <c r="E748" t="s">
        <v>29</v>
      </c>
      <c r="F748" t="s">
        <v>30</v>
      </c>
      <c r="G748" t="s">
        <v>97</v>
      </c>
      <c r="H748">
        <v>19</v>
      </c>
      <c r="I748" t="s">
        <v>24</v>
      </c>
      <c r="J748">
        <v>4.9000000000000004</v>
      </c>
      <c r="K748" t="s">
        <v>5251</v>
      </c>
      <c r="L748" s="46">
        <v>1</v>
      </c>
      <c r="M748" t="s">
        <v>8</v>
      </c>
      <c r="N748" t="s">
        <v>44</v>
      </c>
      <c r="O748">
        <v>17</v>
      </c>
      <c r="P748">
        <v>14</v>
      </c>
    </row>
    <row r="749" spans="1:16" x14ac:dyDescent="0.25">
      <c r="A749" t="s">
        <v>1555</v>
      </c>
      <c r="B749" t="s">
        <v>1556</v>
      </c>
      <c r="C749" t="s">
        <v>82</v>
      </c>
      <c r="D749">
        <v>35</v>
      </c>
      <c r="E749" t="s">
        <v>122</v>
      </c>
      <c r="F749" t="s">
        <v>123</v>
      </c>
      <c r="G749" t="s">
        <v>7</v>
      </c>
      <c r="H749">
        <v>9</v>
      </c>
      <c r="I749" t="s">
        <v>5260</v>
      </c>
      <c r="J749">
        <v>3</v>
      </c>
      <c r="K749" t="s">
        <v>5251</v>
      </c>
      <c r="L749">
        <v>71</v>
      </c>
      <c r="M749" t="s">
        <v>33</v>
      </c>
      <c r="N749" t="s">
        <v>20</v>
      </c>
      <c r="O749">
        <v>6</v>
      </c>
      <c r="P749">
        <v>13</v>
      </c>
    </row>
    <row r="750" spans="1:16" x14ac:dyDescent="0.25">
      <c r="A750" t="s">
        <v>1557</v>
      </c>
      <c r="B750" t="s">
        <v>1558</v>
      </c>
      <c r="C750" t="s">
        <v>5247</v>
      </c>
      <c r="D750">
        <v>42</v>
      </c>
      <c r="E750" t="s">
        <v>158</v>
      </c>
      <c r="F750" t="s">
        <v>159</v>
      </c>
      <c r="G750" t="s">
        <v>97</v>
      </c>
      <c r="H750">
        <v>5</v>
      </c>
      <c r="I750">
        <v>30</v>
      </c>
      <c r="J750">
        <v>4.9000000000000004</v>
      </c>
      <c r="K750">
        <v>1</v>
      </c>
      <c r="L750">
        <v>87</v>
      </c>
      <c r="M750" t="s">
        <v>55</v>
      </c>
      <c r="N750" t="s">
        <v>9</v>
      </c>
      <c r="O750">
        <v>1</v>
      </c>
      <c r="P750">
        <v>1</v>
      </c>
    </row>
    <row r="751" spans="1:16" x14ac:dyDescent="0.25">
      <c r="A751" t="s">
        <v>1559</v>
      </c>
      <c r="B751" t="s">
        <v>1560</v>
      </c>
      <c r="C751" t="s">
        <v>5247</v>
      </c>
      <c r="D751">
        <v>58</v>
      </c>
      <c r="E751" t="s">
        <v>95</v>
      </c>
      <c r="F751" t="s">
        <v>96</v>
      </c>
      <c r="G751" t="s">
        <v>7</v>
      </c>
      <c r="H751">
        <v>0</v>
      </c>
      <c r="I751" t="s">
        <v>5261</v>
      </c>
      <c r="J751">
        <v>4.5999999999999996</v>
      </c>
      <c r="K751">
        <v>0</v>
      </c>
      <c r="L751">
        <v>70</v>
      </c>
      <c r="M751" t="s">
        <v>50</v>
      </c>
      <c r="N751" t="s">
        <v>44</v>
      </c>
      <c r="O751">
        <v>4</v>
      </c>
      <c r="P751">
        <v>2</v>
      </c>
    </row>
    <row r="752" spans="1:16" x14ac:dyDescent="0.25">
      <c r="A752" t="s">
        <v>1561</v>
      </c>
      <c r="B752" t="s">
        <v>1562</v>
      </c>
      <c r="C752" t="s">
        <v>5257</v>
      </c>
      <c r="D752">
        <v>41</v>
      </c>
      <c r="E752" t="s">
        <v>29</v>
      </c>
      <c r="F752" t="s">
        <v>30</v>
      </c>
      <c r="G752" t="s">
        <v>31</v>
      </c>
      <c r="H752">
        <v>21</v>
      </c>
      <c r="I752" t="s">
        <v>5249</v>
      </c>
      <c r="J752">
        <v>2.2000000000000002</v>
      </c>
      <c r="K752">
        <v>1</v>
      </c>
      <c r="L752" s="46">
        <v>0.83</v>
      </c>
      <c r="M752" t="s">
        <v>33</v>
      </c>
      <c r="N752" t="s">
        <v>15</v>
      </c>
      <c r="O752">
        <v>17</v>
      </c>
      <c r="P752">
        <v>6</v>
      </c>
    </row>
    <row r="753" spans="1:16" x14ac:dyDescent="0.25">
      <c r="A753" t="s">
        <v>1563</v>
      </c>
      <c r="B753" t="s">
        <v>1564</v>
      </c>
      <c r="C753" t="s">
        <v>5253</v>
      </c>
      <c r="E753" t="s">
        <v>58</v>
      </c>
      <c r="F753" t="s">
        <v>59</v>
      </c>
      <c r="G753" t="s">
        <v>23</v>
      </c>
      <c r="H753">
        <v>0</v>
      </c>
      <c r="I753">
        <v>40</v>
      </c>
      <c r="K753" t="s">
        <v>5258</v>
      </c>
      <c r="L753" s="46">
        <v>0.74</v>
      </c>
      <c r="M753" t="s">
        <v>33</v>
      </c>
      <c r="N753" t="s">
        <v>44</v>
      </c>
      <c r="O753">
        <v>1</v>
      </c>
      <c r="P753">
        <v>2</v>
      </c>
    </row>
    <row r="754" spans="1:16" x14ac:dyDescent="0.25">
      <c r="A754" t="s">
        <v>1565</v>
      </c>
      <c r="B754" t="s">
        <v>1566</v>
      </c>
      <c r="C754" t="s">
        <v>5248</v>
      </c>
      <c r="D754">
        <v>23</v>
      </c>
      <c r="E754" t="s">
        <v>111</v>
      </c>
      <c r="F754" t="s">
        <v>13</v>
      </c>
      <c r="G754" t="s">
        <v>7</v>
      </c>
      <c r="H754">
        <v>0</v>
      </c>
      <c r="I754">
        <v>30</v>
      </c>
      <c r="J754">
        <v>1.1000000000000001</v>
      </c>
      <c r="K754" t="s">
        <v>54</v>
      </c>
      <c r="L754" s="46">
        <v>0.86</v>
      </c>
      <c r="M754" t="s">
        <v>33</v>
      </c>
      <c r="N754" t="s">
        <v>44</v>
      </c>
      <c r="O754">
        <v>4</v>
      </c>
      <c r="P754">
        <v>2</v>
      </c>
    </row>
    <row r="755" spans="1:16" x14ac:dyDescent="0.25">
      <c r="A755" t="s">
        <v>1567</v>
      </c>
      <c r="B755" t="s">
        <v>1568</v>
      </c>
      <c r="C755" t="s">
        <v>5259</v>
      </c>
      <c r="D755">
        <v>51</v>
      </c>
      <c r="E755" t="s">
        <v>158</v>
      </c>
      <c r="F755" t="s">
        <v>159</v>
      </c>
      <c r="G755" t="s">
        <v>7</v>
      </c>
      <c r="H755">
        <v>17</v>
      </c>
      <c r="I755">
        <v>40</v>
      </c>
      <c r="J755">
        <v>4.5</v>
      </c>
      <c r="K755">
        <v>1</v>
      </c>
      <c r="L755" s="46">
        <v>0.72</v>
      </c>
      <c r="M755" t="s">
        <v>8</v>
      </c>
      <c r="N755" t="s">
        <v>44</v>
      </c>
      <c r="O755">
        <v>11</v>
      </c>
      <c r="P755">
        <v>2</v>
      </c>
    </row>
    <row r="756" spans="1:16" x14ac:dyDescent="0.25">
      <c r="A756" t="s">
        <v>1569</v>
      </c>
      <c r="B756" t="s">
        <v>1570</v>
      </c>
      <c r="C756" t="s">
        <v>5248</v>
      </c>
      <c r="D756">
        <v>42</v>
      </c>
      <c r="E756" t="s">
        <v>118</v>
      </c>
      <c r="F756" t="s">
        <v>119</v>
      </c>
      <c r="G756" t="s">
        <v>31</v>
      </c>
      <c r="H756">
        <v>21</v>
      </c>
      <c r="J756">
        <v>2.5</v>
      </c>
      <c r="K756" t="b">
        <v>1</v>
      </c>
      <c r="L756" s="46">
        <v>0.73</v>
      </c>
      <c r="M756" t="s">
        <v>50</v>
      </c>
      <c r="N756" t="s">
        <v>44</v>
      </c>
      <c r="O756">
        <v>10</v>
      </c>
      <c r="P756">
        <v>7</v>
      </c>
    </row>
    <row r="757" spans="1:16" x14ac:dyDescent="0.25">
      <c r="A757" t="s">
        <v>1571</v>
      </c>
      <c r="B757" t="s">
        <v>1572</v>
      </c>
      <c r="C757" t="s">
        <v>5257</v>
      </c>
      <c r="D757">
        <v>26</v>
      </c>
      <c r="E757" t="s">
        <v>71</v>
      </c>
      <c r="F757" t="s">
        <v>72</v>
      </c>
      <c r="G757" t="s">
        <v>38</v>
      </c>
      <c r="H757">
        <v>7</v>
      </c>
      <c r="I757" t="s">
        <v>5255</v>
      </c>
      <c r="J757">
        <v>2.9</v>
      </c>
      <c r="K757">
        <v>0</v>
      </c>
      <c r="L757" s="46">
        <v>0.78</v>
      </c>
      <c r="M757" t="s">
        <v>55</v>
      </c>
      <c r="N757" t="s">
        <v>9</v>
      </c>
      <c r="O757">
        <v>15</v>
      </c>
      <c r="P757">
        <v>1</v>
      </c>
    </row>
    <row r="758" spans="1:16" x14ac:dyDescent="0.25">
      <c r="A758" t="s">
        <v>1573</v>
      </c>
      <c r="B758" t="s">
        <v>1574</v>
      </c>
      <c r="C758" t="s">
        <v>5247</v>
      </c>
      <c r="D758">
        <v>49</v>
      </c>
      <c r="E758" t="s">
        <v>36</v>
      </c>
      <c r="F758" t="s">
        <v>37</v>
      </c>
      <c r="G758" t="s">
        <v>31</v>
      </c>
      <c r="H758">
        <v>22</v>
      </c>
      <c r="I758">
        <v>75</v>
      </c>
      <c r="J758">
        <v>0</v>
      </c>
      <c r="K758" t="b">
        <v>1</v>
      </c>
      <c r="M758" t="s">
        <v>8</v>
      </c>
      <c r="N758" t="s">
        <v>15</v>
      </c>
      <c r="O758">
        <v>16</v>
      </c>
      <c r="P758">
        <v>18</v>
      </c>
    </row>
    <row r="759" spans="1:16" x14ac:dyDescent="0.25">
      <c r="A759" t="s">
        <v>1575</v>
      </c>
      <c r="B759" t="s">
        <v>1576</v>
      </c>
      <c r="C759" t="s">
        <v>5253</v>
      </c>
      <c r="D759">
        <v>37</v>
      </c>
      <c r="E759" t="s">
        <v>5</v>
      </c>
      <c r="F759" t="s">
        <v>6</v>
      </c>
      <c r="G759" t="s">
        <v>75</v>
      </c>
      <c r="I759" t="s">
        <v>5255</v>
      </c>
      <c r="J759">
        <v>3.5</v>
      </c>
      <c r="K759" t="s">
        <v>5251</v>
      </c>
      <c r="L759" s="46">
        <v>0.75</v>
      </c>
      <c r="M759" t="s">
        <v>8</v>
      </c>
      <c r="N759" t="s">
        <v>9</v>
      </c>
      <c r="O759">
        <v>2</v>
      </c>
      <c r="P759">
        <v>2</v>
      </c>
    </row>
    <row r="760" spans="1:16" x14ac:dyDescent="0.25">
      <c r="A760" t="s">
        <v>1577</v>
      </c>
      <c r="B760" t="s">
        <v>1578</v>
      </c>
      <c r="C760" t="s">
        <v>5259</v>
      </c>
      <c r="D760">
        <v>31</v>
      </c>
      <c r="E760" t="s">
        <v>12</v>
      </c>
      <c r="F760" t="s">
        <v>13</v>
      </c>
      <c r="G760" t="s">
        <v>31</v>
      </c>
      <c r="H760">
        <v>1</v>
      </c>
      <c r="I760">
        <v>40</v>
      </c>
      <c r="J760">
        <v>4.5</v>
      </c>
      <c r="K760">
        <v>0</v>
      </c>
      <c r="L760" s="46">
        <v>0.96</v>
      </c>
      <c r="M760" t="s">
        <v>8</v>
      </c>
      <c r="N760" t="s">
        <v>15</v>
      </c>
      <c r="O760">
        <v>1</v>
      </c>
      <c r="P760">
        <v>3</v>
      </c>
    </row>
    <row r="761" spans="1:16" x14ac:dyDescent="0.25">
      <c r="A761" t="s">
        <v>1579</v>
      </c>
      <c r="B761" t="s">
        <v>1580</v>
      </c>
      <c r="C761" t="s">
        <v>5257</v>
      </c>
      <c r="D761">
        <v>51</v>
      </c>
      <c r="E761" t="s">
        <v>95</v>
      </c>
      <c r="F761" t="s">
        <v>96</v>
      </c>
      <c r="G761" t="s">
        <v>14</v>
      </c>
      <c r="H761">
        <v>5</v>
      </c>
      <c r="I761" t="s">
        <v>5256</v>
      </c>
      <c r="J761">
        <v>1.7</v>
      </c>
      <c r="K761" t="s">
        <v>54</v>
      </c>
      <c r="L761" s="46">
        <v>0.61</v>
      </c>
      <c r="M761" t="s">
        <v>33</v>
      </c>
      <c r="N761" t="s">
        <v>44</v>
      </c>
      <c r="O761">
        <v>3</v>
      </c>
      <c r="P761">
        <v>3</v>
      </c>
    </row>
    <row r="762" spans="1:16" x14ac:dyDescent="0.25">
      <c r="A762" t="s">
        <v>1581</v>
      </c>
      <c r="B762" t="s">
        <v>1582</v>
      </c>
      <c r="C762" t="s">
        <v>5254</v>
      </c>
      <c r="D762">
        <v>60</v>
      </c>
      <c r="E762" t="s">
        <v>158</v>
      </c>
      <c r="F762" t="s">
        <v>159</v>
      </c>
      <c r="G762" t="s">
        <v>75</v>
      </c>
      <c r="H762">
        <v>40</v>
      </c>
      <c r="I762">
        <v>50</v>
      </c>
      <c r="J762">
        <v>4.5999999999999996</v>
      </c>
      <c r="K762" t="b">
        <v>1</v>
      </c>
      <c r="L762" s="46">
        <v>1</v>
      </c>
      <c r="M762" t="s">
        <v>50</v>
      </c>
      <c r="N762" t="s">
        <v>20</v>
      </c>
      <c r="O762">
        <v>13</v>
      </c>
      <c r="P762">
        <v>2</v>
      </c>
    </row>
    <row r="763" spans="1:16" x14ac:dyDescent="0.25">
      <c r="A763" t="s">
        <v>1583</v>
      </c>
      <c r="B763" t="s">
        <v>1584</v>
      </c>
      <c r="C763" t="s">
        <v>5259</v>
      </c>
      <c r="D763">
        <v>51</v>
      </c>
      <c r="E763" t="s">
        <v>111</v>
      </c>
      <c r="F763" t="s">
        <v>13</v>
      </c>
      <c r="G763" t="s">
        <v>7</v>
      </c>
      <c r="H763">
        <v>19</v>
      </c>
      <c r="I763">
        <v>50</v>
      </c>
      <c r="K763" t="s">
        <v>5258</v>
      </c>
      <c r="L763" s="46">
        <v>0.82</v>
      </c>
      <c r="M763" t="s">
        <v>8</v>
      </c>
      <c r="N763" t="s">
        <v>9</v>
      </c>
      <c r="O763">
        <v>17</v>
      </c>
      <c r="P763">
        <v>4</v>
      </c>
    </row>
    <row r="764" spans="1:16" x14ac:dyDescent="0.25">
      <c r="A764" t="s">
        <v>1585</v>
      </c>
      <c r="B764" t="s">
        <v>1586</v>
      </c>
      <c r="C764" t="s">
        <v>5254</v>
      </c>
      <c r="D764">
        <v>37</v>
      </c>
      <c r="E764" t="s">
        <v>18</v>
      </c>
      <c r="F764" t="s">
        <v>18</v>
      </c>
      <c r="G764" t="s">
        <v>19</v>
      </c>
      <c r="H764">
        <v>12</v>
      </c>
      <c r="J764">
        <v>4.9000000000000004</v>
      </c>
      <c r="K764">
        <v>1</v>
      </c>
      <c r="L764" s="46">
        <v>0.8</v>
      </c>
      <c r="M764" t="s">
        <v>55</v>
      </c>
      <c r="N764" t="s">
        <v>20</v>
      </c>
      <c r="O764">
        <v>7</v>
      </c>
      <c r="P764">
        <v>6</v>
      </c>
    </row>
    <row r="765" spans="1:16" x14ac:dyDescent="0.25">
      <c r="A765" t="s">
        <v>1587</v>
      </c>
      <c r="B765" t="s">
        <v>1588</v>
      </c>
      <c r="C765" t="s">
        <v>5250</v>
      </c>
      <c r="D765">
        <v>52</v>
      </c>
      <c r="E765" t="s">
        <v>78</v>
      </c>
      <c r="F765" t="s">
        <v>79</v>
      </c>
      <c r="G765" t="s">
        <v>7</v>
      </c>
      <c r="H765">
        <v>7</v>
      </c>
      <c r="I765">
        <v>40</v>
      </c>
      <c r="J765">
        <v>2.2000000000000002</v>
      </c>
      <c r="L765" s="46">
        <v>0.96</v>
      </c>
      <c r="M765" t="s">
        <v>50</v>
      </c>
      <c r="N765" t="s">
        <v>9</v>
      </c>
      <c r="O765">
        <v>8</v>
      </c>
      <c r="P765">
        <v>8</v>
      </c>
    </row>
    <row r="766" spans="1:16" x14ac:dyDescent="0.25">
      <c r="A766" t="s">
        <v>1589</v>
      </c>
      <c r="B766" t="s">
        <v>1590</v>
      </c>
      <c r="C766" t="s">
        <v>5254</v>
      </c>
      <c r="D766">
        <v>27</v>
      </c>
      <c r="E766" t="s">
        <v>36</v>
      </c>
      <c r="F766" t="s">
        <v>37</v>
      </c>
      <c r="G766" t="s">
        <v>7</v>
      </c>
      <c r="H766">
        <v>4</v>
      </c>
      <c r="I766">
        <v>20</v>
      </c>
      <c r="K766">
        <v>0</v>
      </c>
      <c r="L766" s="46">
        <v>0.63</v>
      </c>
      <c r="M766" t="s">
        <v>55</v>
      </c>
      <c r="N766" t="s">
        <v>44</v>
      </c>
      <c r="O766">
        <v>3</v>
      </c>
      <c r="P766">
        <v>3</v>
      </c>
    </row>
    <row r="767" spans="1:16" x14ac:dyDescent="0.25">
      <c r="A767" t="s">
        <v>1591</v>
      </c>
      <c r="B767" t="s">
        <v>1592</v>
      </c>
      <c r="C767" t="s">
        <v>5254</v>
      </c>
      <c r="D767">
        <v>48</v>
      </c>
      <c r="E767" t="s">
        <v>12</v>
      </c>
      <c r="F767" t="s">
        <v>13</v>
      </c>
      <c r="G767" t="s">
        <v>19</v>
      </c>
      <c r="H767">
        <v>24</v>
      </c>
      <c r="I767" t="s">
        <v>24</v>
      </c>
      <c r="J767">
        <v>2.2000000000000002</v>
      </c>
      <c r="K767">
        <v>0</v>
      </c>
      <c r="L767" s="46">
        <v>0.67</v>
      </c>
      <c r="M767" t="s">
        <v>50</v>
      </c>
      <c r="N767" t="s">
        <v>9</v>
      </c>
      <c r="O767">
        <v>12</v>
      </c>
      <c r="P767">
        <v>13</v>
      </c>
    </row>
    <row r="768" spans="1:16" x14ac:dyDescent="0.25">
      <c r="A768" t="s">
        <v>1593</v>
      </c>
      <c r="B768" t="s">
        <v>1594</v>
      </c>
      <c r="C768" t="s">
        <v>5252</v>
      </c>
      <c r="D768">
        <v>22</v>
      </c>
      <c r="E768" t="s">
        <v>71</v>
      </c>
      <c r="F768" t="s">
        <v>72</v>
      </c>
      <c r="G768" t="s">
        <v>38</v>
      </c>
      <c r="H768">
        <v>1</v>
      </c>
      <c r="I768" t="s">
        <v>5261</v>
      </c>
      <c r="J768">
        <v>3.3</v>
      </c>
      <c r="K768">
        <v>1</v>
      </c>
      <c r="L768" s="46">
        <v>0.61</v>
      </c>
      <c r="M768" t="s">
        <v>55</v>
      </c>
      <c r="N768" t="s">
        <v>44</v>
      </c>
      <c r="O768">
        <v>3</v>
      </c>
      <c r="P768">
        <v>5</v>
      </c>
    </row>
    <row r="769" spans="1:16" x14ac:dyDescent="0.25">
      <c r="A769" t="s">
        <v>1595</v>
      </c>
      <c r="B769" t="s">
        <v>1596</v>
      </c>
      <c r="C769" t="s">
        <v>5248</v>
      </c>
      <c r="D769">
        <v>48</v>
      </c>
      <c r="E769" t="s">
        <v>18</v>
      </c>
      <c r="F769" t="s">
        <v>18</v>
      </c>
      <c r="G769" t="s">
        <v>14</v>
      </c>
      <c r="H769">
        <v>28</v>
      </c>
      <c r="I769" t="s">
        <v>5261</v>
      </c>
      <c r="J769">
        <v>4.9000000000000004</v>
      </c>
      <c r="K769">
        <v>0</v>
      </c>
      <c r="L769" s="46">
        <v>0.77</v>
      </c>
      <c r="M769" t="s">
        <v>33</v>
      </c>
      <c r="N769" t="s">
        <v>9</v>
      </c>
      <c r="O769">
        <v>19</v>
      </c>
      <c r="P769">
        <v>8</v>
      </c>
    </row>
    <row r="770" spans="1:16" x14ac:dyDescent="0.25">
      <c r="A770" t="s">
        <v>1597</v>
      </c>
      <c r="B770" t="s">
        <v>1598</v>
      </c>
      <c r="C770" t="s">
        <v>5252</v>
      </c>
      <c r="D770">
        <v>54</v>
      </c>
      <c r="E770" t="s">
        <v>43</v>
      </c>
      <c r="F770" t="s">
        <v>13</v>
      </c>
      <c r="G770" t="s">
        <v>14</v>
      </c>
      <c r="H770">
        <v>19</v>
      </c>
      <c r="I770">
        <v>75</v>
      </c>
      <c r="J770">
        <v>0</v>
      </c>
      <c r="M770" t="s">
        <v>8</v>
      </c>
      <c r="N770" t="s">
        <v>44</v>
      </c>
      <c r="O770">
        <v>14</v>
      </c>
      <c r="P770">
        <v>9</v>
      </c>
    </row>
    <row r="771" spans="1:16" x14ac:dyDescent="0.25">
      <c r="A771" t="s">
        <v>1599</v>
      </c>
      <c r="B771" t="s">
        <v>1600</v>
      </c>
      <c r="C771" t="s">
        <v>63</v>
      </c>
      <c r="D771">
        <v>52</v>
      </c>
      <c r="E771" t="s">
        <v>95</v>
      </c>
      <c r="F771" t="s">
        <v>96</v>
      </c>
      <c r="G771" t="s">
        <v>38</v>
      </c>
      <c r="H771">
        <v>4</v>
      </c>
      <c r="I771">
        <v>50</v>
      </c>
      <c r="K771" t="s">
        <v>5251</v>
      </c>
      <c r="L771" s="46">
        <v>0.84</v>
      </c>
      <c r="M771" t="s">
        <v>55</v>
      </c>
      <c r="N771" t="s">
        <v>44</v>
      </c>
      <c r="O771">
        <v>5</v>
      </c>
      <c r="P771">
        <v>1</v>
      </c>
    </row>
    <row r="772" spans="1:16" x14ac:dyDescent="0.25">
      <c r="A772" t="s">
        <v>1601</v>
      </c>
      <c r="B772" t="s">
        <v>1602</v>
      </c>
      <c r="C772" t="s">
        <v>5253</v>
      </c>
      <c r="D772">
        <v>39</v>
      </c>
      <c r="E772" t="s">
        <v>47</v>
      </c>
      <c r="F772" t="s">
        <v>48</v>
      </c>
      <c r="G772" t="s">
        <v>23</v>
      </c>
      <c r="H772">
        <v>20</v>
      </c>
      <c r="I772" t="s">
        <v>5249</v>
      </c>
      <c r="K772" t="s">
        <v>5258</v>
      </c>
      <c r="L772" s="46">
        <v>0.89</v>
      </c>
      <c r="M772" t="s">
        <v>50</v>
      </c>
      <c r="N772" t="s">
        <v>15</v>
      </c>
      <c r="O772">
        <v>13</v>
      </c>
      <c r="P772">
        <v>2</v>
      </c>
    </row>
    <row r="773" spans="1:16" x14ac:dyDescent="0.25">
      <c r="A773" t="s">
        <v>1603</v>
      </c>
      <c r="B773" t="s">
        <v>1604</v>
      </c>
      <c r="C773" t="s">
        <v>5247</v>
      </c>
      <c r="D773">
        <v>54</v>
      </c>
      <c r="E773" t="s">
        <v>107</v>
      </c>
      <c r="F773" t="s">
        <v>108</v>
      </c>
      <c r="G773" t="s">
        <v>14</v>
      </c>
      <c r="H773">
        <v>19</v>
      </c>
      <c r="I773" t="s">
        <v>5261</v>
      </c>
      <c r="J773">
        <v>4</v>
      </c>
      <c r="L773" s="46">
        <v>0.9</v>
      </c>
      <c r="M773" t="s">
        <v>8</v>
      </c>
      <c r="N773" t="s">
        <v>44</v>
      </c>
      <c r="O773">
        <v>14</v>
      </c>
      <c r="P773">
        <v>3</v>
      </c>
    </row>
    <row r="774" spans="1:16" x14ac:dyDescent="0.25">
      <c r="A774" t="s">
        <v>1605</v>
      </c>
      <c r="B774" t="s">
        <v>1606</v>
      </c>
      <c r="C774" t="s">
        <v>63</v>
      </c>
      <c r="D774">
        <v>22</v>
      </c>
      <c r="E774" t="s">
        <v>43</v>
      </c>
      <c r="F774" t="s">
        <v>13</v>
      </c>
      <c r="G774" t="s">
        <v>64</v>
      </c>
      <c r="H774">
        <v>1</v>
      </c>
      <c r="I774">
        <v>20</v>
      </c>
      <c r="J774">
        <v>4.8</v>
      </c>
      <c r="K774" t="b">
        <v>0</v>
      </c>
      <c r="L774" s="46">
        <v>0.87</v>
      </c>
      <c r="M774" t="s">
        <v>8</v>
      </c>
      <c r="N774" t="s">
        <v>15</v>
      </c>
      <c r="O774">
        <v>3</v>
      </c>
      <c r="P774">
        <v>4</v>
      </c>
    </row>
    <row r="775" spans="1:16" x14ac:dyDescent="0.25">
      <c r="A775" t="s">
        <v>1607</v>
      </c>
      <c r="B775" t="s">
        <v>1608</v>
      </c>
      <c r="C775" t="s">
        <v>5248</v>
      </c>
      <c r="D775">
        <v>29</v>
      </c>
      <c r="E775" t="s">
        <v>136</v>
      </c>
      <c r="F775" t="s">
        <v>137</v>
      </c>
      <c r="G775" t="s">
        <v>14</v>
      </c>
      <c r="H775">
        <v>8</v>
      </c>
      <c r="I775">
        <v>50</v>
      </c>
      <c r="J775">
        <v>0</v>
      </c>
      <c r="K775">
        <v>0</v>
      </c>
      <c r="L775" s="46">
        <v>0.77</v>
      </c>
      <c r="M775" t="s">
        <v>50</v>
      </c>
      <c r="N775" t="s">
        <v>44</v>
      </c>
      <c r="O775">
        <v>11</v>
      </c>
      <c r="P775">
        <v>3</v>
      </c>
    </row>
    <row r="776" spans="1:16" x14ac:dyDescent="0.25">
      <c r="A776" t="s">
        <v>1609</v>
      </c>
      <c r="B776" t="s">
        <v>1610</v>
      </c>
      <c r="C776" t="s">
        <v>5259</v>
      </c>
      <c r="D776">
        <v>23</v>
      </c>
      <c r="E776" t="s">
        <v>173</v>
      </c>
      <c r="F776" t="s">
        <v>59</v>
      </c>
      <c r="G776" t="s">
        <v>75</v>
      </c>
      <c r="H776">
        <v>3</v>
      </c>
      <c r="I776" t="s">
        <v>5261</v>
      </c>
      <c r="J776">
        <v>1.6</v>
      </c>
      <c r="K776" t="s">
        <v>5258</v>
      </c>
      <c r="L776" s="46">
        <v>0.72</v>
      </c>
      <c r="M776" t="s">
        <v>55</v>
      </c>
      <c r="N776" t="s">
        <v>20</v>
      </c>
      <c r="O776">
        <v>1</v>
      </c>
      <c r="P776">
        <v>1</v>
      </c>
    </row>
    <row r="777" spans="1:16" x14ac:dyDescent="0.25">
      <c r="A777" t="s">
        <v>1611</v>
      </c>
      <c r="B777" t="s">
        <v>1612</v>
      </c>
      <c r="C777" t="s">
        <v>5252</v>
      </c>
      <c r="D777">
        <v>58</v>
      </c>
      <c r="E777" t="s">
        <v>162</v>
      </c>
      <c r="F777" t="s">
        <v>59</v>
      </c>
      <c r="G777" t="s">
        <v>75</v>
      </c>
      <c r="H777">
        <v>30</v>
      </c>
      <c r="I777">
        <v>50</v>
      </c>
      <c r="J777">
        <v>1.3</v>
      </c>
      <c r="K777" t="s">
        <v>54</v>
      </c>
      <c r="L777" s="46">
        <v>0.87</v>
      </c>
      <c r="M777" t="s">
        <v>33</v>
      </c>
      <c r="N777" t="s">
        <v>44</v>
      </c>
      <c r="O777">
        <v>13</v>
      </c>
      <c r="P777">
        <v>6</v>
      </c>
    </row>
    <row r="778" spans="1:16" x14ac:dyDescent="0.25">
      <c r="A778" t="s">
        <v>1613</v>
      </c>
      <c r="B778" t="s">
        <v>1614</v>
      </c>
      <c r="C778" t="s">
        <v>5247</v>
      </c>
      <c r="D778">
        <v>56</v>
      </c>
      <c r="E778" t="s">
        <v>158</v>
      </c>
      <c r="F778" t="s">
        <v>159</v>
      </c>
      <c r="G778" t="s">
        <v>7</v>
      </c>
      <c r="H778">
        <v>3</v>
      </c>
      <c r="I778">
        <v>40</v>
      </c>
      <c r="J778">
        <v>4.0999999999999996</v>
      </c>
      <c r="K778" t="b">
        <v>1</v>
      </c>
      <c r="L778" s="46">
        <v>0.89</v>
      </c>
      <c r="M778" t="s">
        <v>33</v>
      </c>
      <c r="N778" t="s">
        <v>20</v>
      </c>
      <c r="O778">
        <v>5</v>
      </c>
      <c r="P778">
        <v>1</v>
      </c>
    </row>
    <row r="779" spans="1:16" x14ac:dyDescent="0.25">
      <c r="A779" t="s">
        <v>1615</v>
      </c>
      <c r="B779" t="s">
        <v>1616</v>
      </c>
      <c r="C779" t="s">
        <v>5259</v>
      </c>
      <c r="D779">
        <v>48</v>
      </c>
      <c r="E779" t="s">
        <v>47</v>
      </c>
      <c r="F779" t="s">
        <v>48</v>
      </c>
      <c r="G779" t="s">
        <v>23</v>
      </c>
      <c r="H779">
        <v>19</v>
      </c>
      <c r="I779">
        <v>40</v>
      </c>
      <c r="J779">
        <v>1.5</v>
      </c>
      <c r="K779">
        <v>0</v>
      </c>
      <c r="L779" s="46">
        <v>0.87</v>
      </c>
      <c r="M779" t="s">
        <v>55</v>
      </c>
      <c r="N779" t="s">
        <v>20</v>
      </c>
      <c r="O779">
        <v>14</v>
      </c>
      <c r="P779">
        <v>11</v>
      </c>
    </row>
    <row r="780" spans="1:16" x14ac:dyDescent="0.25">
      <c r="A780" t="s">
        <v>1617</v>
      </c>
      <c r="B780" t="s">
        <v>1618</v>
      </c>
      <c r="C780" t="s">
        <v>63</v>
      </c>
      <c r="D780">
        <v>31</v>
      </c>
      <c r="E780" t="s">
        <v>107</v>
      </c>
      <c r="F780" t="s">
        <v>108</v>
      </c>
      <c r="G780" t="s">
        <v>14</v>
      </c>
      <c r="H780">
        <v>11</v>
      </c>
      <c r="I780" t="s">
        <v>5256</v>
      </c>
      <c r="J780">
        <v>4.3</v>
      </c>
      <c r="K780" t="s">
        <v>5258</v>
      </c>
      <c r="L780" s="46">
        <v>0.76</v>
      </c>
      <c r="M780" t="s">
        <v>8</v>
      </c>
      <c r="N780" t="s">
        <v>44</v>
      </c>
      <c r="O780">
        <v>6</v>
      </c>
      <c r="P780">
        <v>3</v>
      </c>
    </row>
    <row r="781" spans="1:16" x14ac:dyDescent="0.25">
      <c r="A781" t="s">
        <v>1619</v>
      </c>
      <c r="B781" t="s">
        <v>1620</v>
      </c>
      <c r="C781" t="s">
        <v>5259</v>
      </c>
      <c r="D781">
        <v>44</v>
      </c>
      <c r="E781" t="s">
        <v>12</v>
      </c>
      <c r="F781" t="s">
        <v>13</v>
      </c>
      <c r="G781" t="s">
        <v>97</v>
      </c>
      <c r="H781">
        <v>26</v>
      </c>
      <c r="I781">
        <v>50</v>
      </c>
      <c r="J781">
        <v>1.6</v>
      </c>
      <c r="L781" s="46">
        <v>1</v>
      </c>
      <c r="M781" t="s">
        <v>8</v>
      </c>
      <c r="N781" t="s">
        <v>20</v>
      </c>
      <c r="O781">
        <v>20</v>
      </c>
      <c r="P781">
        <v>8</v>
      </c>
    </row>
    <row r="782" spans="1:16" x14ac:dyDescent="0.25">
      <c r="A782" t="s">
        <v>1621</v>
      </c>
      <c r="B782" t="s">
        <v>1622</v>
      </c>
      <c r="C782" t="s">
        <v>5252</v>
      </c>
      <c r="D782">
        <v>42</v>
      </c>
      <c r="E782" t="s">
        <v>122</v>
      </c>
      <c r="F782" t="s">
        <v>123</v>
      </c>
      <c r="G782" t="s">
        <v>14</v>
      </c>
      <c r="H782">
        <v>10</v>
      </c>
      <c r="I782">
        <v>100</v>
      </c>
      <c r="J782">
        <v>3.7</v>
      </c>
      <c r="K782" t="s">
        <v>5258</v>
      </c>
      <c r="L782" s="46">
        <v>0.94</v>
      </c>
      <c r="M782" t="s">
        <v>8</v>
      </c>
      <c r="N782" t="s">
        <v>15</v>
      </c>
      <c r="O782">
        <v>8</v>
      </c>
      <c r="P782">
        <v>2</v>
      </c>
    </row>
    <row r="783" spans="1:16" x14ac:dyDescent="0.25">
      <c r="A783" t="s">
        <v>1623</v>
      </c>
      <c r="B783" t="s">
        <v>1624</v>
      </c>
      <c r="C783" t="s">
        <v>82</v>
      </c>
      <c r="D783">
        <v>59</v>
      </c>
      <c r="E783" t="s">
        <v>43</v>
      </c>
      <c r="F783" t="s">
        <v>13</v>
      </c>
      <c r="G783" t="s">
        <v>64</v>
      </c>
      <c r="H783">
        <v>17</v>
      </c>
      <c r="I783">
        <v>50</v>
      </c>
      <c r="J783">
        <v>1.4</v>
      </c>
      <c r="K783" t="s">
        <v>54</v>
      </c>
      <c r="M783" t="s">
        <v>8</v>
      </c>
      <c r="N783" t="s">
        <v>9</v>
      </c>
      <c r="O783">
        <v>20</v>
      </c>
      <c r="P783">
        <v>12</v>
      </c>
    </row>
    <row r="784" spans="1:16" x14ac:dyDescent="0.25">
      <c r="A784" t="s">
        <v>1625</v>
      </c>
      <c r="B784" t="s">
        <v>1626</v>
      </c>
      <c r="C784" t="s">
        <v>5252</v>
      </c>
      <c r="E784" t="s">
        <v>58</v>
      </c>
      <c r="F784" t="s">
        <v>59</v>
      </c>
      <c r="G784" t="s">
        <v>7</v>
      </c>
      <c r="H784">
        <v>9</v>
      </c>
      <c r="I784" t="s">
        <v>212</v>
      </c>
      <c r="J784">
        <v>4.5</v>
      </c>
      <c r="K784" t="s">
        <v>5258</v>
      </c>
      <c r="L784">
        <v>83</v>
      </c>
      <c r="M784" t="s">
        <v>55</v>
      </c>
      <c r="N784" t="s">
        <v>44</v>
      </c>
      <c r="O784">
        <v>15</v>
      </c>
      <c r="P784">
        <v>1</v>
      </c>
    </row>
    <row r="785" spans="1:16" x14ac:dyDescent="0.25">
      <c r="A785" t="s">
        <v>1627</v>
      </c>
      <c r="B785" t="s">
        <v>1628</v>
      </c>
      <c r="C785" t="s">
        <v>5259</v>
      </c>
      <c r="D785">
        <v>21</v>
      </c>
      <c r="E785" t="s">
        <v>158</v>
      </c>
      <c r="F785" t="s">
        <v>159</v>
      </c>
      <c r="G785" t="s">
        <v>38</v>
      </c>
      <c r="H785">
        <v>0</v>
      </c>
      <c r="I785" t="s">
        <v>5256</v>
      </c>
      <c r="J785">
        <v>3.7</v>
      </c>
      <c r="K785">
        <v>0</v>
      </c>
      <c r="L785" s="46">
        <v>0.74</v>
      </c>
      <c r="M785" t="s">
        <v>8</v>
      </c>
      <c r="N785" t="s">
        <v>20</v>
      </c>
      <c r="O785">
        <v>1</v>
      </c>
      <c r="P785">
        <v>1</v>
      </c>
    </row>
    <row r="786" spans="1:16" x14ac:dyDescent="0.25">
      <c r="A786" t="s">
        <v>1629</v>
      </c>
      <c r="B786" t="s">
        <v>1630</v>
      </c>
      <c r="C786" t="s">
        <v>82</v>
      </c>
      <c r="D786">
        <v>53</v>
      </c>
      <c r="E786" t="s">
        <v>53</v>
      </c>
      <c r="F786" t="s">
        <v>13</v>
      </c>
      <c r="G786" t="s">
        <v>75</v>
      </c>
      <c r="H786">
        <v>5</v>
      </c>
      <c r="I786">
        <v>75</v>
      </c>
      <c r="J786">
        <v>1.1000000000000001</v>
      </c>
      <c r="K786">
        <v>0</v>
      </c>
      <c r="L786">
        <v>92</v>
      </c>
      <c r="M786" t="s">
        <v>50</v>
      </c>
      <c r="N786" t="s">
        <v>44</v>
      </c>
      <c r="O786">
        <v>1</v>
      </c>
      <c r="P786">
        <v>1</v>
      </c>
    </row>
    <row r="787" spans="1:16" x14ac:dyDescent="0.25">
      <c r="A787" t="s">
        <v>1631</v>
      </c>
      <c r="B787" t="s">
        <v>1632</v>
      </c>
      <c r="C787" t="s">
        <v>5259</v>
      </c>
      <c r="D787">
        <v>35</v>
      </c>
      <c r="E787" t="s">
        <v>58</v>
      </c>
      <c r="F787" t="s">
        <v>59</v>
      </c>
      <c r="G787" t="s">
        <v>14</v>
      </c>
      <c r="H787">
        <v>15</v>
      </c>
      <c r="J787">
        <v>3.7</v>
      </c>
      <c r="K787" t="b">
        <v>0</v>
      </c>
      <c r="L787" s="46">
        <v>0.66</v>
      </c>
      <c r="M787" t="s">
        <v>8</v>
      </c>
      <c r="N787" t="s">
        <v>15</v>
      </c>
      <c r="O787">
        <v>8</v>
      </c>
      <c r="P787">
        <v>7</v>
      </c>
    </row>
    <row r="788" spans="1:16" x14ac:dyDescent="0.25">
      <c r="A788" t="s">
        <v>1633</v>
      </c>
      <c r="B788" t="s">
        <v>1634</v>
      </c>
      <c r="C788" t="s">
        <v>63</v>
      </c>
      <c r="D788">
        <v>25</v>
      </c>
      <c r="E788" t="s">
        <v>91</v>
      </c>
      <c r="F788" t="s">
        <v>92</v>
      </c>
      <c r="G788" t="s">
        <v>97</v>
      </c>
      <c r="H788">
        <v>3</v>
      </c>
      <c r="I788" t="s">
        <v>49</v>
      </c>
      <c r="J788">
        <v>3.2</v>
      </c>
      <c r="K788" t="b">
        <v>1</v>
      </c>
      <c r="L788" s="46">
        <v>0.74</v>
      </c>
      <c r="M788" t="s">
        <v>33</v>
      </c>
      <c r="N788" t="s">
        <v>44</v>
      </c>
      <c r="O788">
        <v>2</v>
      </c>
      <c r="P788">
        <v>2</v>
      </c>
    </row>
    <row r="789" spans="1:16" x14ac:dyDescent="0.25">
      <c r="A789" t="s">
        <v>1635</v>
      </c>
      <c r="B789" t="s">
        <v>1636</v>
      </c>
      <c r="C789" t="s">
        <v>5253</v>
      </c>
      <c r="D789">
        <v>23</v>
      </c>
      <c r="E789" t="s">
        <v>5</v>
      </c>
      <c r="F789" t="s">
        <v>6</v>
      </c>
      <c r="G789" t="s">
        <v>60</v>
      </c>
      <c r="H789">
        <v>1</v>
      </c>
      <c r="I789">
        <v>30</v>
      </c>
      <c r="J789">
        <v>5</v>
      </c>
      <c r="K789" t="s">
        <v>5251</v>
      </c>
      <c r="L789" s="46">
        <v>0.97</v>
      </c>
      <c r="M789" t="s">
        <v>8</v>
      </c>
      <c r="N789" t="s">
        <v>44</v>
      </c>
      <c r="O789">
        <v>2</v>
      </c>
      <c r="P789">
        <v>1</v>
      </c>
    </row>
    <row r="790" spans="1:16" x14ac:dyDescent="0.25">
      <c r="A790" t="s">
        <v>1637</v>
      </c>
      <c r="B790" t="s">
        <v>1638</v>
      </c>
      <c r="C790" t="s">
        <v>5252</v>
      </c>
      <c r="D790">
        <v>56</v>
      </c>
      <c r="E790" t="s">
        <v>122</v>
      </c>
      <c r="F790" t="s">
        <v>123</v>
      </c>
      <c r="G790" t="s">
        <v>19</v>
      </c>
      <c r="H790">
        <v>13</v>
      </c>
      <c r="I790">
        <v>30</v>
      </c>
      <c r="J790">
        <v>0</v>
      </c>
      <c r="L790">
        <v>77</v>
      </c>
      <c r="M790" t="s">
        <v>55</v>
      </c>
      <c r="N790" t="s">
        <v>20</v>
      </c>
      <c r="O790">
        <v>6</v>
      </c>
      <c r="P790">
        <v>7</v>
      </c>
    </row>
    <row r="791" spans="1:16" x14ac:dyDescent="0.25">
      <c r="A791" t="s">
        <v>1639</v>
      </c>
      <c r="B791" t="s">
        <v>1640</v>
      </c>
      <c r="C791" t="s">
        <v>5253</v>
      </c>
      <c r="D791">
        <v>31</v>
      </c>
      <c r="E791" t="s">
        <v>162</v>
      </c>
      <c r="F791" t="s">
        <v>59</v>
      </c>
      <c r="G791" t="s">
        <v>60</v>
      </c>
      <c r="H791">
        <v>6</v>
      </c>
      <c r="J791">
        <v>3.5</v>
      </c>
      <c r="K791" t="s">
        <v>142</v>
      </c>
      <c r="L791" s="46">
        <v>0.86</v>
      </c>
      <c r="M791" t="s">
        <v>33</v>
      </c>
      <c r="N791" t="s">
        <v>15</v>
      </c>
      <c r="O791">
        <v>12</v>
      </c>
      <c r="P791">
        <v>2</v>
      </c>
    </row>
    <row r="792" spans="1:16" x14ac:dyDescent="0.25">
      <c r="A792" t="s">
        <v>1641</v>
      </c>
      <c r="B792" t="s">
        <v>1642</v>
      </c>
      <c r="C792" t="s">
        <v>5259</v>
      </c>
      <c r="D792">
        <v>24</v>
      </c>
      <c r="E792" t="s">
        <v>43</v>
      </c>
      <c r="F792" t="s">
        <v>13</v>
      </c>
      <c r="G792" t="s">
        <v>64</v>
      </c>
      <c r="H792">
        <v>4</v>
      </c>
      <c r="I792">
        <v>50</v>
      </c>
      <c r="J792">
        <v>3.1</v>
      </c>
      <c r="K792" t="b">
        <v>0</v>
      </c>
      <c r="L792" s="46">
        <v>0.95</v>
      </c>
      <c r="M792" t="s">
        <v>55</v>
      </c>
      <c r="N792" t="s">
        <v>9</v>
      </c>
      <c r="O792">
        <v>5</v>
      </c>
      <c r="P792">
        <v>2</v>
      </c>
    </row>
    <row r="793" spans="1:16" x14ac:dyDescent="0.25">
      <c r="A793" t="s">
        <v>1643</v>
      </c>
      <c r="B793" t="s">
        <v>1644</v>
      </c>
      <c r="C793" t="s">
        <v>5248</v>
      </c>
      <c r="D793">
        <v>35</v>
      </c>
      <c r="E793" t="s">
        <v>91</v>
      </c>
      <c r="F793" t="s">
        <v>92</v>
      </c>
      <c r="G793" t="s">
        <v>64</v>
      </c>
      <c r="H793">
        <v>7</v>
      </c>
      <c r="J793">
        <v>3.9</v>
      </c>
      <c r="K793">
        <v>0</v>
      </c>
      <c r="L793" s="46">
        <v>0.72</v>
      </c>
      <c r="M793" t="s">
        <v>55</v>
      </c>
      <c r="N793" t="s">
        <v>9</v>
      </c>
      <c r="O793">
        <v>6</v>
      </c>
      <c r="P793">
        <v>9</v>
      </c>
    </row>
    <row r="794" spans="1:16" x14ac:dyDescent="0.25">
      <c r="A794" t="s">
        <v>1645</v>
      </c>
      <c r="B794" t="s">
        <v>1646</v>
      </c>
      <c r="C794" t="s">
        <v>5248</v>
      </c>
      <c r="D794">
        <v>20</v>
      </c>
      <c r="E794" t="s">
        <v>173</v>
      </c>
      <c r="F794" t="s">
        <v>59</v>
      </c>
      <c r="G794" t="s">
        <v>31</v>
      </c>
      <c r="H794">
        <v>1</v>
      </c>
      <c r="J794">
        <v>3.5</v>
      </c>
      <c r="K794">
        <v>0</v>
      </c>
      <c r="L794" s="46">
        <v>0.71</v>
      </c>
      <c r="M794" t="s">
        <v>33</v>
      </c>
      <c r="N794" t="s">
        <v>20</v>
      </c>
      <c r="O794">
        <v>3</v>
      </c>
      <c r="P794">
        <v>1</v>
      </c>
    </row>
    <row r="795" spans="1:16" x14ac:dyDescent="0.25">
      <c r="A795" t="s">
        <v>1647</v>
      </c>
      <c r="B795" t="s">
        <v>1648</v>
      </c>
      <c r="C795" t="s">
        <v>82</v>
      </c>
      <c r="D795">
        <v>26</v>
      </c>
      <c r="E795" t="s">
        <v>12</v>
      </c>
      <c r="F795" t="s">
        <v>13</v>
      </c>
      <c r="G795" t="s">
        <v>38</v>
      </c>
      <c r="H795">
        <v>5</v>
      </c>
      <c r="I795" t="s">
        <v>212</v>
      </c>
      <c r="J795">
        <v>2.5</v>
      </c>
      <c r="K795" t="b">
        <v>1</v>
      </c>
      <c r="L795" s="46">
        <v>0.93</v>
      </c>
      <c r="M795" t="s">
        <v>55</v>
      </c>
      <c r="N795" t="s">
        <v>44</v>
      </c>
      <c r="O795">
        <v>1</v>
      </c>
      <c r="P795">
        <v>1</v>
      </c>
    </row>
    <row r="796" spans="1:16" x14ac:dyDescent="0.25">
      <c r="A796" t="s">
        <v>1649</v>
      </c>
      <c r="B796" t="s">
        <v>1650</v>
      </c>
      <c r="C796" t="s">
        <v>5259</v>
      </c>
      <c r="D796">
        <v>54</v>
      </c>
      <c r="E796" t="s">
        <v>53</v>
      </c>
      <c r="F796" t="s">
        <v>13</v>
      </c>
      <c r="G796" t="s">
        <v>75</v>
      </c>
      <c r="H796">
        <v>29</v>
      </c>
      <c r="I796" t="s">
        <v>5256</v>
      </c>
      <c r="J796">
        <v>3.1</v>
      </c>
      <c r="K796">
        <v>1</v>
      </c>
      <c r="M796" t="s">
        <v>55</v>
      </c>
      <c r="N796" t="s">
        <v>20</v>
      </c>
      <c r="O796">
        <v>14</v>
      </c>
      <c r="P796">
        <v>12</v>
      </c>
    </row>
    <row r="797" spans="1:16" x14ac:dyDescent="0.25">
      <c r="A797" t="s">
        <v>1651</v>
      </c>
      <c r="B797" t="s">
        <v>1652</v>
      </c>
      <c r="C797" t="s">
        <v>5254</v>
      </c>
      <c r="D797">
        <v>53</v>
      </c>
      <c r="E797" t="s">
        <v>107</v>
      </c>
      <c r="F797" t="s">
        <v>108</v>
      </c>
      <c r="G797" t="s">
        <v>64</v>
      </c>
      <c r="H797">
        <v>12</v>
      </c>
      <c r="I797">
        <v>100</v>
      </c>
      <c r="J797">
        <v>4.7</v>
      </c>
      <c r="K797">
        <v>1</v>
      </c>
      <c r="L797" s="46">
        <v>0.87</v>
      </c>
      <c r="M797" t="s">
        <v>8</v>
      </c>
      <c r="N797" t="s">
        <v>20</v>
      </c>
      <c r="O797">
        <v>10</v>
      </c>
      <c r="P797">
        <v>11</v>
      </c>
    </row>
    <row r="798" spans="1:16" x14ac:dyDescent="0.25">
      <c r="A798" t="s">
        <v>1653</v>
      </c>
      <c r="B798" t="s">
        <v>1654</v>
      </c>
      <c r="C798" t="s">
        <v>63</v>
      </c>
      <c r="D798">
        <v>33</v>
      </c>
      <c r="E798" t="s">
        <v>111</v>
      </c>
      <c r="F798" t="s">
        <v>13</v>
      </c>
      <c r="G798" t="s">
        <v>75</v>
      </c>
      <c r="H798">
        <v>4</v>
      </c>
      <c r="J798">
        <v>1.9</v>
      </c>
      <c r="K798" t="b">
        <v>0</v>
      </c>
      <c r="L798">
        <v>73</v>
      </c>
      <c r="M798" t="s">
        <v>50</v>
      </c>
      <c r="N798" t="s">
        <v>20</v>
      </c>
      <c r="O798">
        <v>2</v>
      </c>
      <c r="P798">
        <v>1</v>
      </c>
    </row>
    <row r="799" spans="1:16" x14ac:dyDescent="0.25">
      <c r="A799" t="s">
        <v>1655</v>
      </c>
      <c r="B799" t="s">
        <v>1656</v>
      </c>
      <c r="C799" t="s">
        <v>5254</v>
      </c>
      <c r="D799">
        <v>43</v>
      </c>
      <c r="E799" t="s">
        <v>29</v>
      </c>
      <c r="F799" t="s">
        <v>30</v>
      </c>
      <c r="G799" t="s">
        <v>23</v>
      </c>
      <c r="H799">
        <v>12</v>
      </c>
      <c r="J799">
        <v>1.6</v>
      </c>
      <c r="K799">
        <v>1</v>
      </c>
      <c r="L799" s="46">
        <v>0.74</v>
      </c>
      <c r="M799" t="s">
        <v>55</v>
      </c>
      <c r="N799" t="s">
        <v>44</v>
      </c>
      <c r="O799">
        <v>6</v>
      </c>
      <c r="P799">
        <v>2</v>
      </c>
    </row>
    <row r="800" spans="1:16" x14ac:dyDescent="0.25">
      <c r="A800" t="s">
        <v>1657</v>
      </c>
      <c r="B800" t="s">
        <v>1658</v>
      </c>
      <c r="C800" t="s">
        <v>5259</v>
      </c>
      <c r="D800">
        <v>37</v>
      </c>
      <c r="E800" t="s">
        <v>111</v>
      </c>
      <c r="F800" t="s">
        <v>13</v>
      </c>
      <c r="G800" t="s">
        <v>75</v>
      </c>
      <c r="H800">
        <v>3</v>
      </c>
      <c r="I800">
        <v>20</v>
      </c>
      <c r="J800">
        <v>2.5</v>
      </c>
      <c r="K800" t="s">
        <v>5251</v>
      </c>
      <c r="L800" s="46">
        <v>0.62</v>
      </c>
      <c r="M800" t="s">
        <v>55</v>
      </c>
      <c r="N800" t="s">
        <v>15</v>
      </c>
      <c r="O800">
        <v>3</v>
      </c>
      <c r="P800">
        <v>1</v>
      </c>
    </row>
    <row r="801" spans="1:16" x14ac:dyDescent="0.25">
      <c r="A801" t="s">
        <v>1659</v>
      </c>
      <c r="B801" t="s">
        <v>1660</v>
      </c>
      <c r="C801" t="s">
        <v>5253</v>
      </c>
      <c r="D801">
        <v>58</v>
      </c>
      <c r="E801" t="s">
        <v>118</v>
      </c>
      <c r="F801" t="s">
        <v>119</v>
      </c>
      <c r="G801" t="s">
        <v>38</v>
      </c>
      <c r="H801">
        <v>15</v>
      </c>
      <c r="I801">
        <v>20</v>
      </c>
      <c r="J801">
        <v>3.5</v>
      </c>
      <c r="L801" s="46">
        <v>0.98</v>
      </c>
      <c r="M801" t="s">
        <v>55</v>
      </c>
      <c r="N801" t="s">
        <v>20</v>
      </c>
      <c r="O801">
        <v>9</v>
      </c>
      <c r="P801">
        <v>12</v>
      </c>
    </row>
    <row r="802" spans="1:16" x14ac:dyDescent="0.25">
      <c r="A802" t="s">
        <v>1661</v>
      </c>
      <c r="B802" t="s">
        <v>1662</v>
      </c>
      <c r="C802" t="s">
        <v>5248</v>
      </c>
      <c r="D802">
        <v>39</v>
      </c>
      <c r="E802" t="s">
        <v>173</v>
      </c>
      <c r="F802" t="s">
        <v>59</v>
      </c>
      <c r="G802" t="s">
        <v>14</v>
      </c>
      <c r="H802">
        <v>15</v>
      </c>
      <c r="I802">
        <v>50</v>
      </c>
      <c r="K802">
        <v>0</v>
      </c>
      <c r="L802" s="46">
        <v>0.8</v>
      </c>
      <c r="M802" t="s">
        <v>8</v>
      </c>
      <c r="N802" t="s">
        <v>44</v>
      </c>
      <c r="O802">
        <v>15</v>
      </c>
      <c r="P802">
        <v>2</v>
      </c>
    </row>
    <row r="803" spans="1:16" x14ac:dyDescent="0.25">
      <c r="A803" t="s">
        <v>1663</v>
      </c>
      <c r="B803" t="s">
        <v>1664</v>
      </c>
      <c r="C803" t="s">
        <v>5250</v>
      </c>
      <c r="D803">
        <v>43</v>
      </c>
      <c r="E803" t="s">
        <v>47</v>
      </c>
      <c r="F803" t="s">
        <v>48</v>
      </c>
      <c r="G803" t="s">
        <v>19</v>
      </c>
      <c r="H803">
        <v>13</v>
      </c>
      <c r="I803" t="s">
        <v>5262</v>
      </c>
      <c r="J803">
        <v>1.2</v>
      </c>
      <c r="K803" t="s">
        <v>5258</v>
      </c>
      <c r="L803">
        <v>69</v>
      </c>
      <c r="M803" t="s">
        <v>50</v>
      </c>
      <c r="N803" t="s">
        <v>15</v>
      </c>
      <c r="O803">
        <v>14</v>
      </c>
      <c r="P803">
        <v>1</v>
      </c>
    </row>
    <row r="804" spans="1:16" x14ac:dyDescent="0.25">
      <c r="A804" t="s">
        <v>1665</v>
      </c>
      <c r="B804" t="s">
        <v>1666</v>
      </c>
      <c r="C804" t="s">
        <v>63</v>
      </c>
      <c r="D804">
        <v>40</v>
      </c>
      <c r="E804" t="s">
        <v>173</v>
      </c>
      <c r="F804" t="s">
        <v>59</v>
      </c>
      <c r="G804" t="s">
        <v>7</v>
      </c>
      <c r="H804">
        <v>20</v>
      </c>
      <c r="I804" t="s">
        <v>5261</v>
      </c>
      <c r="K804" t="b">
        <v>0</v>
      </c>
      <c r="L804">
        <v>90</v>
      </c>
      <c r="M804" t="s">
        <v>33</v>
      </c>
      <c r="N804" t="s">
        <v>20</v>
      </c>
      <c r="O804">
        <v>11</v>
      </c>
      <c r="P804">
        <v>3</v>
      </c>
    </row>
    <row r="805" spans="1:16" x14ac:dyDescent="0.25">
      <c r="A805" t="s">
        <v>1667</v>
      </c>
      <c r="B805" t="s">
        <v>1668</v>
      </c>
      <c r="C805" t="s">
        <v>5247</v>
      </c>
      <c r="D805">
        <v>51</v>
      </c>
      <c r="E805" t="s">
        <v>53</v>
      </c>
      <c r="F805" t="s">
        <v>13</v>
      </c>
      <c r="G805" t="s">
        <v>97</v>
      </c>
      <c r="H805">
        <v>30</v>
      </c>
      <c r="I805">
        <v>75</v>
      </c>
      <c r="K805" t="b">
        <v>1</v>
      </c>
      <c r="L805" s="46">
        <v>0.74</v>
      </c>
      <c r="M805" t="s">
        <v>8</v>
      </c>
      <c r="N805" t="s">
        <v>9</v>
      </c>
      <c r="O805">
        <v>20</v>
      </c>
      <c r="P805">
        <v>11</v>
      </c>
    </row>
    <row r="806" spans="1:16" x14ac:dyDescent="0.25">
      <c r="A806" t="s">
        <v>1669</v>
      </c>
      <c r="B806" t="s">
        <v>1670</v>
      </c>
      <c r="C806" t="s">
        <v>5250</v>
      </c>
      <c r="D806">
        <v>23</v>
      </c>
      <c r="E806" t="s">
        <v>18</v>
      </c>
      <c r="F806" t="s">
        <v>18</v>
      </c>
      <c r="G806" t="s">
        <v>31</v>
      </c>
      <c r="H806">
        <v>4</v>
      </c>
      <c r="I806">
        <v>50</v>
      </c>
      <c r="J806">
        <v>4.5</v>
      </c>
      <c r="K806" t="s">
        <v>5251</v>
      </c>
      <c r="L806" s="46">
        <v>0.98</v>
      </c>
      <c r="M806" t="s">
        <v>8</v>
      </c>
      <c r="N806" t="s">
        <v>15</v>
      </c>
      <c r="O806">
        <v>1</v>
      </c>
      <c r="P806">
        <v>3</v>
      </c>
    </row>
    <row r="807" spans="1:16" x14ac:dyDescent="0.25">
      <c r="A807" t="s">
        <v>1671</v>
      </c>
      <c r="B807" t="s">
        <v>1672</v>
      </c>
      <c r="C807" t="s">
        <v>5247</v>
      </c>
      <c r="D807">
        <v>31</v>
      </c>
      <c r="E807" t="s">
        <v>36</v>
      </c>
      <c r="F807" t="s">
        <v>37</v>
      </c>
      <c r="G807" t="s">
        <v>19</v>
      </c>
      <c r="I807" t="s">
        <v>5262</v>
      </c>
      <c r="K807" t="s">
        <v>5258</v>
      </c>
      <c r="L807" s="46">
        <v>0.84</v>
      </c>
      <c r="M807" t="s">
        <v>50</v>
      </c>
      <c r="N807" t="s">
        <v>20</v>
      </c>
      <c r="O807">
        <v>5</v>
      </c>
      <c r="P807">
        <v>1</v>
      </c>
    </row>
    <row r="808" spans="1:16" x14ac:dyDescent="0.25">
      <c r="A808" t="s">
        <v>1673</v>
      </c>
      <c r="B808" t="s">
        <v>1674</v>
      </c>
      <c r="C808" t="s">
        <v>5248</v>
      </c>
      <c r="D808">
        <v>44</v>
      </c>
      <c r="E808" t="s">
        <v>107</v>
      </c>
      <c r="F808" t="s">
        <v>108</v>
      </c>
      <c r="G808" t="s">
        <v>23</v>
      </c>
      <c r="H808">
        <v>3</v>
      </c>
      <c r="I808" t="s">
        <v>104</v>
      </c>
      <c r="J808">
        <v>5</v>
      </c>
      <c r="K808" t="s">
        <v>54</v>
      </c>
      <c r="L808" s="46">
        <v>0.75</v>
      </c>
      <c r="M808" t="s">
        <v>50</v>
      </c>
      <c r="N808" t="s">
        <v>15</v>
      </c>
      <c r="O808">
        <v>4</v>
      </c>
      <c r="P808">
        <v>2</v>
      </c>
    </row>
    <row r="809" spans="1:16" x14ac:dyDescent="0.25">
      <c r="A809" t="s">
        <v>1675</v>
      </c>
      <c r="B809" t="s">
        <v>1676</v>
      </c>
      <c r="C809" t="s">
        <v>82</v>
      </c>
      <c r="D809">
        <v>56</v>
      </c>
      <c r="E809" t="s">
        <v>18</v>
      </c>
      <c r="F809" t="s">
        <v>18</v>
      </c>
      <c r="G809" t="s">
        <v>14</v>
      </c>
      <c r="H809">
        <v>23</v>
      </c>
      <c r="I809">
        <v>75</v>
      </c>
      <c r="J809">
        <v>3.9</v>
      </c>
      <c r="K809">
        <v>1</v>
      </c>
      <c r="M809" t="s">
        <v>8</v>
      </c>
      <c r="N809" t="s">
        <v>15</v>
      </c>
      <c r="O809">
        <v>14</v>
      </c>
      <c r="P809">
        <v>7</v>
      </c>
    </row>
    <row r="810" spans="1:16" x14ac:dyDescent="0.25">
      <c r="A810" t="s">
        <v>1677</v>
      </c>
      <c r="B810" t="s">
        <v>1678</v>
      </c>
      <c r="C810" t="s">
        <v>5248</v>
      </c>
      <c r="D810">
        <v>48</v>
      </c>
      <c r="E810" t="s">
        <v>12</v>
      </c>
      <c r="F810" t="s">
        <v>13</v>
      </c>
      <c r="G810" t="s">
        <v>64</v>
      </c>
      <c r="H810">
        <v>5</v>
      </c>
      <c r="I810" t="s">
        <v>212</v>
      </c>
      <c r="J810">
        <v>1.8</v>
      </c>
      <c r="K810" t="b">
        <v>1</v>
      </c>
      <c r="L810" s="46">
        <v>0.97</v>
      </c>
      <c r="M810" t="s">
        <v>33</v>
      </c>
      <c r="N810" t="s">
        <v>15</v>
      </c>
      <c r="O810">
        <v>3</v>
      </c>
      <c r="P810">
        <v>3</v>
      </c>
    </row>
    <row r="811" spans="1:16" x14ac:dyDescent="0.25">
      <c r="A811" t="s">
        <v>1679</v>
      </c>
      <c r="B811" t="s">
        <v>1680</v>
      </c>
      <c r="C811" t="s">
        <v>5247</v>
      </c>
      <c r="D811">
        <v>46</v>
      </c>
      <c r="E811" t="s">
        <v>107</v>
      </c>
      <c r="F811" t="s">
        <v>108</v>
      </c>
      <c r="G811" t="s">
        <v>23</v>
      </c>
      <c r="H811">
        <v>28</v>
      </c>
      <c r="I811">
        <v>30</v>
      </c>
      <c r="J811">
        <v>4.2</v>
      </c>
      <c r="K811" t="b">
        <v>1</v>
      </c>
      <c r="M811" t="s">
        <v>8</v>
      </c>
      <c r="N811" t="s">
        <v>15</v>
      </c>
      <c r="O811">
        <v>16</v>
      </c>
      <c r="P811">
        <v>9</v>
      </c>
    </row>
    <row r="812" spans="1:16" x14ac:dyDescent="0.25">
      <c r="A812" t="s">
        <v>1681</v>
      </c>
      <c r="B812" t="s">
        <v>1682</v>
      </c>
      <c r="C812" t="s">
        <v>5259</v>
      </c>
      <c r="D812">
        <v>21</v>
      </c>
      <c r="E812" t="s">
        <v>122</v>
      </c>
      <c r="F812" t="s">
        <v>123</v>
      </c>
      <c r="G812" t="s">
        <v>31</v>
      </c>
      <c r="H812">
        <v>0</v>
      </c>
      <c r="I812">
        <v>20</v>
      </c>
      <c r="J812">
        <v>2.6</v>
      </c>
      <c r="K812" t="s">
        <v>142</v>
      </c>
      <c r="L812" s="46">
        <v>0.64</v>
      </c>
      <c r="M812" t="s">
        <v>50</v>
      </c>
      <c r="N812" t="s">
        <v>15</v>
      </c>
      <c r="O812">
        <v>3</v>
      </c>
      <c r="P812">
        <v>2</v>
      </c>
    </row>
    <row r="813" spans="1:16" x14ac:dyDescent="0.25">
      <c r="A813" t="s">
        <v>1683</v>
      </c>
      <c r="B813" t="s">
        <v>1684</v>
      </c>
      <c r="C813" t="s">
        <v>5254</v>
      </c>
      <c r="D813">
        <v>52</v>
      </c>
      <c r="E813" t="s">
        <v>107</v>
      </c>
      <c r="F813" t="s">
        <v>108</v>
      </c>
      <c r="G813" t="s">
        <v>38</v>
      </c>
      <c r="H813">
        <v>30</v>
      </c>
      <c r="I813">
        <v>30</v>
      </c>
      <c r="J813">
        <v>2</v>
      </c>
      <c r="K813">
        <v>1</v>
      </c>
      <c r="L813" s="46">
        <v>0.68</v>
      </c>
      <c r="M813" t="s">
        <v>33</v>
      </c>
      <c r="N813" t="s">
        <v>15</v>
      </c>
      <c r="O813">
        <v>10</v>
      </c>
      <c r="P813">
        <v>6</v>
      </c>
    </row>
    <row r="814" spans="1:16" x14ac:dyDescent="0.25">
      <c r="A814" t="s">
        <v>1685</v>
      </c>
      <c r="B814" t="s">
        <v>1686</v>
      </c>
      <c r="C814" t="s">
        <v>5247</v>
      </c>
      <c r="D814">
        <v>39</v>
      </c>
      <c r="E814" t="s">
        <v>107</v>
      </c>
      <c r="F814" t="s">
        <v>108</v>
      </c>
      <c r="G814" t="s">
        <v>19</v>
      </c>
      <c r="H814">
        <v>20</v>
      </c>
      <c r="I814" t="s">
        <v>153</v>
      </c>
      <c r="J814">
        <v>2.7</v>
      </c>
      <c r="K814">
        <v>1</v>
      </c>
      <c r="L814" s="46">
        <v>0.67</v>
      </c>
      <c r="M814" t="s">
        <v>50</v>
      </c>
      <c r="N814" t="s">
        <v>20</v>
      </c>
      <c r="O814">
        <v>12</v>
      </c>
      <c r="P814">
        <v>2</v>
      </c>
    </row>
    <row r="815" spans="1:16" x14ac:dyDescent="0.25">
      <c r="A815" t="s">
        <v>1687</v>
      </c>
      <c r="B815" t="s">
        <v>1688</v>
      </c>
      <c r="C815" t="s">
        <v>5247</v>
      </c>
      <c r="D815">
        <v>31</v>
      </c>
      <c r="E815" t="s">
        <v>12</v>
      </c>
      <c r="F815" t="s">
        <v>13</v>
      </c>
      <c r="G815" t="s">
        <v>14</v>
      </c>
      <c r="H815">
        <v>0</v>
      </c>
      <c r="I815">
        <v>30</v>
      </c>
      <c r="J815">
        <v>2.2999999999999998</v>
      </c>
      <c r="K815" t="s">
        <v>142</v>
      </c>
      <c r="L815" s="46">
        <v>0.79</v>
      </c>
      <c r="M815" t="s">
        <v>33</v>
      </c>
      <c r="N815" t="s">
        <v>9</v>
      </c>
      <c r="O815">
        <v>2</v>
      </c>
      <c r="P815">
        <v>1</v>
      </c>
    </row>
    <row r="816" spans="1:16" x14ac:dyDescent="0.25">
      <c r="A816" t="s">
        <v>1689</v>
      </c>
      <c r="B816" t="s">
        <v>1690</v>
      </c>
      <c r="C816" t="s">
        <v>5254</v>
      </c>
      <c r="D816">
        <v>22</v>
      </c>
      <c r="E816" t="s">
        <v>95</v>
      </c>
      <c r="F816" t="s">
        <v>96</v>
      </c>
      <c r="G816" t="s">
        <v>60</v>
      </c>
      <c r="H816">
        <v>4</v>
      </c>
      <c r="I816" t="s">
        <v>24</v>
      </c>
      <c r="J816">
        <v>3.8</v>
      </c>
      <c r="K816" t="b">
        <v>1</v>
      </c>
      <c r="L816" s="46">
        <v>1</v>
      </c>
      <c r="M816" t="s">
        <v>55</v>
      </c>
      <c r="N816" t="s">
        <v>44</v>
      </c>
      <c r="O816">
        <v>2</v>
      </c>
      <c r="P816">
        <v>2</v>
      </c>
    </row>
    <row r="817" spans="1:16" x14ac:dyDescent="0.25">
      <c r="A817" t="s">
        <v>1691</v>
      </c>
      <c r="B817" t="s">
        <v>1692</v>
      </c>
      <c r="C817" t="s">
        <v>5247</v>
      </c>
      <c r="D817">
        <v>38</v>
      </c>
      <c r="E817" t="s">
        <v>53</v>
      </c>
      <c r="F817" t="s">
        <v>13</v>
      </c>
      <c r="G817" t="s">
        <v>60</v>
      </c>
      <c r="H817">
        <v>10</v>
      </c>
      <c r="I817">
        <v>40</v>
      </c>
      <c r="K817" t="s">
        <v>5251</v>
      </c>
      <c r="L817" s="46">
        <v>0.66</v>
      </c>
      <c r="M817" t="s">
        <v>50</v>
      </c>
      <c r="N817" t="s">
        <v>15</v>
      </c>
      <c r="O817">
        <v>11</v>
      </c>
      <c r="P817">
        <v>13</v>
      </c>
    </row>
    <row r="818" spans="1:16" x14ac:dyDescent="0.25">
      <c r="A818" t="s">
        <v>1693</v>
      </c>
      <c r="B818" t="s">
        <v>1694</v>
      </c>
      <c r="C818" t="s">
        <v>82</v>
      </c>
      <c r="D818">
        <v>44</v>
      </c>
      <c r="E818" t="s">
        <v>58</v>
      </c>
      <c r="F818" t="s">
        <v>59</v>
      </c>
      <c r="G818" t="s">
        <v>19</v>
      </c>
      <c r="H818">
        <v>24</v>
      </c>
      <c r="I818" t="s">
        <v>5255</v>
      </c>
      <c r="J818">
        <v>4.5999999999999996</v>
      </c>
      <c r="K818" t="s">
        <v>142</v>
      </c>
      <c r="L818" s="46">
        <v>0.97</v>
      </c>
      <c r="M818" t="s">
        <v>50</v>
      </c>
      <c r="N818" t="s">
        <v>44</v>
      </c>
      <c r="O818">
        <v>19</v>
      </c>
      <c r="P818">
        <v>4</v>
      </c>
    </row>
    <row r="819" spans="1:16" x14ac:dyDescent="0.25">
      <c r="A819" t="s">
        <v>1695</v>
      </c>
      <c r="B819" t="s">
        <v>1696</v>
      </c>
      <c r="C819" t="s">
        <v>5259</v>
      </c>
      <c r="D819">
        <v>53</v>
      </c>
      <c r="E819" t="s">
        <v>36</v>
      </c>
      <c r="F819" t="s">
        <v>37</v>
      </c>
      <c r="G819" t="s">
        <v>97</v>
      </c>
      <c r="H819">
        <v>21</v>
      </c>
      <c r="I819">
        <v>100</v>
      </c>
      <c r="J819">
        <v>3.4</v>
      </c>
      <c r="K819">
        <v>0</v>
      </c>
      <c r="L819" s="46">
        <v>0.62</v>
      </c>
      <c r="M819" t="s">
        <v>8</v>
      </c>
      <c r="N819" t="s">
        <v>20</v>
      </c>
      <c r="O819">
        <v>17</v>
      </c>
      <c r="P819">
        <v>3</v>
      </c>
    </row>
    <row r="820" spans="1:16" x14ac:dyDescent="0.25">
      <c r="A820" t="s">
        <v>1697</v>
      </c>
      <c r="B820" t="s">
        <v>1698</v>
      </c>
      <c r="C820" t="s">
        <v>82</v>
      </c>
      <c r="D820">
        <v>22</v>
      </c>
      <c r="E820" t="s">
        <v>158</v>
      </c>
      <c r="F820" t="s">
        <v>159</v>
      </c>
      <c r="G820" t="s">
        <v>38</v>
      </c>
      <c r="H820">
        <v>2</v>
      </c>
      <c r="I820" t="s">
        <v>5262</v>
      </c>
      <c r="K820" t="s">
        <v>142</v>
      </c>
      <c r="M820" t="s">
        <v>50</v>
      </c>
      <c r="N820" t="s">
        <v>15</v>
      </c>
      <c r="O820">
        <v>5</v>
      </c>
      <c r="P820">
        <v>1</v>
      </c>
    </row>
    <row r="821" spans="1:16" x14ac:dyDescent="0.25">
      <c r="A821" t="s">
        <v>1699</v>
      </c>
      <c r="B821" t="s">
        <v>1700</v>
      </c>
      <c r="C821" t="s">
        <v>63</v>
      </c>
      <c r="D821">
        <v>40</v>
      </c>
      <c r="E821" t="s">
        <v>78</v>
      </c>
      <c r="F821" t="s">
        <v>79</v>
      </c>
      <c r="G821" t="s">
        <v>7</v>
      </c>
      <c r="H821">
        <v>14</v>
      </c>
      <c r="I821">
        <v>75</v>
      </c>
      <c r="J821">
        <v>0</v>
      </c>
      <c r="K821">
        <v>1</v>
      </c>
      <c r="L821" s="46">
        <v>0.79</v>
      </c>
      <c r="M821" t="s">
        <v>50</v>
      </c>
      <c r="N821" t="s">
        <v>9</v>
      </c>
      <c r="O821">
        <v>14</v>
      </c>
      <c r="P821">
        <v>1</v>
      </c>
    </row>
    <row r="822" spans="1:16" x14ac:dyDescent="0.25">
      <c r="A822" t="s">
        <v>1701</v>
      </c>
      <c r="B822" t="s">
        <v>1702</v>
      </c>
      <c r="C822" t="s">
        <v>5253</v>
      </c>
      <c r="D822">
        <v>49</v>
      </c>
      <c r="E822" t="s">
        <v>158</v>
      </c>
      <c r="F822" t="s">
        <v>159</v>
      </c>
      <c r="G822" t="s">
        <v>14</v>
      </c>
      <c r="H822">
        <v>15</v>
      </c>
      <c r="I822">
        <v>40</v>
      </c>
      <c r="J822">
        <v>3.9</v>
      </c>
      <c r="K822" t="b">
        <v>0</v>
      </c>
      <c r="L822" s="46">
        <v>0.86</v>
      </c>
      <c r="M822" t="s">
        <v>55</v>
      </c>
      <c r="N822" t="s">
        <v>44</v>
      </c>
      <c r="O822">
        <v>15</v>
      </c>
      <c r="P822">
        <v>11</v>
      </c>
    </row>
    <row r="823" spans="1:16" x14ac:dyDescent="0.25">
      <c r="A823" t="s">
        <v>1703</v>
      </c>
      <c r="B823" t="s">
        <v>1704</v>
      </c>
      <c r="C823" t="s">
        <v>5257</v>
      </c>
      <c r="D823">
        <v>30</v>
      </c>
      <c r="E823" t="s">
        <v>12</v>
      </c>
      <c r="F823" t="s">
        <v>13</v>
      </c>
      <c r="G823" t="s">
        <v>60</v>
      </c>
      <c r="H823">
        <v>11</v>
      </c>
      <c r="I823" t="s">
        <v>32</v>
      </c>
      <c r="J823">
        <v>4.2</v>
      </c>
      <c r="K823">
        <v>0</v>
      </c>
      <c r="L823" s="46">
        <v>0.65</v>
      </c>
      <c r="M823" t="s">
        <v>50</v>
      </c>
      <c r="N823" t="s">
        <v>15</v>
      </c>
      <c r="O823">
        <v>13</v>
      </c>
      <c r="P823">
        <v>5</v>
      </c>
    </row>
    <row r="824" spans="1:16" x14ac:dyDescent="0.25">
      <c r="A824" t="s">
        <v>1705</v>
      </c>
      <c r="B824" t="s">
        <v>1706</v>
      </c>
      <c r="C824" t="s">
        <v>5253</v>
      </c>
      <c r="D824">
        <v>37</v>
      </c>
      <c r="E824" t="s">
        <v>71</v>
      </c>
      <c r="F824" t="s">
        <v>72</v>
      </c>
      <c r="G824" t="s">
        <v>31</v>
      </c>
      <c r="H824">
        <v>6</v>
      </c>
      <c r="I824">
        <v>20</v>
      </c>
      <c r="L824" s="46">
        <v>0.99</v>
      </c>
      <c r="M824" t="s">
        <v>55</v>
      </c>
      <c r="N824" t="s">
        <v>20</v>
      </c>
      <c r="O824">
        <v>14</v>
      </c>
      <c r="P824">
        <v>6</v>
      </c>
    </row>
    <row r="825" spans="1:16" x14ac:dyDescent="0.25">
      <c r="A825" t="s">
        <v>1707</v>
      </c>
      <c r="B825" t="s">
        <v>1708</v>
      </c>
      <c r="C825" t="s">
        <v>5250</v>
      </c>
      <c r="D825">
        <v>21</v>
      </c>
      <c r="E825" t="s">
        <v>122</v>
      </c>
      <c r="F825" t="s">
        <v>123</v>
      </c>
      <c r="G825" t="s">
        <v>19</v>
      </c>
      <c r="H825">
        <v>2</v>
      </c>
      <c r="I825">
        <v>100</v>
      </c>
      <c r="J825">
        <v>3.6</v>
      </c>
      <c r="K825" t="b">
        <v>0</v>
      </c>
      <c r="L825">
        <v>85</v>
      </c>
      <c r="M825" t="s">
        <v>55</v>
      </c>
      <c r="N825" t="s">
        <v>9</v>
      </c>
      <c r="O825">
        <v>3</v>
      </c>
      <c r="P825">
        <v>2</v>
      </c>
    </row>
    <row r="826" spans="1:16" x14ac:dyDescent="0.25">
      <c r="A826" t="s">
        <v>1709</v>
      </c>
      <c r="B826" t="s">
        <v>1710</v>
      </c>
      <c r="C826" t="s">
        <v>82</v>
      </c>
      <c r="D826">
        <v>20</v>
      </c>
      <c r="E826" t="s">
        <v>95</v>
      </c>
      <c r="F826" t="s">
        <v>96</v>
      </c>
      <c r="G826" t="s">
        <v>31</v>
      </c>
      <c r="H826">
        <v>1</v>
      </c>
      <c r="I826" t="s">
        <v>5260</v>
      </c>
      <c r="K826" t="s">
        <v>54</v>
      </c>
      <c r="L826" s="46">
        <v>0.81</v>
      </c>
      <c r="M826" t="s">
        <v>55</v>
      </c>
      <c r="N826" t="s">
        <v>44</v>
      </c>
      <c r="O826">
        <v>5</v>
      </c>
      <c r="P826">
        <v>1</v>
      </c>
    </row>
    <row r="827" spans="1:16" x14ac:dyDescent="0.25">
      <c r="A827" t="s">
        <v>1711</v>
      </c>
      <c r="B827" t="s">
        <v>1712</v>
      </c>
      <c r="C827" t="s">
        <v>5250</v>
      </c>
      <c r="D827">
        <v>20</v>
      </c>
      <c r="E827" t="s">
        <v>158</v>
      </c>
      <c r="F827" t="s">
        <v>159</v>
      </c>
      <c r="G827" t="s">
        <v>38</v>
      </c>
      <c r="H827">
        <v>2</v>
      </c>
      <c r="I827" t="s">
        <v>24</v>
      </c>
      <c r="J827">
        <v>2.1</v>
      </c>
      <c r="K827" t="s">
        <v>5251</v>
      </c>
      <c r="L827" s="46">
        <v>0.64</v>
      </c>
      <c r="M827" t="s">
        <v>55</v>
      </c>
      <c r="N827" t="s">
        <v>44</v>
      </c>
      <c r="O827">
        <v>1</v>
      </c>
      <c r="P827">
        <v>1</v>
      </c>
    </row>
    <row r="828" spans="1:16" x14ac:dyDescent="0.25">
      <c r="A828" t="s">
        <v>1713</v>
      </c>
      <c r="B828" t="s">
        <v>1714</v>
      </c>
      <c r="C828" t="s">
        <v>5257</v>
      </c>
      <c r="D828">
        <v>20</v>
      </c>
      <c r="E828" t="s">
        <v>58</v>
      </c>
      <c r="F828" t="s">
        <v>59</v>
      </c>
      <c r="G828" t="s">
        <v>97</v>
      </c>
      <c r="H828">
        <v>2</v>
      </c>
      <c r="I828">
        <v>20</v>
      </c>
      <c r="J828">
        <v>3.9</v>
      </c>
      <c r="K828" t="b">
        <v>0</v>
      </c>
      <c r="L828" s="46">
        <v>0.84</v>
      </c>
      <c r="M828" t="s">
        <v>33</v>
      </c>
      <c r="N828" t="s">
        <v>15</v>
      </c>
      <c r="O828">
        <v>5</v>
      </c>
      <c r="P828">
        <v>1</v>
      </c>
    </row>
    <row r="829" spans="1:16" x14ac:dyDescent="0.25">
      <c r="A829" t="s">
        <v>1715</v>
      </c>
      <c r="B829" t="s">
        <v>1716</v>
      </c>
      <c r="C829" t="s">
        <v>5247</v>
      </c>
      <c r="D829">
        <v>26</v>
      </c>
      <c r="E829" t="s">
        <v>107</v>
      </c>
      <c r="F829" t="s">
        <v>108</v>
      </c>
      <c r="G829" t="s">
        <v>97</v>
      </c>
      <c r="H829">
        <v>2</v>
      </c>
      <c r="I829">
        <v>40</v>
      </c>
      <c r="J829">
        <v>0</v>
      </c>
      <c r="L829" s="46">
        <v>0.66</v>
      </c>
      <c r="M829" t="s">
        <v>8</v>
      </c>
      <c r="N829" t="s">
        <v>9</v>
      </c>
      <c r="O829">
        <v>4</v>
      </c>
      <c r="P829">
        <v>3</v>
      </c>
    </row>
    <row r="830" spans="1:16" x14ac:dyDescent="0.25">
      <c r="A830" t="s">
        <v>1717</v>
      </c>
      <c r="B830" t="s">
        <v>1718</v>
      </c>
      <c r="C830" t="s">
        <v>5253</v>
      </c>
      <c r="D830">
        <v>50</v>
      </c>
      <c r="E830" t="s">
        <v>95</v>
      </c>
      <c r="F830" t="s">
        <v>96</v>
      </c>
      <c r="G830" t="s">
        <v>23</v>
      </c>
      <c r="H830">
        <v>12</v>
      </c>
      <c r="I830" t="s">
        <v>153</v>
      </c>
      <c r="J830">
        <v>0</v>
      </c>
      <c r="K830" t="b">
        <v>0</v>
      </c>
      <c r="L830">
        <v>75</v>
      </c>
      <c r="M830" t="s">
        <v>33</v>
      </c>
      <c r="N830" t="s">
        <v>9</v>
      </c>
      <c r="O830">
        <v>12</v>
      </c>
      <c r="P830">
        <v>10</v>
      </c>
    </row>
    <row r="831" spans="1:16" x14ac:dyDescent="0.25">
      <c r="A831" t="s">
        <v>1719</v>
      </c>
      <c r="B831" t="s">
        <v>1720</v>
      </c>
      <c r="C831" t="s">
        <v>82</v>
      </c>
      <c r="D831">
        <v>50</v>
      </c>
      <c r="E831" t="s">
        <v>173</v>
      </c>
      <c r="F831" t="s">
        <v>59</v>
      </c>
      <c r="G831" t="s">
        <v>31</v>
      </c>
      <c r="H831">
        <v>28</v>
      </c>
      <c r="I831">
        <v>30</v>
      </c>
      <c r="J831">
        <v>1.8</v>
      </c>
      <c r="M831" t="s">
        <v>50</v>
      </c>
      <c r="N831" t="s">
        <v>9</v>
      </c>
      <c r="O831">
        <v>15</v>
      </c>
      <c r="P831">
        <v>9</v>
      </c>
    </row>
    <row r="832" spans="1:16" x14ac:dyDescent="0.25">
      <c r="A832" t="s">
        <v>1721</v>
      </c>
      <c r="B832" t="s">
        <v>1722</v>
      </c>
      <c r="C832" t="s">
        <v>63</v>
      </c>
      <c r="D832">
        <v>54</v>
      </c>
      <c r="E832" t="s">
        <v>36</v>
      </c>
      <c r="F832" t="s">
        <v>37</v>
      </c>
      <c r="G832" t="s">
        <v>31</v>
      </c>
      <c r="H832">
        <v>4</v>
      </c>
      <c r="I832">
        <v>20</v>
      </c>
      <c r="J832">
        <v>1.1000000000000001</v>
      </c>
      <c r="K832">
        <v>1</v>
      </c>
      <c r="L832" s="46">
        <v>0.63</v>
      </c>
      <c r="M832" t="s">
        <v>33</v>
      </c>
      <c r="N832" t="s">
        <v>9</v>
      </c>
      <c r="O832">
        <v>3</v>
      </c>
      <c r="P832">
        <v>2</v>
      </c>
    </row>
    <row r="833" spans="1:16" x14ac:dyDescent="0.25">
      <c r="A833" t="s">
        <v>1723</v>
      </c>
      <c r="B833" t="s">
        <v>1724</v>
      </c>
      <c r="C833" t="s">
        <v>5250</v>
      </c>
      <c r="D833">
        <v>54</v>
      </c>
      <c r="E833" t="s">
        <v>173</v>
      </c>
      <c r="F833" t="s">
        <v>59</v>
      </c>
      <c r="G833" t="s">
        <v>7</v>
      </c>
      <c r="H833">
        <v>3</v>
      </c>
      <c r="I833">
        <v>20</v>
      </c>
      <c r="J833">
        <v>1.6</v>
      </c>
      <c r="K833" t="s">
        <v>5258</v>
      </c>
      <c r="L833" s="46">
        <v>0.7</v>
      </c>
      <c r="M833" t="s">
        <v>33</v>
      </c>
      <c r="N833" t="s">
        <v>20</v>
      </c>
      <c r="O833">
        <v>1</v>
      </c>
      <c r="P833">
        <v>2</v>
      </c>
    </row>
    <row r="834" spans="1:16" x14ac:dyDescent="0.25">
      <c r="A834" t="s">
        <v>1725</v>
      </c>
      <c r="B834" t="s">
        <v>1726</v>
      </c>
      <c r="C834" t="s">
        <v>63</v>
      </c>
      <c r="D834">
        <v>34</v>
      </c>
      <c r="E834" t="s">
        <v>122</v>
      </c>
      <c r="F834" t="s">
        <v>123</v>
      </c>
      <c r="G834" t="s">
        <v>97</v>
      </c>
      <c r="H834">
        <v>4</v>
      </c>
      <c r="I834" t="s">
        <v>32</v>
      </c>
      <c r="J834">
        <v>3.1</v>
      </c>
      <c r="L834" s="46">
        <v>0.9</v>
      </c>
      <c r="M834" t="s">
        <v>50</v>
      </c>
      <c r="N834" t="s">
        <v>9</v>
      </c>
      <c r="O834">
        <v>1</v>
      </c>
      <c r="P834">
        <v>1</v>
      </c>
    </row>
    <row r="835" spans="1:16" x14ac:dyDescent="0.25">
      <c r="A835" t="s">
        <v>1727</v>
      </c>
      <c r="B835" t="s">
        <v>1728</v>
      </c>
      <c r="C835" t="s">
        <v>63</v>
      </c>
      <c r="D835">
        <v>20</v>
      </c>
      <c r="E835" t="s">
        <v>5</v>
      </c>
      <c r="F835" t="s">
        <v>6</v>
      </c>
      <c r="G835" t="s">
        <v>75</v>
      </c>
      <c r="H835">
        <v>1</v>
      </c>
      <c r="I835">
        <v>50</v>
      </c>
      <c r="J835">
        <v>3.4</v>
      </c>
      <c r="K835">
        <v>1</v>
      </c>
      <c r="L835">
        <v>79</v>
      </c>
      <c r="M835" t="s">
        <v>50</v>
      </c>
      <c r="N835" t="s">
        <v>44</v>
      </c>
      <c r="O835">
        <v>2</v>
      </c>
      <c r="P835">
        <v>2</v>
      </c>
    </row>
    <row r="836" spans="1:16" x14ac:dyDescent="0.25">
      <c r="A836" t="s">
        <v>1729</v>
      </c>
      <c r="B836" t="s">
        <v>1730</v>
      </c>
      <c r="C836" t="s">
        <v>5250</v>
      </c>
      <c r="D836">
        <v>29</v>
      </c>
      <c r="E836" t="s">
        <v>18</v>
      </c>
      <c r="F836" t="s">
        <v>18</v>
      </c>
      <c r="G836" t="s">
        <v>31</v>
      </c>
      <c r="H836">
        <v>8</v>
      </c>
      <c r="I836">
        <v>40</v>
      </c>
      <c r="J836">
        <v>3.1</v>
      </c>
      <c r="K836" t="s">
        <v>5251</v>
      </c>
      <c r="L836" s="46">
        <v>0.6</v>
      </c>
      <c r="M836" t="s">
        <v>50</v>
      </c>
      <c r="N836" t="s">
        <v>44</v>
      </c>
      <c r="O836">
        <v>7</v>
      </c>
      <c r="P836">
        <v>9</v>
      </c>
    </row>
    <row r="837" spans="1:16" x14ac:dyDescent="0.25">
      <c r="A837" t="s">
        <v>1731</v>
      </c>
      <c r="B837" t="s">
        <v>1732</v>
      </c>
      <c r="C837" t="s">
        <v>5253</v>
      </c>
      <c r="D837">
        <v>57</v>
      </c>
      <c r="E837" t="s">
        <v>53</v>
      </c>
      <c r="F837" t="s">
        <v>13</v>
      </c>
      <c r="G837" t="s">
        <v>75</v>
      </c>
      <c r="H837">
        <v>11</v>
      </c>
      <c r="I837" t="s">
        <v>5255</v>
      </c>
      <c r="J837">
        <v>2.2999999999999998</v>
      </c>
      <c r="K837">
        <v>0</v>
      </c>
      <c r="M837" t="s">
        <v>33</v>
      </c>
      <c r="N837" t="s">
        <v>20</v>
      </c>
      <c r="O837">
        <v>8</v>
      </c>
      <c r="P837">
        <v>4</v>
      </c>
    </row>
    <row r="838" spans="1:16" x14ac:dyDescent="0.25">
      <c r="A838" t="s">
        <v>1733</v>
      </c>
      <c r="B838" t="s">
        <v>1734</v>
      </c>
      <c r="C838" t="s">
        <v>5252</v>
      </c>
      <c r="D838">
        <v>36</v>
      </c>
      <c r="E838" t="s">
        <v>29</v>
      </c>
      <c r="F838" t="s">
        <v>30</v>
      </c>
      <c r="G838" t="s">
        <v>31</v>
      </c>
      <c r="H838">
        <v>8</v>
      </c>
      <c r="I838" t="s">
        <v>5256</v>
      </c>
      <c r="K838" t="s">
        <v>5251</v>
      </c>
      <c r="L838" s="46">
        <v>0.8</v>
      </c>
      <c r="M838" t="s">
        <v>33</v>
      </c>
      <c r="N838" t="s">
        <v>44</v>
      </c>
      <c r="O838">
        <v>7</v>
      </c>
      <c r="P838">
        <v>8</v>
      </c>
    </row>
    <row r="839" spans="1:16" x14ac:dyDescent="0.25">
      <c r="A839" t="s">
        <v>1735</v>
      </c>
      <c r="B839" t="s">
        <v>1736</v>
      </c>
      <c r="C839" t="s">
        <v>82</v>
      </c>
      <c r="D839">
        <v>51</v>
      </c>
      <c r="E839" t="s">
        <v>95</v>
      </c>
      <c r="F839" t="s">
        <v>96</v>
      </c>
      <c r="G839" t="s">
        <v>23</v>
      </c>
      <c r="H839">
        <v>32</v>
      </c>
      <c r="I839" t="s">
        <v>49</v>
      </c>
      <c r="J839">
        <v>3.2</v>
      </c>
      <c r="K839">
        <v>0</v>
      </c>
      <c r="L839">
        <v>88</v>
      </c>
      <c r="M839" t="s">
        <v>50</v>
      </c>
      <c r="N839" t="s">
        <v>44</v>
      </c>
      <c r="O839">
        <v>19</v>
      </c>
      <c r="P839">
        <v>8</v>
      </c>
    </row>
    <row r="840" spans="1:16" x14ac:dyDescent="0.25">
      <c r="A840" t="s">
        <v>1737</v>
      </c>
      <c r="B840" t="s">
        <v>1738</v>
      </c>
      <c r="C840" t="s">
        <v>5254</v>
      </c>
      <c r="D840">
        <v>44</v>
      </c>
      <c r="E840" t="s">
        <v>78</v>
      </c>
      <c r="F840" t="s">
        <v>79</v>
      </c>
      <c r="G840" t="s">
        <v>60</v>
      </c>
      <c r="H840">
        <v>4</v>
      </c>
      <c r="I840" t="s">
        <v>5261</v>
      </c>
      <c r="J840">
        <v>0</v>
      </c>
      <c r="K840" t="s">
        <v>5251</v>
      </c>
      <c r="L840" s="46">
        <v>0.8</v>
      </c>
      <c r="M840" t="s">
        <v>8</v>
      </c>
      <c r="N840" t="s">
        <v>9</v>
      </c>
      <c r="O840">
        <v>4</v>
      </c>
      <c r="P840">
        <v>1</v>
      </c>
    </row>
    <row r="841" spans="1:16" x14ac:dyDescent="0.25">
      <c r="A841" t="s">
        <v>1739</v>
      </c>
      <c r="B841" t="s">
        <v>1740</v>
      </c>
      <c r="C841" t="s">
        <v>82</v>
      </c>
      <c r="D841">
        <v>58</v>
      </c>
      <c r="E841" t="s">
        <v>173</v>
      </c>
      <c r="F841" t="s">
        <v>59</v>
      </c>
      <c r="G841" t="s">
        <v>64</v>
      </c>
      <c r="H841">
        <v>33</v>
      </c>
      <c r="I841">
        <v>30</v>
      </c>
      <c r="J841">
        <v>3.3</v>
      </c>
      <c r="K841" t="s">
        <v>5258</v>
      </c>
      <c r="L841" s="46">
        <v>0.71</v>
      </c>
      <c r="M841" t="s">
        <v>8</v>
      </c>
      <c r="N841" t="s">
        <v>44</v>
      </c>
      <c r="O841">
        <v>10</v>
      </c>
      <c r="P841">
        <v>10</v>
      </c>
    </row>
    <row r="842" spans="1:16" x14ac:dyDescent="0.25">
      <c r="A842" t="s">
        <v>1741</v>
      </c>
      <c r="B842" t="s">
        <v>1742</v>
      </c>
      <c r="C842" t="s">
        <v>5247</v>
      </c>
      <c r="D842">
        <v>38</v>
      </c>
      <c r="E842" t="s">
        <v>136</v>
      </c>
      <c r="F842" t="s">
        <v>137</v>
      </c>
      <c r="G842" t="s">
        <v>14</v>
      </c>
      <c r="H842">
        <v>14</v>
      </c>
      <c r="J842">
        <v>1.1000000000000001</v>
      </c>
      <c r="K842">
        <v>1</v>
      </c>
      <c r="L842" s="46">
        <v>0.76</v>
      </c>
      <c r="M842" t="s">
        <v>55</v>
      </c>
      <c r="N842" t="s">
        <v>20</v>
      </c>
      <c r="O842">
        <v>9</v>
      </c>
      <c r="P842">
        <v>4</v>
      </c>
    </row>
    <row r="843" spans="1:16" x14ac:dyDescent="0.25">
      <c r="A843" t="s">
        <v>1743</v>
      </c>
      <c r="B843" t="s">
        <v>1744</v>
      </c>
      <c r="C843" t="s">
        <v>5259</v>
      </c>
      <c r="D843">
        <v>24</v>
      </c>
      <c r="E843" t="s">
        <v>43</v>
      </c>
      <c r="F843" t="s">
        <v>13</v>
      </c>
      <c r="G843" t="s">
        <v>60</v>
      </c>
      <c r="H843">
        <v>6</v>
      </c>
      <c r="I843" t="s">
        <v>5261</v>
      </c>
      <c r="J843">
        <v>4.5999999999999996</v>
      </c>
      <c r="K843">
        <v>1</v>
      </c>
      <c r="L843" s="46">
        <v>0.93</v>
      </c>
      <c r="M843" t="s">
        <v>50</v>
      </c>
      <c r="N843" t="s">
        <v>9</v>
      </c>
      <c r="O843">
        <v>10</v>
      </c>
      <c r="P843">
        <v>12</v>
      </c>
    </row>
    <row r="844" spans="1:16" x14ac:dyDescent="0.25">
      <c r="A844" t="s">
        <v>1745</v>
      </c>
      <c r="B844" t="s">
        <v>1746</v>
      </c>
      <c r="C844" t="s">
        <v>5252</v>
      </c>
      <c r="D844">
        <v>30</v>
      </c>
      <c r="E844" t="s">
        <v>47</v>
      </c>
      <c r="F844" t="s">
        <v>48</v>
      </c>
      <c r="G844" t="s">
        <v>7</v>
      </c>
      <c r="H844">
        <v>5</v>
      </c>
      <c r="I844" t="s">
        <v>5261</v>
      </c>
      <c r="K844">
        <v>0</v>
      </c>
      <c r="M844" t="s">
        <v>55</v>
      </c>
      <c r="N844" t="s">
        <v>15</v>
      </c>
      <c r="O844">
        <v>3</v>
      </c>
      <c r="P844">
        <v>1</v>
      </c>
    </row>
    <row r="845" spans="1:16" x14ac:dyDescent="0.25">
      <c r="A845" t="s">
        <v>1747</v>
      </c>
      <c r="B845" t="s">
        <v>1748</v>
      </c>
      <c r="C845" t="s">
        <v>5257</v>
      </c>
      <c r="D845">
        <v>25</v>
      </c>
      <c r="E845" t="s">
        <v>36</v>
      </c>
      <c r="F845" t="s">
        <v>37</v>
      </c>
      <c r="G845" t="s">
        <v>64</v>
      </c>
      <c r="H845">
        <v>3</v>
      </c>
      <c r="I845">
        <v>75</v>
      </c>
      <c r="K845">
        <v>0</v>
      </c>
      <c r="L845" s="46">
        <v>0.83</v>
      </c>
      <c r="M845" t="s">
        <v>8</v>
      </c>
      <c r="N845" t="s">
        <v>9</v>
      </c>
      <c r="O845">
        <v>5</v>
      </c>
      <c r="P845">
        <v>1</v>
      </c>
    </row>
    <row r="846" spans="1:16" x14ac:dyDescent="0.25">
      <c r="A846" t="s">
        <v>1749</v>
      </c>
      <c r="B846" t="s">
        <v>1750</v>
      </c>
      <c r="C846" t="s">
        <v>5259</v>
      </c>
      <c r="D846">
        <v>54</v>
      </c>
      <c r="E846" t="s">
        <v>36</v>
      </c>
      <c r="F846" t="s">
        <v>37</v>
      </c>
      <c r="G846" t="s">
        <v>14</v>
      </c>
      <c r="H846">
        <v>17</v>
      </c>
      <c r="I846" t="s">
        <v>212</v>
      </c>
      <c r="J846">
        <v>0</v>
      </c>
      <c r="K846">
        <v>0</v>
      </c>
      <c r="L846" s="46">
        <v>0.71</v>
      </c>
      <c r="M846" t="s">
        <v>55</v>
      </c>
      <c r="N846" t="s">
        <v>20</v>
      </c>
      <c r="O846">
        <v>17</v>
      </c>
      <c r="P846">
        <v>12</v>
      </c>
    </row>
    <row r="847" spans="1:16" x14ac:dyDescent="0.25">
      <c r="A847" t="s">
        <v>1751</v>
      </c>
      <c r="B847" t="s">
        <v>1752</v>
      </c>
      <c r="C847" t="s">
        <v>5250</v>
      </c>
      <c r="D847">
        <v>54</v>
      </c>
      <c r="E847" t="s">
        <v>5</v>
      </c>
      <c r="F847" t="s">
        <v>6</v>
      </c>
      <c r="G847" t="s">
        <v>64</v>
      </c>
      <c r="H847">
        <v>9</v>
      </c>
      <c r="I847" t="s">
        <v>5262</v>
      </c>
      <c r="J847">
        <v>0</v>
      </c>
      <c r="K847" t="s">
        <v>54</v>
      </c>
      <c r="L847" s="46">
        <v>0.96</v>
      </c>
      <c r="M847" t="s">
        <v>50</v>
      </c>
      <c r="N847" t="s">
        <v>9</v>
      </c>
      <c r="O847">
        <v>7</v>
      </c>
      <c r="P847">
        <v>8</v>
      </c>
    </row>
    <row r="848" spans="1:16" x14ac:dyDescent="0.25">
      <c r="A848" t="s">
        <v>1753</v>
      </c>
      <c r="B848" t="s">
        <v>1754</v>
      </c>
      <c r="C848" t="s">
        <v>5252</v>
      </c>
      <c r="D848">
        <v>53</v>
      </c>
      <c r="E848" t="s">
        <v>118</v>
      </c>
      <c r="F848" t="s">
        <v>119</v>
      </c>
      <c r="G848" t="s">
        <v>19</v>
      </c>
      <c r="H848">
        <v>16</v>
      </c>
      <c r="I848">
        <v>40</v>
      </c>
      <c r="J848">
        <v>0</v>
      </c>
      <c r="K848" t="s">
        <v>142</v>
      </c>
      <c r="M848" t="s">
        <v>50</v>
      </c>
      <c r="N848" t="s">
        <v>9</v>
      </c>
      <c r="O848">
        <v>10</v>
      </c>
      <c r="P848">
        <v>13</v>
      </c>
    </row>
    <row r="849" spans="1:16" x14ac:dyDescent="0.25">
      <c r="A849" t="s">
        <v>1755</v>
      </c>
      <c r="B849" t="s">
        <v>1756</v>
      </c>
      <c r="C849" t="s">
        <v>5250</v>
      </c>
      <c r="D849">
        <v>22</v>
      </c>
      <c r="E849" t="s">
        <v>107</v>
      </c>
      <c r="F849" t="s">
        <v>108</v>
      </c>
      <c r="G849" t="s">
        <v>31</v>
      </c>
      <c r="H849">
        <v>3</v>
      </c>
      <c r="I849">
        <v>75</v>
      </c>
      <c r="J849">
        <v>3.4</v>
      </c>
      <c r="K849" t="s">
        <v>5258</v>
      </c>
      <c r="L849" s="46">
        <v>0.65</v>
      </c>
      <c r="M849" t="s">
        <v>50</v>
      </c>
      <c r="N849" t="s">
        <v>20</v>
      </c>
      <c r="O849">
        <v>4</v>
      </c>
      <c r="P849">
        <v>1</v>
      </c>
    </row>
    <row r="850" spans="1:16" x14ac:dyDescent="0.25">
      <c r="A850" t="s">
        <v>1757</v>
      </c>
      <c r="B850" t="s">
        <v>1758</v>
      </c>
      <c r="C850" t="s">
        <v>5253</v>
      </c>
      <c r="D850">
        <v>23</v>
      </c>
      <c r="E850" t="s">
        <v>162</v>
      </c>
      <c r="F850" t="s">
        <v>59</v>
      </c>
      <c r="G850" t="s">
        <v>38</v>
      </c>
      <c r="H850">
        <v>2</v>
      </c>
      <c r="I850" t="s">
        <v>5262</v>
      </c>
      <c r="J850">
        <v>1.3</v>
      </c>
      <c r="K850" t="s">
        <v>5251</v>
      </c>
      <c r="M850" t="s">
        <v>33</v>
      </c>
      <c r="N850" t="s">
        <v>9</v>
      </c>
      <c r="O850">
        <v>1</v>
      </c>
      <c r="P850">
        <v>4</v>
      </c>
    </row>
    <row r="851" spans="1:16" x14ac:dyDescent="0.25">
      <c r="A851" t="s">
        <v>1759</v>
      </c>
      <c r="B851" t="s">
        <v>1760</v>
      </c>
      <c r="C851" t="s">
        <v>5248</v>
      </c>
      <c r="D851">
        <v>47</v>
      </c>
      <c r="E851" t="s">
        <v>118</v>
      </c>
      <c r="F851" t="s">
        <v>119</v>
      </c>
      <c r="G851" t="s">
        <v>64</v>
      </c>
      <c r="H851">
        <v>16</v>
      </c>
      <c r="I851">
        <v>50</v>
      </c>
      <c r="J851">
        <v>1.9</v>
      </c>
      <c r="K851">
        <v>0</v>
      </c>
      <c r="L851" s="46">
        <v>0.71</v>
      </c>
      <c r="M851" t="s">
        <v>55</v>
      </c>
      <c r="N851" t="s">
        <v>20</v>
      </c>
      <c r="O851">
        <v>18</v>
      </c>
      <c r="P851">
        <v>4</v>
      </c>
    </row>
    <row r="852" spans="1:16" x14ac:dyDescent="0.25">
      <c r="A852" t="s">
        <v>1761</v>
      </c>
      <c r="B852" t="s">
        <v>1762</v>
      </c>
      <c r="C852" t="s">
        <v>82</v>
      </c>
      <c r="D852">
        <v>24</v>
      </c>
      <c r="E852" t="s">
        <v>118</v>
      </c>
      <c r="F852" t="s">
        <v>119</v>
      </c>
      <c r="G852" t="s">
        <v>23</v>
      </c>
      <c r="H852">
        <v>6</v>
      </c>
      <c r="I852">
        <v>50</v>
      </c>
      <c r="J852">
        <v>1.4</v>
      </c>
      <c r="K852" t="s">
        <v>5258</v>
      </c>
      <c r="L852">
        <v>63</v>
      </c>
      <c r="M852" t="s">
        <v>8</v>
      </c>
      <c r="N852" t="s">
        <v>20</v>
      </c>
      <c r="O852">
        <v>15</v>
      </c>
      <c r="P852">
        <v>9</v>
      </c>
    </row>
    <row r="853" spans="1:16" x14ac:dyDescent="0.25">
      <c r="A853" t="s">
        <v>1763</v>
      </c>
      <c r="B853" t="s">
        <v>1764</v>
      </c>
      <c r="C853" t="s">
        <v>5247</v>
      </c>
      <c r="D853">
        <v>57</v>
      </c>
      <c r="E853" t="s">
        <v>78</v>
      </c>
      <c r="F853" t="s">
        <v>79</v>
      </c>
      <c r="G853" t="s">
        <v>60</v>
      </c>
      <c r="H853">
        <v>10</v>
      </c>
      <c r="I853" t="s">
        <v>212</v>
      </c>
      <c r="J853">
        <v>4.3</v>
      </c>
      <c r="K853" t="b">
        <v>0</v>
      </c>
      <c r="M853" t="s">
        <v>8</v>
      </c>
      <c r="N853" t="s">
        <v>15</v>
      </c>
      <c r="O853">
        <v>13</v>
      </c>
      <c r="P853">
        <v>14</v>
      </c>
    </row>
    <row r="854" spans="1:16" x14ac:dyDescent="0.25">
      <c r="A854" t="s">
        <v>1765</v>
      </c>
      <c r="B854" t="s">
        <v>1766</v>
      </c>
      <c r="C854" t="s">
        <v>82</v>
      </c>
      <c r="D854">
        <v>48</v>
      </c>
      <c r="E854" t="s">
        <v>173</v>
      </c>
      <c r="F854" t="s">
        <v>59</v>
      </c>
      <c r="G854" t="s">
        <v>19</v>
      </c>
      <c r="H854">
        <v>16</v>
      </c>
      <c r="I854" t="s">
        <v>32</v>
      </c>
      <c r="K854" t="s">
        <v>142</v>
      </c>
      <c r="L854" s="46">
        <v>0.97</v>
      </c>
      <c r="M854" t="s">
        <v>8</v>
      </c>
      <c r="N854" t="s">
        <v>44</v>
      </c>
      <c r="O854">
        <v>11</v>
      </c>
      <c r="P854">
        <v>6</v>
      </c>
    </row>
    <row r="855" spans="1:16" x14ac:dyDescent="0.25">
      <c r="A855" t="s">
        <v>1767</v>
      </c>
      <c r="B855" t="s">
        <v>1768</v>
      </c>
      <c r="C855" t="s">
        <v>63</v>
      </c>
      <c r="D855">
        <v>21</v>
      </c>
      <c r="E855" t="s">
        <v>47</v>
      </c>
      <c r="F855" t="s">
        <v>48</v>
      </c>
      <c r="G855" t="s">
        <v>60</v>
      </c>
      <c r="H855">
        <v>0</v>
      </c>
      <c r="I855" t="s">
        <v>212</v>
      </c>
      <c r="J855">
        <v>4.3</v>
      </c>
      <c r="K855">
        <v>0</v>
      </c>
      <c r="M855" t="s">
        <v>33</v>
      </c>
      <c r="N855" t="s">
        <v>44</v>
      </c>
      <c r="O855">
        <v>4</v>
      </c>
      <c r="P855">
        <v>2</v>
      </c>
    </row>
    <row r="856" spans="1:16" x14ac:dyDescent="0.25">
      <c r="A856" t="s">
        <v>1769</v>
      </c>
      <c r="B856" t="s">
        <v>1770</v>
      </c>
      <c r="C856" t="s">
        <v>5254</v>
      </c>
      <c r="D856">
        <v>33</v>
      </c>
      <c r="E856" t="s">
        <v>71</v>
      </c>
      <c r="F856" t="s">
        <v>72</v>
      </c>
      <c r="G856" t="s">
        <v>31</v>
      </c>
      <c r="H856">
        <v>13</v>
      </c>
      <c r="I856" t="s">
        <v>5255</v>
      </c>
      <c r="J856">
        <v>0</v>
      </c>
      <c r="K856" t="b">
        <v>1</v>
      </c>
      <c r="M856" t="s">
        <v>33</v>
      </c>
      <c r="N856" t="s">
        <v>9</v>
      </c>
      <c r="O856">
        <v>10</v>
      </c>
      <c r="P856">
        <v>5</v>
      </c>
    </row>
    <row r="857" spans="1:16" x14ac:dyDescent="0.25">
      <c r="A857" t="s">
        <v>1771</v>
      </c>
      <c r="B857" t="s">
        <v>1772</v>
      </c>
      <c r="C857" t="s">
        <v>82</v>
      </c>
      <c r="D857">
        <v>41</v>
      </c>
      <c r="E857" t="s">
        <v>47</v>
      </c>
      <c r="F857" t="s">
        <v>48</v>
      </c>
      <c r="G857" t="s">
        <v>75</v>
      </c>
      <c r="H857">
        <v>12</v>
      </c>
      <c r="J857">
        <v>1.3</v>
      </c>
      <c r="K857">
        <v>0</v>
      </c>
      <c r="L857" s="46">
        <v>0.85</v>
      </c>
      <c r="M857" t="s">
        <v>50</v>
      </c>
      <c r="N857" t="s">
        <v>9</v>
      </c>
      <c r="O857">
        <v>7</v>
      </c>
      <c r="P857">
        <v>2</v>
      </c>
    </row>
    <row r="858" spans="1:16" x14ac:dyDescent="0.25">
      <c r="A858" t="s">
        <v>1773</v>
      </c>
      <c r="B858" t="s">
        <v>1774</v>
      </c>
      <c r="C858" t="s">
        <v>5257</v>
      </c>
      <c r="D858">
        <v>40</v>
      </c>
      <c r="E858" t="s">
        <v>12</v>
      </c>
      <c r="F858" t="s">
        <v>13</v>
      </c>
      <c r="G858" t="s">
        <v>64</v>
      </c>
      <c r="H858">
        <v>13</v>
      </c>
      <c r="I858" t="s">
        <v>5260</v>
      </c>
      <c r="J858">
        <v>2.9</v>
      </c>
      <c r="K858" t="s">
        <v>142</v>
      </c>
      <c r="L858" s="46">
        <v>0.82</v>
      </c>
      <c r="M858" t="s">
        <v>8</v>
      </c>
      <c r="N858" t="s">
        <v>15</v>
      </c>
      <c r="O858">
        <v>14</v>
      </c>
      <c r="P858">
        <v>8</v>
      </c>
    </row>
    <row r="859" spans="1:16" x14ac:dyDescent="0.25">
      <c r="A859" t="s">
        <v>1775</v>
      </c>
      <c r="B859" t="s">
        <v>1776</v>
      </c>
      <c r="C859" t="s">
        <v>5247</v>
      </c>
      <c r="D859">
        <v>40</v>
      </c>
      <c r="E859" t="s">
        <v>162</v>
      </c>
      <c r="F859" t="s">
        <v>59</v>
      </c>
      <c r="G859" t="s">
        <v>19</v>
      </c>
      <c r="H859">
        <v>22</v>
      </c>
      <c r="I859" t="s">
        <v>5256</v>
      </c>
      <c r="J859">
        <v>4.3</v>
      </c>
      <c r="K859">
        <v>0</v>
      </c>
      <c r="L859" s="46">
        <v>0.95</v>
      </c>
      <c r="M859" t="s">
        <v>33</v>
      </c>
      <c r="N859" t="s">
        <v>15</v>
      </c>
      <c r="O859">
        <v>14</v>
      </c>
      <c r="P859">
        <v>12</v>
      </c>
    </row>
    <row r="860" spans="1:16" x14ac:dyDescent="0.25">
      <c r="A860" t="s">
        <v>1777</v>
      </c>
      <c r="B860" t="s">
        <v>1778</v>
      </c>
      <c r="C860" t="s">
        <v>63</v>
      </c>
      <c r="D860">
        <v>20</v>
      </c>
      <c r="E860" t="s">
        <v>43</v>
      </c>
      <c r="F860" t="s">
        <v>13</v>
      </c>
      <c r="G860" t="s">
        <v>19</v>
      </c>
      <c r="H860">
        <v>1</v>
      </c>
      <c r="J860">
        <v>2.7</v>
      </c>
      <c r="K860">
        <v>0</v>
      </c>
      <c r="L860">
        <v>94</v>
      </c>
      <c r="M860" t="s">
        <v>50</v>
      </c>
      <c r="N860" t="s">
        <v>15</v>
      </c>
      <c r="O860">
        <v>3</v>
      </c>
      <c r="P860">
        <v>1</v>
      </c>
    </row>
    <row r="861" spans="1:16" x14ac:dyDescent="0.25">
      <c r="A861" t="s">
        <v>1779</v>
      </c>
      <c r="B861" t="s">
        <v>1780</v>
      </c>
      <c r="C861" t="s">
        <v>5252</v>
      </c>
      <c r="D861">
        <v>42</v>
      </c>
      <c r="E861" t="s">
        <v>162</v>
      </c>
      <c r="F861" t="s">
        <v>59</v>
      </c>
      <c r="G861" t="s">
        <v>23</v>
      </c>
      <c r="I861" t="s">
        <v>49</v>
      </c>
      <c r="J861">
        <v>4.2</v>
      </c>
      <c r="L861" s="46">
        <v>0.96</v>
      </c>
      <c r="M861" t="s">
        <v>8</v>
      </c>
      <c r="N861" t="s">
        <v>20</v>
      </c>
      <c r="O861">
        <v>1</v>
      </c>
      <c r="P861">
        <v>1</v>
      </c>
    </row>
    <row r="862" spans="1:16" x14ac:dyDescent="0.25">
      <c r="A862" t="s">
        <v>1781</v>
      </c>
      <c r="B862" t="s">
        <v>1782</v>
      </c>
      <c r="C862" t="s">
        <v>5254</v>
      </c>
      <c r="D862">
        <v>32</v>
      </c>
      <c r="E862" t="s">
        <v>111</v>
      </c>
      <c r="F862" t="s">
        <v>13</v>
      </c>
      <c r="G862" t="s">
        <v>7</v>
      </c>
      <c r="H862">
        <v>12</v>
      </c>
      <c r="I862">
        <v>40</v>
      </c>
      <c r="J862">
        <v>0</v>
      </c>
      <c r="K862" t="s">
        <v>54</v>
      </c>
      <c r="L862" s="46">
        <v>0.63</v>
      </c>
      <c r="M862" t="s">
        <v>55</v>
      </c>
      <c r="N862" t="s">
        <v>15</v>
      </c>
      <c r="O862">
        <v>15</v>
      </c>
      <c r="P862">
        <v>9</v>
      </c>
    </row>
    <row r="863" spans="1:16" x14ac:dyDescent="0.25">
      <c r="A863" t="s">
        <v>1783</v>
      </c>
      <c r="B863" t="s">
        <v>1784</v>
      </c>
      <c r="C863" t="s">
        <v>82</v>
      </c>
      <c r="D863">
        <v>60</v>
      </c>
      <c r="E863" t="s">
        <v>71</v>
      </c>
      <c r="F863" t="s">
        <v>72</v>
      </c>
      <c r="G863" t="s">
        <v>31</v>
      </c>
      <c r="I863">
        <v>20</v>
      </c>
      <c r="J863">
        <v>2.2000000000000002</v>
      </c>
      <c r="K863" t="b">
        <v>0</v>
      </c>
      <c r="L863" s="46">
        <v>0.6</v>
      </c>
      <c r="M863" t="s">
        <v>50</v>
      </c>
      <c r="N863" t="s">
        <v>15</v>
      </c>
      <c r="O863">
        <v>4</v>
      </c>
      <c r="P863">
        <v>1</v>
      </c>
    </row>
    <row r="864" spans="1:16" x14ac:dyDescent="0.25">
      <c r="A864" t="s">
        <v>1785</v>
      </c>
      <c r="B864" t="s">
        <v>1786</v>
      </c>
      <c r="C864" t="s">
        <v>5259</v>
      </c>
      <c r="D864">
        <v>46</v>
      </c>
      <c r="E864" t="s">
        <v>122</v>
      </c>
      <c r="F864" t="s">
        <v>123</v>
      </c>
      <c r="G864" t="s">
        <v>97</v>
      </c>
      <c r="H864">
        <v>12</v>
      </c>
      <c r="I864">
        <v>50</v>
      </c>
      <c r="J864">
        <v>4.7</v>
      </c>
      <c r="K864" t="s">
        <v>54</v>
      </c>
      <c r="L864" s="46">
        <v>0.77</v>
      </c>
      <c r="M864" t="s">
        <v>33</v>
      </c>
      <c r="N864" t="s">
        <v>9</v>
      </c>
      <c r="O864">
        <v>9</v>
      </c>
      <c r="P864">
        <v>7</v>
      </c>
    </row>
    <row r="865" spans="1:16" x14ac:dyDescent="0.25">
      <c r="A865" t="s">
        <v>1787</v>
      </c>
      <c r="B865" t="s">
        <v>1788</v>
      </c>
      <c r="C865" t="s">
        <v>5250</v>
      </c>
      <c r="D865">
        <v>29</v>
      </c>
      <c r="E865" t="s">
        <v>158</v>
      </c>
      <c r="F865" t="s">
        <v>159</v>
      </c>
      <c r="G865" t="s">
        <v>75</v>
      </c>
      <c r="H865">
        <v>0</v>
      </c>
      <c r="I865">
        <v>30</v>
      </c>
      <c r="J865">
        <v>0</v>
      </c>
      <c r="K865">
        <v>0</v>
      </c>
      <c r="L865" s="46">
        <v>0.63</v>
      </c>
      <c r="M865" t="s">
        <v>33</v>
      </c>
      <c r="N865" t="s">
        <v>15</v>
      </c>
      <c r="O865">
        <v>2</v>
      </c>
      <c r="P865">
        <v>1</v>
      </c>
    </row>
    <row r="866" spans="1:16" x14ac:dyDescent="0.25">
      <c r="A866" t="s">
        <v>1789</v>
      </c>
      <c r="B866" t="s">
        <v>1790</v>
      </c>
      <c r="C866" t="s">
        <v>5248</v>
      </c>
      <c r="D866">
        <v>39</v>
      </c>
      <c r="E866" t="s">
        <v>91</v>
      </c>
      <c r="F866" t="s">
        <v>92</v>
      </c>
      <c r="G866" t="s">
        <v>14</v>
      </c>
      <c r="H866">
        <v>18</v>
      </c>
      <c r="I866">
        <v>20</v>
      </c>
      <c r="J866">
        <v>2.5</v>
      </c>
      <c r="K866" t="s">
        <v>54</v>
      </c>
      <c r="L866" s="46">
        <v>0.61</v>
      </c>
      <c r="M866" t="s">
        <v>50</v>
      </c>
      <c r="N866" t="s">
        <v>20</v>
      </c>
      <c r="O866">
        <v>16</v>
      </c>
      <c r="P866">
        <v>10</v>
      </c>
    </row>
    <row r="867" spans="1:16" x14ac:dyDescent="0.25">
      <c r="A867" t="s">
        <v>1791</v>
      </c>
      <c r="B867" t="s">
        <v>1792</v>
      </c>
      <c r="C867" t="s">
        <v>5257</v>
      </c>
      <c r="D867">
        <v>55</v>
      </c>
      <c r="E867" t="s">
        <v>107</v>
      </c>
      <c r="F867" t="s">
        <v>108</v>
      </c>
      <c r="G867" t="s">
        <v>14</v>
      </c>
      <c r="H867">
        <v>2</v>
      </c>
      <c r="I867" t="s">
        <v>49</v>
      </c>
      <c r="J867">
        <v>3.9</v>
      </c>
      <c r="K867" t="s">
        <v>54</v>
      </c>
      <c r="L867" s="46">
        <v>0.88</v>
      </c>
      <c r="M867" t="s">
        <v>50</v>
      </c>
      <c r="N867" t="s">
        <v>20</v>
      </c>
      <c r="O867">
        <v>1</v>
      </c>
      <c r="P867">
        <v>4</v>
      </c>
    </row>
    <row r="868" spans="1:16" x14ac:dyDescent="0.25">
      <c r="A868" t="s">
        <v>1793</v>
      </c>
      <c r="B868" t="s">
        <v>1794</v>
      </c>
      <c r="C868" t="s">
        <v>5254</v>
      </c>
      <c r="D868">
        <v>55</v>
      </c>
      <c r="E868" t="s">
        <v>47</v>
      </c>
      <c r="F868" t="s">
        <v>48</v>
      </c>
      <c r="G868" t="s">
        <v>64</v>
      </c>
      <c r="I868" t="s">
        <v>5249</v>
      </c>
      <c r="J868">
        <v>1.2</v>
      </c>
      <c r="K868">
        <v>1</v>
      </c>
      <c r="L868" s="46">
        <v>0.69</v>
      </c>
      <c r="M868" t="s">
        <v>33</v>
      </c>
      <c r="N868" t="s">
        <v>9</v>
      </c>
      <c r="O868">
        <v>5</v>
      </c>
      <c r="P868">
        <v>2</v>
      </c>
    </row>
    <row r="869" spans="1:16" x14ac:dyDescent="0.25">
      <c r="A869" t="s">
        <v>1795</v>
      </c>
      <c r="B869" t="s">
        <v>1796</v>
      </c>
      <c r="C869" t="s">
        <v>82</v>
      </c>
      <c r="D869">
        <v>40</v>
      </c>
      <c r="E869" t="s">
        <v>36</v>
      </c>
      <c r="F869" t="s">
        <v>37</v>
      </c>
      <c r="G869" t="s">
        <v>38</v>
      </c>
      <c r="H869">
        <v>2</v>
      </c>
      <c r="I869">
        <v>75</v>
      </c>
      <c r="J869">
        <v>4.5</v>
      </c>
      <c r="K869" t="s">
        <v>54</v>
      </c>
      <c r="M869" t="s">
        <v>55</v>
      </c>
      <c r="N869" t="s">
        <v>15</v>
      </c>
      <c r="O869">
        <v>2</v>
      </c>
      <c r="P869">
        <v>2</v>
      </c>
    </row>
    <row r="870" spans="1:16" x14ac:dyDescent="0.25">
      <c r="A870" t="s">
        <v>1797</v>
      </c>
      <c r="B870" t="s">
        <v>1798</v>
      </c>
      <c r="C870" t="s">
        <v>5247</v>
      </c>
      <c r="D870">
        <v>56</v>
      </c>
      <c r="E870" t="s">
        <v>158</v>
      </c>
      <c r="F870" t="s">
        <v>159</v>
      </c>
      <c r="G870" t="s">
        <v>60</v>
      </c>
      <c r="H870">
        <v>35</v>
      </c>
      <c r="I870" t="s">
        <v>24</v>
      </c>
      <c r="J870">
        <v>2.7</v>
      </c>
      <c r="K870" t="b">
        <v>1</v>
      </c>
      <c r="L870" s="46">
        <v>0.82</v>
      </c>
      <c r="M870" t="s">
        <v>8</v>
      </c>
      <c r="N870" t="s">
        <v>15</v>
      </c>
      <c r="O870">
        <v>15</v>
      </c>
      <c r="P870">
        <v>6</v>
      </c>
    </row>
    <row r="871" spans="1:16" x14ac:dyDescent="0.25">
      <c r="A871" t="s">
        <v>1799</v>
      </c>
      <c r="B871" t="s">
        <v>1800</v>
      </c>
      <c r="C871" t="s">
        <v>5257</v>
      </c>
      <c r="D871">
        <v>57</v>
      </c>
      <c r="E871" t="s">
        <v>162</v>
      </c>
      <c r="F871" t="s">
        <v>59</v>
      </c>
      <c r="G871" t="s">
        <v>14</v>
      </c>
      <c r="H871">
        <v>21</v>
      </c>
      <c r="I871">
        <v>75</v>
      </c>
      <c r="J871">
        <v>2</v>
      </c>
      <c r="K871" t="s">
        <v>5251</v>
      </c>
      <c r="L871" s="46">
        <v>0.96</v>
      </c>
      <c r="M871" t="s">
        <v>55</v>
      </c>
      <c r="N871" t="s">
        <v>20</v>
      </c>
      <c r="O871">
        <v>15</v>
      </c>
      <c r="P871">
        <v>12</v>
      </c>
    </row>
    <row r="872" spans="1:16" x14ac:dyDescent="0.25">
      <c r="A872" t="s">
        <v>1801</v>
      </c>
      <c r="B872" t="s">
        <v>1802</v>
      </c>
      <c r="C872" t="s">
        <v>5252</v>
      </c>
      <c r="D872">
        <v>56</v>
      </c>
      <c r="E872" t="s">
        <v>107</v>
      </c>
      <c r="F872" t="s">
        <v>108</v>
      </c>
      <c r="G872" t="s">
        <v>75</v>
      </c>
      <c r="H872">
        <v>3</v>
      </c>
      <c r="I872" t="s">
        <v>24</v>
      </c>
      <c r="J872">
        <v>1.7</v>
      </c>
      <c r="K872" t="s">
        <v>5251</v>
      </c>
      <c r="L872" s="46">
        <v>0.71</v>
      </c>
      <c r="M872" t="s">
        <v>50</v>
      </c>
      <c r="N872" t="s">
        <v>15</v>
      </c>
      <c r="O872">
        <v>4</v>
      </c>
      <c r="P872">
        <v>4</v>
      </c>
    </row>
    <row r="873" spans="1:16" x14ac:dyDescent="0.25">
      <c r="A873" t="s">
        <v>1803</v>
      </c>
      <c r="B873" t="s">
        <v>1804</v>
      </c>
      <c r="C873" t="s">
        <v>5247</v>
      </c>
      <c r="D873">
        <v>49</v>
      </c>
      <c r="E873" t="s">
        <v>18</v>
      </c>
      <c r="F873" t="s">
        <v>18</v>
      </c>
      <c r="G873" t="s">
        <v>14</v>
      </c>
      <c r="H873">
        <v>24</v>
      </c>
      <c r="I873" t="s">
        <v>153</v>
      </c>
      <c r="J873">
        <v>3</v>
      </c>
      <c r="K873">
        <v>1</v>
      </c>
      <c r="L873" s="46">
        <v>0.77</v>
      </c>
      <c r="M873" t="s">
        <v>55</v>
      </c>
      <c r="N873" t="s">
        <v>15</v>
      </c>
      <c r="O873">
        <v>18</v>
      </c>
      <c r="P873">
        <v>10</v>
      </c>
    </row>
    <row r="874" spans="1:16" x14ac:dyDescent="0.25">
      <c r="A874" t="s">
        <v>1805</v>
      </c>
      <c r="B874" t="s">
        <v>1806</v>
      </c>
      <c r="C874" t="s">
        <v>5257</v>
      </c>
      <c r="D874">
        <v>26</v>
      </c>
      <c r="E874" t="s">
        <v>173</v>
      </c>
      <c r="F874" t="s">
        <v>59</v>
      </c>
      <c r="G874" t="s">
        <v>7</v>
      </c>
      <c r="I874" t="s">
        <v>153</v>
      </c>
      <c r="J874">
        <v>2.1</v>
      </c>
      <c r="K874" t="s">
        <v>54</v>
      </c>
      <c r="M874" t="s">
        <v>33</v>
      </c>
      <c r="N874" t="s">
        <v>15</v>
      </c>
      <c r="O874">
        <v>1</v>
      </c>
      <c r="P874">
        <v>1</v>
      </c>
    </row>
    <row r="875" spans="1:16" x14ac:dyDescent="0.25">
      <c r="A875" t="s">
        <v>1807</v>
      </c>
      <c r="B875" t="s">
        <v>1808</v>
      </c>
      <c r="C875" t="s">
        <v>63</v>
      </c>
      <c r="D875">
        <v>36</v>
      </c>
      <c r="E875" t="s">
        <v>95</v>
      </c>
      <c r="F875" t="s">
        <v>96</v>
      </c>
      <c r="G875" t="s">
        <v>60</v>
      </c>
      <c r="H875">
        <v>0</v>
      </c>
      <c r="I875">
        <v>75</v>
      </c>
      <c r="J875">
        <v>1.5</v>
      </c>
      <c r="L875" s="46">
        <v>0.73</v>
      </c>
      <c r="M875" t="s">
        <v>50</v>
      </c>
      <c r="N875" t="s">
        <v>44</v>
      </c>
      <c r="O875">
        <v>2</v>
      </c>
      <c r="P875">
        <v>1</v>
      </c>
    </row>
    <row r="876" spans="1:16" x14ac:dyDescent="0.25">
      <c r="A876" t="s">
        <v>1809</v>
      </c>
      <c r="B876" t="s">
        <v>1810</v>
      </c>
      <c r="C876" t="s">
        <v>5259</v>
      </c>
      <c r="D876">
        <v>20</v>
      </c>
      <c r="E876" t="s">
        <v>107</v>
      </c>
      <c r="F876" t="s">
        <v>108</v>
      </c>
      <c r="G876" t="s">
        <v>23</v>
      </c>
      <c r="H876">
        <v>2</v>
      </c>
      <c r="I876" t="s">
        <v>5261</v>
      </c>
      <c r="J876">
        <v>1.7</v>
      </c>
      <c r="K876" t="b">
        <v>1</v>
      </c>
      <c r="L876" s="46">
        <v>0.6</v>
      </c>
      <c r="M876" t="s">
        <v>8</v>
      </c>
      <c r="N876" t="s">
        <v>9</v>
      </c>
      <c r="O876">
        <v>4</v>
      </c>
      <c r="P876">
        <v>2</v>
      </c>
    </row>
    <row r="877" spans="1:16" x14ac:dyDescent="0.25">
      <c r="A877" t="s">
        <v>1811</v>
      </c>
      <c r="B877" t="s">
        <v>1812</v>
      </c>
      <c r="C877" t="s">
        <v>5247</v>
      </c>
      <c r="D877">
        <v>40</v>
      </c>
      <c r="E877" t="s">
        <v>173</v>
      </c>
      <c r="F877" t="s">
        <v>59</v>
      </c>
      <c r="G877" t="s">
        <v>31</v>
      </c>
      <c r="J877">
        <v>1.2</v>
      </c>
      <c r="K877">
        <v>1</v>
      </c>
      <c r="L877" s="46">
        <v>0.67</v>
      </c>
      <c r="M877" t="s">
        <v>33</v>
      </c>
      <c r="N877" t="s">
        <v>44</v>
      </c>
      <c r="O877">
        <v>3</v>
      </c>
      <c r="P877">
        <v>1</v>
      </c>
    </row>
    <row r="878" spans="1:16" x14ac:dyDescent="0.25">
      <c r="A878" t="s">
        <v>1813</v>
      </c>
      <c r="B878" t="s">
        <v>1814</v>
      </c>
      <c r="C878" t="s">
        <v>5253</v>
      </c>
      <c r="D878">
        <v>30</v>
      </c>
      <c r="E878" t="s">
        <v>78</v>
      </c>
      <c r="F878" t="s">
        <v>79</v>
      </c>
      <c r="G878" t="s">
        <v>14</v>
      </c>
      <c r="H878">
        <v>6</v>
      </c>
      <c r="I878">
        <v>75</v>
      </c>
      <c r="J878">
        <v>0</v>
      </c>
      <c r="K878" t="b">
        <v>0</v>
      </c>
      <c r="L878" s="46">
        <v>0.8</v>
      </c>
      <c r="M878" t="s">
        <v>33</v>
      </c>
      <c r="N878" t="s">
        <v>9</v>
      </c>
      <c r="O878">
        <v>7</v>
      </c>
      <c r="P878">
        <v>8</v>
      </c>
    </row>
    <row r="879" spans="1:16" x14ac:dyDescent="0.25">
      <c r="A879" t="s">
        <v>1815</v>
      </c>
      <c r="B879" t="s">
        <v>1816</v>
      </c>
      <c r="C879" t="s">
        <v>82</v>
      </c>
      <c r="D879">
        <v>51</v>
      </c>
      <c r="E879" t="s">
        <v>12</v>
      </c>
      <c r="F879" t="s">
        <v>13</v>
      </c>
      <c r="G879" t="s">
        <v>19</v>
      </c>
      <c r="H879">
        <v>21</v>
      </c>
      <c r="I879">
        <v>20</v>
      </c>
      <c r="K879" t="s">
        <v>5258</v>
      </c>
      <c r="M879" t="s">
        <v>8</v>
      </c>
      <c r="N879" t="s">
        <v>20</v>
      </c>
      <c r="O879">
        <v>14</v>
      </c>
      <c r="P879">
        <v>7</v>
      </c>
    </row>
    <row r="880" spans="1:16" x14ac:dyDescent="0.25">
      <c r="A880" t="s">
        <v>1817</v>
      </c>
      <c r="B880" t="s">
        <v>1818</v>
      </c>
      <c r="C880" t="s">
        <v>82</v>
      </c>
      <c r="D880">
        <v>46</v>
      </c>
      <c r="E880" t="s">
        <v>43</v>
      </c>
      <c r="F880" t="s">
        <v>13</v>
      </c>
      <c r="G880" t="s">
        <v>60</v>
      </c>
      <c r="H880">
        <v>24</v>
      </c>
      <c r="I880">
        <v>40</v>
      </c>
      <c r="J880">
        <v>3.3</v>
      </c>
      <c r="K880">
        <v>1</v>
      </c>
      <c r="L880" s="46">
        <v>0.87</v>
      </c>
      <c r="M880" t="s">
        <v>8</v>
      </c>
      <c r="N880" t="s">
        <v>15</v>
      </c>
      <c r="O880">
        <v>19</v>
      </c>
      <c r="P880">
        <v>8</v>
      </c>
    </row>
    <row r="881" spans="1:16" x14ac:dyDescent="0.25">
      <c r="A881" t="s">
        <v>1819</v>
      </c>
      <c r="B881" t="s">
        <v>1820</v>
      </c>
      <c r="C881" t="s">
        <v>5248</v>
      </c>
      <c r="D881">
        <v>25</v>
      </c>
      <c r="E881" t="s">
        <v>95</v>
      </c>
      <c r="F881" t="s">
        <v>96</v>
      </c>
      <c r="G881" t="s">
        <v>31</v>
      </c>
      <c r="H881">
        <v>6</v>
      </c>
      <c r="I881">
        <v>20</v>
      </c>
      <c r="J881">
        <v>2.1</v>
      </c>
      <c r="K881" t="s">
        <v>142</v>
      </c>
      <c r="M881" t="s">
        <v>55</v>
      </c>
      <c r="N881" t="s">
        <v>9</v>
      </c>
      <c r="O881">
        <v>9</v>
      </c>
      <c r="P881">
        <v>8</v>
      </c>
    </row>
    <row r="882" spans="1:16" x14ac:dyDescent="0.25">
      <c r="A882" t="s">
        <v>1821</v>
      </c>
      <c r="B882" t="s">
        <v>1822</v>
      </c>
      <c r="C882" t="s">
        <v>5250</v>
      </c>
      <c r="D882">
        <v>53</v>
      </c>
      <c r="E882" t="s">
        <v>29</v>
      </c>
      <c r="F882" t="s">
        <v>30</v>
      </c>
      <c r="G882" t="s">
        <v>23</v>
      </c>
      <c r="H882">
        <v>32</v>
      </c>
      <c r="I882">
        <v>50</v>
      </c>
      <c r="K882">
        <v>1</v>
      </c>
      <c r="M882" t="s">
        <v>50</v>
      </c>
      <c r="N882" t="s">
        <v>44</v>
      </c>
      <c r="O882">
        <v>14</v>
      </c>
      <c r="P882">
        <v>4</v>
      </c>
    </row>
    <row r="883" spans="1:16" x14ac:dyDescent="0.25">
      <c r="A883" t="s">
        <v>1823</v>
      </c>
      <c r="B883" t="s">
        <v>1824</v>
      </c>
      <c r="C883" t="s">
        <v>5248</v>
      </c>
      <c r="D883">
        <v>50</v>
      </c>
      <c r="E883" t="s">
        <v>122</v>
      </c>
      <c r="F883" t="s">
        <v>123</v>
      </c>
      <c r="G883" t="s">
        <v>14</v>
      </c>
      <c r="H883">
        <v>31</v>
      </c>
      <c r="I883" t="s">
        <v>5249</v>
      </c>
      <c r="J883">
        <v>2.9</v>
      </c>
      <c r="K883" t="s">
        <v>5258</v>
      </c>
      <c r="L883" s="46">
        <v>0.89</v>
      </c>
      <c r="M883" t="s">
        <v>8</v>
      </c>
      <c r="N883" t="s">
        <v>15</v>
      </c>
      <c r="O883">
        <v>17</v>
      </c>
      <c r="P883">
        <v>6</v>
      </c>
    </row>
    <row r="884" spans="1:16" x14ac:dyDescent="0.25">
      <c r="A884" t="s">
        <v>1825</v>
      </c>
      <c r="B884" t="s">
        <v>1826</v>
      </c>
      <c r="C884" t="s">
        <v>5250</v>
      </c>
      <c r="D884">
        <v>45</v>
      </c>
      <c r="E884" t="s">
        <v>95</v>
      </c>
      <c r="F884" t="s">
        <v>96</v>
      </c>
      <c r="G884" t="s">
        <v>31</v>
      </c>
      <c r="I884" t="s">
        <v>5262</v>
      </c>
      <c r="J884">
        <v>3.3</v>
      </c>
      <c r="K884" t="b">
        <v>1</v>
      </c>
      <c r="L884" s="46">
        <v>0.93</v>
      </c>
      <c r="M884" t="s">
        <v>8</v>
      </c>
      <c r="N884" t="s">
        <v>20</v>
      </c>
      <c r="O884">
        <v>4</v>
      </c>
      <c r="P884">
        <v>1</v>
      </c>
    </row>
    <row r="885" spans="1:16" x14ac:dyDescent="0.25">
      <c r="A885" t="s">
        <v>1827</v>
      </c>
      <c r="B885" t="s">
        <v>1828</v>
      </c>
      <c r="C885" t="s">
        <v>5252</v>
      </c>
      <c r="D885">
        <v>48</v>
      </c>
      <c r="E885" t="s">
        <v>111</v>
      </c>
      <c r="F885" t="s">
        <v>13</v>
      </c>
      <c r="G885" t="s">
        <v>64</v>
      </c>
      <c r="H885">
        <v>24</v>
      </c>
      <c r="I885">
        <v>100</v>
      </c>
      <c r="J885">
        <v>4.8</v>
      </c>
      <c r="K885">
        <v>1</v>
      </c>
      <c r="L885" s="46">
        <v>0.84</v>
      </c>
      <c r="M885" t="s">
        <v>50</v>
      </c>
      <c r="N885" t="s">
        <v>9</v>
      </c>
      <c r="O885">
        <v>12</v>
      </c>
      <c r="P885">
        <v>13</v>
      </c>
    </row>
    <row r="886" spans="1:16" x14ac:dyDescent="0.25">
      <c r="A886" t="s">
        <v>1829</v>
      </c>
      <c r="B886" t="s">
        <v>1830</v>
      </c>
      <c r="C886" t="s">
        <v>5257</v>
      </c>
      <c r="D886">
        <v>30</v>
      </c>
      <c r="E886" t="s">
        <v>36</v>
      </c>
      <c r="F886" t="s">
        <v>37</v>
      </c>
      <c r="G886" t="s">
        <v>75</v>
      </c>
      <c r="I886" t="s">
        <v>212</v>
      </c>
      <c r="J886">
        <v>4.5</v>
      </c>
      <c r="L886" s="46">
        <v>0.78</v>
      </c>
      <c r="M886" t="s">
        <v>8</v>
      </c>
      <c r="N886" t="s">
        <v>9</v>
      </c>
      <c r="O886">
        <v>5</v>
      </c>
      <c r="P886">
        <v>1</v>
      </c>
    </row>
    <row r="887" spans="1:16" x14ac:dyDescent="0.25">
      <c r="A887" t="s">
        <v>1831</v>
      </c>
      <c r="B887" t="s">
        <v>549</v>
      </c>
      <c r="C887" t="s">
        <v>5252</v>
      </c>
      <c r="D887">
        <v>33</v>
      </c>
      <c r="E887" t="s">
        <v>29</v>
      </c>
      <c r="F887" t="s">
        <v>30</v>
      </c>
      <c r="G887" t="s">
        <v>60</v>
      </c>
      <c r="H887">
        <v>6</v>
      </c>
      <c r="I887" t="s">
        <v>49</v>
      </c>
      <c r="J887">
        <v>3.1</v>
      </c>
      <c r="K887" t="s">
        <v>142</v>
      </c>
      <c r="L887" s="46">
        <v>0.9</v>
      </c>
      <c r="M887" t="s">
        <v>8</v>
      </c>
      <c r="N887" t="s">
        <v>9</v>
      </c>
      <c r="O887">
        <v>8</v>
      </c>
      <c r="P887">
        <v>8</v>
      </c>
    </row>
    <row r="888" spans="1:16" x14ac:dyDescent="0.25">
      <c r="A888" t="s">
        <v>1832</v>
      </c>
      <c r="B888" t="s">
        <v>1833</v>
      </c>
      <c r="C888" t="s">
        <v>5252</v>
      </c>
      <c r="D888">
        <v>50</v>
      </c>
      <c r="E888" t="s">
        <v>53</v>
      </c>
      <c r="F888" t="s">
        <v>13</v>
      </c>
      <c r="G888" t="s">
        <v>75</v>
      </c>
      <c r="H888">
        <v>11</v>
      </c>
      <c r="J888">
        <v>4.9000000000000004</v>
      </c>
      <c r="K888">
        <v>1</v>
      </c>
      <c r="L888" s="46">
        <v>0.88</v>
      </c>
      <c r="M888" t="s">
        <v>55</v>
      </c>
      <c r="N888" t="s">
        <v>15</v>
      </c>
      <c r="O888">
        <v>6</v>
      </c>
      <c r="P888">
        <v>13</v>
      </c>
    </row>
    <row r="889" spans="1:16" x14ac:dyDescent="0.25">
      <c r="A889" t="s">
        <v>1834</v>
      </c>
      <c r="B889" t="s">
        <v>1835</v>
      </c>
      <c r="C889" t="s">
        <v>63</v>
      </c>
      <c r="D889">
        <v>24</v>
      </c>
      <c r="E889" t="s">
        <v>36</v>
      </c>
      <c r="F889" t="s">
        <v>37</v>
      </c>
      <c r="G889" t="s">
        <v>38</v>
      </c>
      <c r="I889" t="s">
        <v>104</v>
      </c>
      <c r="J889">
        <v>0</v>
      </c>
      <c r="K889">
        <v>0</v>
      </c>
      <c r="L889" s="46">
        <v>0.76</v>
      </c>
      <c r="M889" t="s">
        <v>33</v>
      </c>
      <c r="N889" t="s">
        <v>44</v>
      </c>
      <c r="O889">
        <v>3</v>
      </c>
      <c r="P889">
        <v>1</v>
      </c>
    </row>
    <row r="890" spans="1:16" x14ac:dyDescent="0.25">
      <c r="A890" t="s">
        <v>1836</v>
      </c>
      <c r="B890" t="s">
        <v>1837</v>
      </c>
      <c r="C890" t="s">
        <v>5250</v>
      </c>
      <c r="D890">
        <v>38</v>
      </c>
      <c r="E890" t="s">
        <v>5</v>
      </c>
      <c r="F890" t="s">
        <v>6</v>
      </c>
      <c r="G890" t="s">
        <v>23</v>
      </c>
      <c r="H890">
        <v>14</v>
      </c>
      <c r="I890">
        <v>75</v>
      </c>
      <c r="J890">
        <v>1.5</v>
      </c>
      <c r="K890" t="s">
        <v>5251</v>
      </c>
      <c r="L890" s="46">
        <v>0.62</v>
      </c>
      <c r="M890" t="s">
        <v>33</v>
      </c>
      <c r="N890" t="s">
        <v>44</v>
      </c>
      <c r="O890">
        <v>11</v>
      </c>
      <c r="P890">
        <v>12</v>
      </c>
    </row>
    <row r="891" spans="1:16" x14ac:dyDescent="0.25">
      <c r="A891" t="s">
        <v>1838</v>
      </c>
      <c r="B891" t="s">
        <v>1839</v>
      </c>
      <c r="C891" t="s">
        <v>5257</v>
      </c>
      <c r="D891">
        <v>56</v>
      </c>
      <c r="E891" t="s">
        <v>71</v>
      </c>
      <c r="F891" t="s">
        <v>72</v>
      </c>
      <c r="G891" t="s">
        <v>75</v>
      </c>
      <c r="H891">
        <v>2</v>
      </c>
      <c r="I891" t="s">
        <v>153</v>
      </c>
      <c r="J891">
        <v>2.4</v>
      </c>
      <c r="K891" t="s">
        <v>5251</v>
      </c>
      <c r="M891" t="s">
        <v>33</v>
      </c>
      <c r="N891" t="s">
        <v>9</v>
      </c>
      <c r="O891">
        <v>3</v>
      </c>
      <c r="P891">
        <v>1</v>
      </c>
    </row>
    <row r="892" spans="1:16" x14ac:dyDescent="0.25">
      <c r="A892" t="s">
        <v>1840</v>
      </c>
      <c r="B892" t="s">
        <v>1841</v>
      </c>
      <c r="C892" t="s">
        <v>5247</v>
      </c>
      <c r="D892">
        <v>41</v>
      </c>
      <c r="E892" t="s">
        <v>107</v>
      </c>
      <c r="F892" t="s">
        <v>108</v>
      </c>
      <c r="G892" t="s">
        <v>75</v>
      </c>
      <c r="H892">
        <v>2</v>
      </c>
      <c r="I892" t="s">
        <v>5249</v>
      </c>
      <c r="J892">
        <v>4.5</v>
      </c>
      <c r="K892" t="s">
        <v>5251</v>
      </c>
      <c r="L892">
        <v>75</v>
      </c>
      <c r="M892" t="s">
        <v>33</v>
      </c>
      <c r="N892" t="s">
        <v>20</v>
      </c>
      <c r="O892">
        <v>2</v>
      </c>
      <c r="P892">
        <v>1</v>
      </c>
    </row>
    <row r="893" spans="1:16" x14ac:dyDescent="0.25">
      <c r="A893" t="s">
        <v>1842</v>
      </c>
      <c r="B893" t="s">
        <v>1843</v>
      </c>
      <c r="C893" t="s">
        <v>82</v>
      </c>
      <c r="E893" t="s">
        <v>5</v>
      </c>
      <c r="F893" t="s">
        <v>6</v>
      </c>
      <c r="G893" t="s">
        <v>60</v>
      </c>
      <c r="H893">
        <v>11</v>
      </c>
      <c r="I893" t="s">
        <v>5249</v>
      </c>
      <c r="J893">
        <v>2.5</v>
      </c>
      <c r="K893" t="s">
        <v>54</v>
      </c>
      <c r="L893">
        <v>80</v>
      </c>
      <c r="M893" t="s">
        <v>8</v>
      </c>
      <c r="N893" t="s">
        <v>20</v>
      </c>
      <c r="O893">
        <v>13</v>
      </c>
      <c r="P893">
        <v>6</v>
      </c>
    </row>
    <row r="894" spans="1:16" x14ac:dyDescent="0.25">
      <c r="A894" t="s">
        <v>1844</v>
      </c>
      <c r="B894" t="s">
        <v>1845</v>
      </c>
      <c r="C894" t="s">
        <v>5247</v>
      </c>
      <c r="D894">
        <v>42</v>
      </c>
      <c r="E894" t="s">
        <v>18</v>
      </c>
      <c r="F894" t="s">
        <v>18</v>
      </c>
      <c r="G894" t="s">
        <v>19</v>
      </c>
      <c r="H894">
        <v>13</v>
      </c>
      <c r="I894">
        <v>30</v>
      </c>
      <c r="J894">
        <v>3.3</v>
      </c>
      <c r="L894" s="46">
        <v>0.63</v>
      </c>
      <c r="M894" t="s">
        <v>50</v>
      </c>
      <c r="N894" t="s">
        <v>44</v>
      </c>
      <c r="O894">
        <v>10</v>
      </c>
      <c r="P894">
        <v>12</v>
      </c>
    </row>
    <row r="895" spans="1:16" x14ac:dyDescent="0.25">
      <c r="A895" t="s">
        <v>1846</v>
      </c>
      <c r="B895" t="s">
        <v>1847</v>
      </c>
      <c r="C895" t="s">
        <v>82</v>
      </c>
      <c r="D895">
        <v>26</v>
      </c>
      <c r="E895" t="s">
        <v>78</v>
      </c>
      <c r="F895" t="s">
        <v>79</v>
      </c>
      <c r="G895" t="s">
        <v>7</v>
      </c>
      <c r="H895">
        <v>7</v>
      </c>
      <c r="I895">
        <v>75</v>
      </c>
      <c r="J895">
        <v>3</v>
      </c>
      <c r="L895" s="46">
        <v>0.84</v>
      </c>
      <c r="M895" t="s">
        <v>50</v>
      </c>
      <c r="N895" t="s">
        <v>20</v>
      </c>
      <c r="O895">
        <v>11</v>
      </c>
      <c r="P895">
        <v>5</v>
      </c>
    </row>
    <row r="896" spans="1:16" x14ac:dyDescent="0.25">
      <c r="A896" t="s">
        <v>1848</v>
      </c>
      <c r="B896" t="s">
        <v>1849</v>
      </c>
      <c r="C896" t="s">
        <v>5247</v>
      </c>
      <c r="D896">
        <v>44</v>
      </c>
      <c r="E896" t="s">
        <v>111</v>
      </c>
      <c r="F896" t="s">
        <v>13</v>
      </c>
      <c r="G896" t="s">
        <v>64</v>
      </c>
      <c r="H896">
        <v>25</v>
      </c>
      <c r="I896">
        <v>75</v>
      </c>
      <c r="J896">
        <v>2.7</v>
      </c>
      <c r="K896">
        <v>1</v>
      </c>
      <c r="L896">
        <v>78</v>
      </c>
      <c r="M896" t="s">
        <v>55</v>
      </c>
      <c r="N896" t="s">
        <v>44</v>
      </c>
      <c r="O896">
        <v>15</v>
      </c>
      <c r="P896">
        <v>8</v>
      </c>
    </row>
    <row r="897" spans="1:16" x14ac:dyDescent="0.25">
      <c r="A897" t="s">
        <v>1850</v>
      </c>
      <c r="B897" t="s">
        <v>1851</v>
      </c>
      <c r="C897" t="s">
        <v>5257</v>
      </c>
      <c r="D897">
        <v>46</v>
      </c>
      <c r="E897" t="s">
        <v>111</v>
      </c>
      <c r="F897" t="s">
        <v>13</v>
      </c>
      <c r="G897" t="s">
        <v>19</v>
      </c>
      <c r="H897">
        <v>20</v>
      </c>
      <c r="I897" t="s">
        <v>104</v>
      </c>
      <c r="J897">
        <v>1.2</v>
      </c>
      <c r="K897" t="b">
        <v>0</v>
      </c>
      <c r="L897" s="46">
        <v>0.74</v>
      </c>
      <c r="M897" t="s">
        <v>55</v>
      </c>
      <c r="N897" t="s">
        <v>9</v>
      </c>
      <c r="O897">
        <v>12</v>
      </c>
      <c r="P897">
        <v>15</v>
      </c>
    </row>
    <row r="898" spans="1:16" x14ac:dyDescent="0.25">
      <c r="A898" t="s">
        <v>1852</v>
      </c>
      <c r="B898" t="s">
        <v>1853</v>
      </c>
      <c r="C898" t="s">
        <v>5253</v>
      </c>
      <c r="D898">
        <v>36</v>
      </c>
      <c r="E898" t="s">
        <v>43</v>
      </c>
      <c r="F898" t="s">
        <v>13</v>
      </c>
      <c r="G898" t="s">
        <v>60</v>
      </c>
      <c r="H898">
        <v>8</v>
      </c>
      <c r="I898">
        <v>50</v>
      </c>
      <c r="J898">
        <v>4.3</v>
      </c>
      <c r="K898">
        <v>0</v>
      </c>
      <c r="L898" s="46">
        <v>0.9</v>
      </c>
      <c r="M898" t="s">
        <v>8</v>
      </c>
      <c r="N898" t="s">
        <v>44</v>
      </c>
      <c r="O898">
        <v>15</v>
      </c>
      <c r="P898">
        <v>1</v>
      </c>
    </row>
    <row r="899" spans="1:16" x14ac:dyDescent="0.25">
      <c r="A899" t="s">
        <v>1854</v>
      </c>
      <c r="B899" t="s">
        <v>1855</v>
      </c>
      <c r="C899" t="s">
        <v>82</v>
      </c>
      <c r="D899">
        <v>26</v>
      </c>
      <c r="E899" t="s">
        <v>29</v>
      </c>
      <c r="F899" t="s">
        <v>30</v>
      </c>
      <c r="G899" t="s">
        <v>31</v>
      </c>
      <c r="H899">
        <v>6</v>
      </c>
      <c r="I899" t="s">
        <v>24</v>
      </c>
      <c r="J899">
        <v>1.3</v>
      </c>
      <c r="K899">
        <v>0</v>
      </c>
      <c r="M899" t="s">
        <v>50</v>
      </c>
      <c r="N899" t="s">
        <v>44</v>
      </c>
      <c r="O899">
        <v>8</v>
      </c>
      <c r="P899">
        <v>5</v>
      </c>
    </row>
    <row r="900" spans="1:16" x14ac:dyDescent="0.25">
      <c r="A900" t="s">
        <v>1856</v>
      </c>
      <c r="B900" t="s">
        <v>1857</v>
      </c>
      <c r="C900" t="s">
        <v>5250</v>
      </c>
      <c r="D900">
        <v>21</v>
      </c>
      <c r="E900" t="s">
        <v>18</v>
      </c>
      <c r="F900" t="s">
        <v>18</v>
      </c>
      <c r="G900" t="s">
        <v>60</v>
      </c>
      <c r="H900">
        <v>3</v>
      </c>
      <c r="I900">
        <v>50</v>
      </c>
      <c r="J900">
        <v>4.5999999999999996</v>
      </c>
      <c r="K900" t="s">
        <v>5258</v>
      </c>
      <c r="M900" t="s">
        <v>50</v>
      </c>
      <c r="N900" t="s">
        <v>9</v>
      </c>
      <c r="O900">
        <v>5</v>
      </c>
      <c r="P900">
        <v>3</v>
      </c>
    </row>
    <row r="901" spans="1:16" x14ac:dyDescent="0.25">
      <c r="A901" t="s">
        <v>1858</v>
      </c>
      <c r="B901" t="s">
        <v>1859</v>
      </c>
      <c r="C901" t="s">
        <v>5247</v>
      </c>
      <c r="D901">
        <v>39</v>
      </c>
      <c r="E901" t="s">
        <v>36</v>
      </c>
      <c r="F901" t="s">
        <v>37</v>
      </c>
      <c r="G901" t="s">
        <v>60</v>
      </c>
      <c r="H901">
        <v>18</v>
      </c>
      <c r="I901">
        <v>50</v>
      </c>
      <c r="J901">
        <v>2.1</v>
      </c>
      <c r="K901">
        <v>0</v>
      </c>
      <c r="L901">
        <v>75</v>
      </c>
      <c r="M901" t="s">
        <v>33</v>
      </c>
      <c r="N901" t="s">
        <v>20</v>
      </c>
      <c r="O901">
        <v>10</v>
      </c>
      <c r="P901">
        <v>7</v>
      </c>
    </row>
    <row r="902" spans="1:16" x14ac:dyDescent="0.25">
      <c r="A902" t="s">
        <v>1860</v>
      </c>
      <c r="B902" t="s">
        <v>1861</v>
      </c>
      <c r="C902" t="s">
        <v>63</v>
      </c>
      <c r="D902">
        <v>37</v>
      </c>
      <c r="E902" t="s">
        <v>43</v>
      </c>
      <c r="F902" t="s">
        <v>13</v>
      </c>
      <c r="G902" t="s">
        <v>7</v>
      </c>
      <c r="H902">
        <v>18</v>
      </c>
      <c r="I902">
        <v>40</v>
      </c>
      <c r="J902">
        <v>4.5</v>
      </c>
      <c r="K902" t="s">
        <v>142</v>
      </c>
      <c r="L902" s="46">
        <v>0.72</v>
      </c>
      <c r="M902" t="s">
        <v>8</v>
      </c>
      <c r="N902" t="s">
        <v>44</v>
      </c>
      <c r="O902">
        <v>14</v>
      </c>
      <c r="P902">
        <v>8</v>
      </c>
    </row>
    <row r="903" spans="1:16" x14ac:dyDescent="0.25">
      <c r="A903" t="s">
        <v>1862</v>
      </c>
      <c r="B903" t="s">
        <v>1863</v>
      </c>
      <c r="C903" t="s">
        <v>63</v>
      </c>
      <c r="D903">
        <v>47</v>
      </c>
      <c r="E903" t="s">
        <v>107</v>
      </c>
      <c r="F903" t="s">
        <v>108</v>
      </c>
      <c r="G903" t="s">
        <v>60</v>
      </c>
      <c r="H903">
        <v>3</v>
      </c>
      <c r="I903">
        <v>40</v>
      </c>
      <c r="J903">
        <v>4.4000000000000004</v>
      </c>
      <c r="K903" t="s">
        <v>54</v>
      </c>
      <c r="L903" s="46">
        <v>0.92</v>
      </c>
      <c r="M903" t="s">
        <v>8</v>
      </c>
      <c r="N903" t="s">
        <v>44</v>
      </c>
      <c r="O903">
        <v>5</v>
      </c>
      <c r="P903">
        <v>2</v>
      </c>
    </row>
    <row r="904" spans="1:16" x14ac:dyDescent="0.25">
      <c r="A904" t="s">
        <v>1864</v>
      </c>
      <c r="B904" t="s">
        <v>1865</v>
      </c>
      <c r="C904" t="s">
        <v>5248</v>
      </c>
      <c r="D904">
        <v>53</v>
      </c>
      <c r="E904" t="s">
        <v>107</v>
      </c>
      <c r="F904" t="s">
        <v>108</v>
      </c>
      <c r="G904" t="s">
        <v>19</v>
      </c>
      <c r="H904">
        <v>32</v>
      </c>
      <c r="I904" t="s">
        <v>5262</v>
      </c>
      <c r="J904">
        <v>0</v>
      </c>
      <c r="K904" t="s">
        <v>5251</v>
      </c>
      <c r="M904" t="s">
        <v>33</v>
      </c>
      <c r="N904" t="s">
        <v>9</v>
      </c>
      <c r="O904">
        <v>17</v>
      </c>
      <c r="P904">
        <v>8</v>
      </c>
    </row>
    <row r="905" spans="1:16" x14ac:dyDescent="0.25">
      <c r="A905" t="s">
        <v>1866</v>
      </c>
      <c r="B905" t="s">
        <v>1867</v>
      </c>
      <c r="C905" t="s">
        <v>5253</v>
      </c>
      <c r="D905">
        <v>53</v>
      </c>
      <c r="E905" t="s">
        <v>58</v>
      </c>
      <c r="F905" t="s">
        <v>59</v>
      </c>
      <c r="G905" t="s">
        <v>14</v>
      </c>
      <c r="H905">
        <v>19</v>
      </c>
      <c r="I905" t="s">
        <v>5262</v>
      </c>
      <c r="J905">
        <v>1.3</v>
      </c>
      <c r="K905">
        <v>0</v>
      </c>
      <c r="M905" t="s">
        <v>8</v>
      </c>
      <c r="N905" t="s">
        <v>20</v>
      </c>
      <c r="O905">
        <v>11</v>
      </c>
      <c r="P905">
        <v>5</v>
      </c>
    </row>
    <row r="906" spans="1:16" x14ac:dyDescent="0.25">
      <c r="A906" t="s">
        <v>1868</v>
      </c>
      <c r="B906" t="s">
        <v>1869</v>
      </c>
      <c r="C906" t="s">
        <v>5250</v>
      </c>
      <c r="D906">
        <v>21</v>
      </c>
      <c r="E906" t="s">
        <v>78</v>
      </c>
      <c r="F906" t="s">
        <v>79</v>
      </c>
      <c r="G906" t="s">
        <v>38</v>
      </c>
      <c r="H906">
        <v>2</v>
      </c>
      <c r="I906">
        <v>50</v>
      </c>
      <c r="J906">
        <v>2.6</v>
      </c>
      <c r="K906" t="b">
        <v>0</v>
      </c>
      <c r="L906" s="46">
        <v>0.86</v>
      </c>
      <c r="M906" t="s">
        <v>8</v>
      </c>
      <c r="N906" t="s">
        <v>44</v>
      </c>
      <c r="O906">
        <v>5</v>
      </c>
      <c r="P906">
        <v>1</v>
      </c>
    </row>
    <row r="907" spans="1:16" x14ac:dyDescent="0.25">
      <c r="A907" t="s">
        <v>1870</v>
      </c>
      <c r="B907" t="s">
        <v>1871</v>
      </c>
      <c r="C907" t="s">
        <v>5253</v>
      </c>
      <c r="D907">
        <v>35</v>
      </c>
      <c r="E907" t="s">
        <v>53</v>
      </c>
      <c r="F907" t="s">
        <v>13</v>
      </c>
      <c r="G907" t="s">
        <v>7</v>
      </c>
      <c r="H907">
        <v>0</v>
      </c>
      <c r="K907" t="s">
        <v>5258</v>
      </c>
      <c r="L907">
        <v>85</v>
      </c>
      <c r="M907" t="s">
        <v>55</v>
      </c>
      <c r="N907" t="s">
        <v>9</v>
      </c>
      <c r="O907">
        <v>3</v>
      </c>
      <c r="P907">
        <v>3</v>
      </c>
    </row>
    <row r="908" spans="1:16" x14ac:dyDescent="0.25">
      <c r="A908" t="s">
        <v>1872</v>
      </c>
      <c r="B908" t="s">
        <v>1873</v>
      </c>
      <c r="C908" t="s">
        <v>82</v>
      </c>
      <c r="D908">
        <v>31</v>
      </c>
      <c r="E908" t="s">
        <v>58</v>
      </c>
      <c r="F908" t="s">
        <v>59</v>
      </c>
      <c r="G908" t="s">
        <v>97</v>
      </c>
      <c r="H908">
        <v>13</v>
      </c>
      <c r="I908" t="s">
        <v>24</v>
      </c>
      <c r="J908">
        <v>1.2</v>
      </c>
      <c r="K908" t="b">
        <v>0</v>
      </c>
      <c r="L908">
        <v>62</v>
      </c>
      <c r="M908" t="s">
        <v>50</v>
      </c>
      <c r="N908" t="s">
        <v>44</v>
      </c>
      <c r="O908">
        <v>7</v>
      </c>
      <c r="P908">
        <v>7</v>
      </c>
    </row>
    <row r="909" spans="1:16" x14ac:dyDescent="0.25">
      <c r="A909" t="s">
        <v>1874</v>
      </c>
      <c r="B909" t="s">
        <v>1875</v>
      </c>
      <c r="C909" t="s">
        <v>63</v>
      </c>
      <c r="D909">
        <v>55</v>
      </c>
      <c r="E909" t="s">
        <v>95</v>
      </c>
      <c r="F909" t="s">
        <v>96</v>
      </c>
      <c r="G909" t="s">
        <v>31</v>
      </c>
      <c r="H909">
        <v>2</v>
      </c>
      <c r="I909" t="s">
        <v>5261</v>
      </c>
      <c r="J909">
        <v>3.1</v>
      </c>
      <c r="K909" t="s">
        <v>5258</v>
      </c>
      <c r="L909" s="46">
        <v>0.91</v>
      </c>
      <c r="M909" t="s">
        <v>8</v>
      </c>
      <c r="N909" t="s">
        <v>15</v>
      </c>
      <c r="O909">
        <v>4</v>
      </c>
      <c r="P909">
        <v>1</v>
      </c>
    </row>
    <row r="910" spans="1:16" x14ac:dyDescent="0.25">
      <c r="A910" t="s">
        <v>1876</v>
      </c>
      <c r="B910" t="s">
        <v>1877</v>
      </c>
      <c r="C910" t="s">
        <v>5247</v>
      </c>
      <c r="D910">
        <v>59</v>
      </c>
      <c r="E910" t="s">
        <v>47</v>
      </c>
      <c r="F910" t="s">
        <v>48</v>
      </c>
      <c r="G910" t="s">
        <v>23</v>
      </c>
      <c r="H910">
        <v>11</v>
      </c>
      <c r="I910" t="s">
        <v>153</v>
      </c>
      <c r="J910">
        <v>2.2999999999999998</v>
      </c>
      <c r="K910" t="s">
        <v>5258</v>
      </c>
      <c r="L910" s="46">
        <v>0.8</v>
      </c>
      <c r="M910" t="s">
        <v>55</v>
      </c>
      <c r="N910" t="s">
        <v>9</v>
      </c>
      <c r="O910">
        <v>12</v>
      </c>
      <c r="P910">
        <v>9</v>
      </c>
    </row>
    <row r="911" spans="1:16" x14ac:dyDescent="0.25">
      <c r="A911" t="s">
        <v>1878</v>
      </c>
      <c r="B911" t="s">
        <v>1879</v>
      </c>
      <c r="C911" t="s">
        <v>5257</v>
      </c>
      <c r="D911">
        <v>59</v>
      </c>
      <c r="E911" t="s">
        <v>118</v>
      </c>
      <c r="F911" t="s">
        <v>119</v>
      </c>
      <c r="G911" t="s">
        <v>64</v>
      </c>
      <c r="H911">
        <v>17</v>
      </c>
      <c r="I911">
        <v>100</v>
      </c>
      <c r="J911">
        <v>4</v>
      </c>
      <c r="K911" t="s">
        <v>142</v>
      </c>
      <c r="L911" s="46">
        <v>0.72</v>
      </c>
      <c r="M911" t="s">
        <v>50</v>
      </c>
      <c r="N911" t="s">
        <v>20</v>
      </c>
      <c r="O911">
        <v>13</v>
      </c>
      <c r="P911">
        <v>9</v>
      </c>
    </row>
    <row r="912" spans="1:16" x14ac:dyDescent="0.25">
      <c r="A912" t="s">
        <v>1880</v>
      </c>
      <c r="B912" t="s">
        <v>1881</v>
      </c>
      <c r="C912" t="s">
        <v>5259</v>
      </c>
      <c r="D912">
        <v>47</v>
      </c>
      <c r="E912" t="s">
        <v>78</v>
      </c>
      <c r="F912" t="s">
        <v>79</v>
      </c>
      <c r="G912" t="s">
        <v>7</v>
      </c>
      <c r="H912">
        <v>10</v>
      </c>
      <c r="I912" t="s">
        <v>153</v>
      </c>
      <c r="J912">
        <v>1.9</v>
      </c>
      <c r="M912" t="s">
        <v>33</v>
      </c>
      <c r="N912" t="s">
        <v>20</v>
      </c>
      <c r="O912">
        <v>8</v>
      </c>
      <c r="P912">
        <v>4</v>
      </c>
    </row>
    <row r="913" spans="1:16" x14ac:dyDescent="0.25">
      <c r="A913" t="s">
        <v>1882</v>
      </c>
      <c r="B913" t="s">
        <v>1883</v>
      </c>
      <c r="C913" t="s">
        <v>5253</v>
      </c>
      <c r="D913">
        <v>53</v>
      </c>
      <c r="E913" t="s">
        <v>136</v>
      </c>
      <c r="F913" t="s">
        <v>137</v>
      </c>
      <c r="G913" t="s">
        <v>97</v>
      </c>
      <c r="H913">
        <v>26</v>
      </c>
      <c r="I913">
        <v>75</v>
      </c>
      <c r="J913">
        <v>2.4</v>
      </c>
      <c r="K913" t="s">
        <v>54</v>
      </c>
      <c r="M913" t="s">
        <v>55</v>
      </c>
      <c r="N913" t="s">
        <v>20</v>
      </c>
      <c r="O913">
        <v>14</v>
      </c>
      <c r="P913">
        <v>12</v>
      </c>
    </row>
    <row r="914" spans="1:16" x14ac:dyDescent="0.25">
      <c r="A914" t="s">
        <v>1884</v>
      </c>
      <c r="B914" t="s">
        <v>501</v>
      </c>
      <c r="C914" t="s">
        <v>5257</v>
      </c>
      <c r="D914">
        <v>49</v>
      </c>
      <c r="E914" t="s">
        <v>136</v>
      </c>
      <c r="F914" t="s">
        <v>137</v>
      </c>
      <c r="G914" t="s">
        <v>38</v>
      </c>
      <c r="I914" t="s">
        <v>32</v>
      </c>
      <c r="K914" t="s">
        <v>54</v>
      </c>
      <c r="L914" s="46">
        <v>0.74</v>
      </c>
      <c r="M914" t="s">
        <v>55</v>
      </c>
      <c r="N914" t="s">
        <v>20</v>
      </c>
      <c r="O914">
        <v>4</v>
      </c>
      <c r="P914">
        <v>1</v>
      </c>
    </row>
    <row r="915" spans="1:16" x14ac:dyDescent="0.25">
      <c r="A915" t="s">
        <v>1885</v>
      </c>
      <c r="B915" t="s">
        <v>1886</v>
      </c>
      <c r="C915" t="s">
        <v>5247</v>
      </c>
      <c r="D915">
        <v>50</v>
      </c>
      <c r="E915" t="s">
        <v>136</v>
      </c>
      <c r="F915" t="s">
        <v>137</v>
      </c>
      <c r="G915" t="s">
        <v>14</v>
      </c>
      <c r="H915">
        <v>8</v>
      </c>
      <c r="I915" t="s">
        <v>5260</v>
      </c>
      <c r="J915">
        <v>3.7</v>
      </c>
      <c r="K915" t="s">
        <v>5258</v>
      </c>
      <c r="L915" s="46">
        <v>0.82</v>
      </c>
      <c r="M915" t="s">
        <v>50</v>
      </c>
      <c r="N915" t="s">
        <v>44</v>
      </c>
      <c r="O915">
        <v>15</v>
      </c>
      <c r="P915">
        <v>6</v>
      </c>
    </row>
    <row r="916" spans="1:16" x14ac:dyDescent="0.25">
      <c r="A916" t="s">
        <v>1887</v>
      </c>
      <c r="B916" t="s">
        <v>1888</v>
      </c>
      <c r="C916" t="s">
        <v>5253</v>
      </c>
      <c r="D916">
        <v>59</v>
      </c>
      <c r="E916" t="s">
        <v>95</v>
      </c>
      <c r="F916" t="s">
        <v>96</v>
      </c>
      <c r="G916" t="s">
        <v>97</v>
      </c>
      <c r="H916">
        <v>22</v>
      </c>
      <c r="I916" t="s">
        <v>5249</v>
      </c>
      <c r="J916">
        <v>1.1000000000000001</v>
      </c>
      <c r="K916" t="s">
        <v>142</v>
      </c>
      <c r="L916" s="46">
        <v>0.85</v>
      </c>
      <c r="M916" t="s">
        <v>33</v>
      </c>
      <c r="N916" t="s">
        <v>44</v>
      </c>
      <c r="O916">
        <v>12</v>
      </c>
      <c r="P916">
        <v>14</v>
      </c>
    </row>
    <row r="917" spans="1:16" x14ac:dyDescent="0.25">
      <c r="A917" t="s">
        <v>1889</v>
      </c>
      <c r="B917" t="s">
        <v>1890</v>
      </c>
      <c r="C917" t="s">
        <v>5259</v>
      </c>
      <c r="D917">
        <v>33</v>
      </c>
      <c r="E917" t="s">
        <v>47</v>
      </c>
      <c r="F917" t="s">
        <v>48</v>
      </c>
      <c r="G917" t="s">
        <v>38</v>
      </c>
      <c r="H917">
        <v>8</v>
      </c>
      <c r="I917" t="s">
        <v>5255</v>
      </c>
      <c r="J917">
        <v>2.2999999999999998</v>
      </c>
      <c r="K917" t="b">
        <v>1</v>
      </c>
      <c r="L917" s="46">
        <v>0.68</v>
      </c>
      <c r="M917" t="s">
        <v>55</v>
      </c>
      <c r="N917" t="s">
        <v>20</v>
      </c>
      <c r="O917">
        <v>8</v>
      </c>
      <c r="P917">
        <v>7</v>
      </c>
    </row>
    <row r="918" spans="1:16" x14ac:dyDescent="0.25">
      <c r="A918" t="s">
        <v>1891</v>
      </c>
      <c r="B918" t="s">
        <v>1892</v>
      </c>
      <c r="C918" t="s">
        <v>5247</v>
      </c>
      <c r="D918">
        <v>45</v>
      </c>
      <c r="E918" t="s">
        <v>111</v>
      </c>
      <c r="F918" t="s">
        <v>13</v>
      </c>
      <c r="G918" t="s">
        <v>23</v>
      </c>
      <c r="H918">
        <v>22</v>
      </c>
      <c r="I918">
        <v>40</v>
      </c>
      <c r="J918">
        <v>3.7</v>
      </c>
      <c r="K918" t="s">
        <v>5258</v>
      </c>
      <c r="L918" s="46">
        <v>0.99</v>
      </c>
      <c r="M918" t="s">
        <v>8</v>
      </c>
      <c r="N918" t="s">
        <v>20</v>
      </c>
      <c r="O918">
        <v>20</v>
      </c>
      <c r="P918">
        <v>16</v>
      </c>
    </row>
    <row r="919" spans="1:16" x14ac:dyDescent="0.25">
      <c r="A919" t="s">
        <v>1893</v>
      </c>
      <c r="B919" t="s">
        <v>1894</v>
      </c>
      <c r="C919" t="s">
        <v>5253</v>
      </c>
      <c r="D919">
        <v>36</v>
      </c>
      <c r="E919" t="s">
        <v>5</v>
      </c>
      <c r="F919" t="s">
        <v>6</v>
      </c>
      <c r="G919" t="s">
        <v>19</v>
      </c>
      <c r="H919">
        <v>14</v>
      </c>
      <c r="I919">
        <v>30</v>
      </c>
      <c r="J919">
        <v>1.9</v>
      </c>
      <c r="K919">
        <v>0</v>
      </c>
      <c r="L919" s="46">
        <v>0.62</v>
      </c>
      <c r="M919" t="s">
        <v>8</v>
      </c>
      <c r="N919" t="s">
        <v>20</v>
      </c>
      <c r="O919">
        <v>14</v>
      </c>
      <c r="P919">
        <v>5</v>
      </c>
    </row>
    <row r="920" spans="1:16" x14ac:dyDescent="0.25">
      <c r="A920" t="s">
        <v>1895</v>
      </c>
      <c r="B920" t="s">
        <v>1896</v>
      </c>
      <c r="C920" t="s">
        <v>5250</v>
      </c>
      <c r="D920">
        <v>46</v>
      </c>
      <c r="E920" t="s">
        <v>136</v>
      </c>
      <c r="F920" t="s">
        <v>137</v>
      </c>
      <c r="G920" t="s">
        <v>60</v>
      </c>
      <c r="H920">
        <v>6</v>
      </c>
      <c r="I920">
        <v>30</v>
      </c>
      <c r="J920">
        <v>1.5</v>
      </c>
      <c r="K920" t="s">
        <v>5251</v>
      </c>
      <c r="M920" t="s">
        <v>8</v>
      </c>
      <c r="N920" t="s">
        <v>44</v>
      </c>
      <c r="O920">
        <v>12</v>
      </c>
      <c r="P920">
        <v>5</v>
      </c>
    </row>
    <row r="921" spans="1:16" x14ac:dyDescent="0.25">
      <c r="A921" t="s">
        <v>1897</v>
      </c>
      <c r="B921" t="s">
        <v>1898</v>
      </c>
      <c r="C921" t="s">
        <v>5253</v>
      </c>
      <c r="D921">
        <v>53</v>
      </c>
      <c r="E921" t="s">
        <v>47</v>
      </c>
      <c r="F921" t="s">
        <v>48</v>
      </c>
      <c r="G921" t="s">
        <v>19</v>
      </c>
      <c r="H921">
        <v>14</v>
      </c>
      <c r="I921">
        <v>30</v>
      </c>
      <c r="J921">
        <v>0</v>
      </c>
      <c r="K921" t="b">
        <v>0</v>
      </c>
      <c r="L921" s="46">
        <v>0.83</v>
      </c>
      <c r="M921" t="s">
        <v>33</v>
      </c>
      <c r="N921" t="s">
        <v>20</v>
      </c>
      <c r="O921">
        <v>15</v>
      </c>
      <c r="P921">
        <v>5</v>
      </c>
    </row>
    <row r="922" spans="1:16" x14ac:dyDescent="0.25">
      <c r="A922" t="s">
        <v>1899</v>
      </c>
      <c r="B922" t="s">
        <v>1900</v>
      </c>
      <c r="C922" t="s">
        <v>5247</v>
      </c>
      <c r="D922">
        <v>24</v>
      </c>
      <c r="E922" t="s">
        <v>43</v>
      </c>
      <c r="F922" t="s">
        <v>13</v>
      </c>
      <c r="G922" t="s">
        <v>23</v>
      </c>
      <c r="H922">
        <v>2</v>
      </c>
      <c r="I922">
        <v>30</v>
      </c>
      <c r="J922">
        <v>3.6</v>
      </c>
      <c r="L922" s="46">
        <v>0.92</v>
      </c>
      <c r="M922" t="s">
        <v>55</v>
      </c>
      <c r="N922" t="s">
        <v>20</v>
      </c>
      <c r="O922">
        <v>3</v>
      </c>
      <c r="P922">
        <v>1</v>
      </c>
    </row>
    <row r="923" spans="1:16" x14ac:dyDescent="0.25">
      <c r="A923" t="s">
        <v>1901</v>
      </c>
      <c r="B923" t="s">
        <v>1902</v>
      </c>
      <c r="C923" t="s">
        <v>5253</v>
      </c>
      <c r="D923">
        <v>49</v>
      </c>
      <c r="E923" t="s">
        <v>173</v>
      </c>
      <c r="F923" t="s">
        <v>59</v>
      </c>
      <c r="G923" t="s">
        <v>75</v>
      </c>
      <c r="H923">
        <v>4</v>
      </c>
      <c r="I923" t="s">
        <v>153</v>
      </c>
      <c r="J923">
        <v>2.1</v>
      </c>
      <c r="L923" s="46">
        <v>0.85</v>
      </c>
      <c r="M923" t="s">
        <v>8</v>
      </c>
      <c r="N923" t="s">
        <v>15</v>
      </c>
      <c r="O923">
        <v>5</v>
      </c>
      <c r="P923">
        <v>2</v>
      </c>
    </row>
    <row r="924" spans="1:16" x14ac:dyDescent="0.25">
      <c r="A924" t="s">
        <v>1903</v>
      </c>
      <c r="B924" t="s">
        <v>1904</v>
      </c>
      <c r="C924" t="s">
        <v>5252</v>
      </c>
      <c r="D924">
        <v>49</v>
      </c>
      <c r="E924" t="s">
        <v>95</v>
      </c>
      <c r="F924" t="s">
        <v>96</v>
      </c>
      <c r="G924" t="s">
        <v>31</v>
      </c>
      <c r="H924">
        <v>4</v>
      </c>
      <c r="I924">
        <v>75</v>
      </c>
      <c r="J924">
        <v>2.9</v>
      </c>
      <c r="K924" t="s">
        <v>5251</v>
      </c>
      <c r="M924" t="s">
        <v>33</v>
      </c>
      <c r="N924" t="s">
        <v>15</v>
      </c>
      <c r="O924">
        <v>1</v>
      </c>
      <c r="P924">
        <v>1</v>
      </c>
    </row>
    <row r="925" spans="1:16" x14ac:dyDescent="0.25">
      <c r="A925" t="s">
        <v>1905</v>
      </c>
      <c r="B925" t="s">
        <v>1906</v>
      </c>
      <c r="C925" t="s">
        <v>5248</v>
      </c>
      <c r="D925">
        <v>49</v>
      </c>
      <c r="E925" t="s">
        <v>95</v>
      </c>
      <c r="F925" t="s">
        <v>96</v>
      </c>
      <c r="G925" t="s">
        <v>14</v>
      </c>
      <c r="H925">
        <v>24</v>
      </c>
      <c r="I925">
        <v>100</v>
      </c>
      <c r="J925">
        <v>3.6</v>
      </c>
      <c r="K925" t="b">
        <v>1</v>
      </c>
      <c r="M925" t="s">
        <v>8</v>
      </c>
      <c r="N925" t="s">
        <v>20</v>
      </c>
      <c r="O925">
        <v>11</v>
      </c>
      <c r="P925">
        <v>1</v>
      </c>
    </row>
    <row r="926" spans="1:16" x14ac:dyDescent="0.25">
      <c r="A926" t="s">
        <v>1907</v>
      </c>
      <c r="B926" t="s">
        <v>1908</v>
      </c>
      <c r="C926" t="s">
        <v>63</v>
      </c>
      <c r="D926">
        <v>58</v>
      </c>
      <c r="E926" t="s">
        <v>91</v>
      </c>
      <c r="F926" t="s">
        <v>92</v>
      </c>
      <c r="G926" t="s">
        <v>7</v>
      </c>
      <c r="H926">
        <v>29</v>
      </c>
      <c r="I926">
        <v>30</v>
      </c>
      <c r="J926">
        <v>3.3</v>
      </c>
      <c r="K926" t="s">
        <v>54</v>
      </c>
      <c r="L926" s="46">
        <v>0.89</v>
      </c>
      <c r="M926" t="s">
        <v>50</v>
      </c>
      <c r="N926" t="s">
        <v>9</v>
      </c>
      <c r="O926">
        <v>12</v>
      </c>
      <c r="P926">
        <v>10</v>
      </c>
    </row>
    <row r="927" spans="1:16" x14ac:dyDescent="0.25">
      <c r="A927" t="s">
        <v>1909</v>
      </c>
      <c r="B927" t="s">
        <v>1910</v>
      </c>
      <c r="C927" t="s">
        <v>5257</v>
      </c>
      <c r="D927">
        <v>50</v>
      </c>
      <c r="E927" t="s">
        <v>136</v>
      </c>
      <c r="F927" t="s">
        <v>137</v>
      </c>
      <c r="G927" t="s">
        <v>60</v>
      </c>
      <c r="H927">
        <v>13</v>
      </c>
      <c r="J927">
        <v>2.5</v>
      </c>
      <c r="K927" t="s">
        <v>5258</v>
      </c>
      <c r="L927" s="46">
        <v>0.81</v>
      </c>
      <c r="M927" t="s">
        <v>55</v>
      </c>
      <c r="N927" t="s">
        <v>20</v>
      </c>
      <c r="O927">
        <v>6</v>
      </c>
      <c r="P927">
        <v>3</v>
      </c>
    </row>
    <row r="928" spans="1:16" x14ac:dyDescent="0.25">
      <c r="A928" t="s">
        <v>1911</v>
      </c>
      <c r="B928" t="s">
        <v>1912</v>
      </c>
      <c r="C928" t="s">
        <v>5259</v>
      </c>
      <c r="D928">
        <v>27</v>
      </c>
      <c r="E928" t="s">
        <v>136</v>
      </c>
      <c r="F928" t="s">
        <v>137</v>
      </c>
      <c r="G928" t="s">
        <v>75</v>
      </c>
      <c r="H928">
        <v>1</v>
      </c>
      <c r="I928" t="s">
        <v>5249</v>
      </c>
      <c r="J928">
        <v>3.7</v>
      </c>
      <c r="K928" t="s">
        <v>5258</v>
      </c>
      <c r="L928">
        <v>61</v>
      </c>
      <c r="M928" t="s">
        <v>55</v>
      </c>
      <c r="N928" t="s">
        <v>15</v>
      </c>
      <c r="O928">
        <v>5</v>
      </c>
      <c r="P928">
        <v>1</v>
      </c>
    </row>
    <row r="929" spans="1:16" x14ac:dyDescent="0.25">
      <c r="A929" t="s">
        <v>1913</v>
      </c>
      <c r="B929" t="s">
        <v>1914</v>
      </c>
      <c r="C929" t="s">
        <v>5252</v>
      </c>
      <c r="D929">
        <v>20</v>
      </c>
      <c r="E929" t="s">
        <v>95</v>
      </c>
      <c r="F929" t="s">
        <v>96</v>
      </c>
      <c r="G929" t="s">
        <v>97</v>
      </c>
      <c r="I929" t="s">
        <v>32</v>
      </c>
      <c r="J929">
        <v>4.5999999999999996</v>
      </c>
      <c r="K929">
        <v>1</v>
      </c>
      <c r="M929" t="s">
        <v>33</v>
      </c>
      <c r="N929" t="s">
        <v>9</v>
      </c>
      <c r="O929">
        <v>1</v>
      </c>
      <c r="P929">
        <v>1</v>
      </c>
    </row>
    <row r="930" spans="1:16" x14ac:dyDescent="0.25">
      <c r="A930" t="s">
        <v>1915</v>
      </c>
      <c r="B930" t="s">
        <v>1916</v>
      </c>
      <c r="C930" t="s">
        <v>5257</v>
      </c>
      <c r="D930">
        <v>52</v>
      </c>
      <c r="E930" t="s">
        <v>107</v>
      </c>
      <c r="F930" t="s">
        <v>108</v>
      </c>
      <c r="G930" t="s">
        <v>7</v>
      </c>
      <c r="H930">
        <v>15</v>
      </c>
      <c r="I930" t="s">
        <v>24</v>
      </c>
      <c r="J930">
        <v>0</v>
      </c>
      <c r="K930">
        <v>1</v>
      </c>
      <c r="L930" s="46">
        <v>0.92</v>
      </c>
      <c r="M930" t="s">
        <v>33</v>
      </c>
      <c r="N930" t="s">
        <v>9</v>
      </c>
      <c r="O930">
        <v>9</v>
      </c>
      <c r="P930">
        <v>9</v>
      </c>
    </row>
    <row r="931" spans="1:16" x14ac:dyDescent="0.25">
      <c r="A931" t="s">
        <v>1917</v>
      </c>
      <c r="B931" t="s">
        <v>1918</v>
      </c>
      <c r="C931" t="s">
        <v>63</v>
      </c>
      <c r="D931">
        <v>22</v>
      </c>
      <c r="E931" t="s">
        <v>118</v>
      </c>
      <c r="F931" t="s">
        <v>119</v>
      </c>
      <c r="G931" t="s">
        <v>97</v>
      </c>
      <c r="H931">
        <v>2</v>
      </c>
      <c r="I931">
        <v>30</v>
      </c>
      <c r="J931">
        <v>2</v>
      </c>
      <c r="K931" t="s">
        <v>142</v>
      </c>
      <c r="L931" s="46">
        <v>0.96</v>
      </c>
      <c r="M931" t="s">
        <v>55</v>
      </c>
      <c r="N931" t="s">
        <v>20</v>
      </c>
      <c r="O931">
        <v>2</v>
      </c>
      <c r="P931">
        <v>3</v>
      </c>
    </row>
    <row r="932" spans="1:16" x14ac:dyDescent="0.25">
      <c r="A932" t="s">
        <v>1919</v>
      </c>
      <c r="B932" t="s">
        <v>1920</v>
      </c>
      <c r="C932" t="s">
        <v>63</v>
      </c>
      <c r="D932">
        <v>38</v>
      </c>
      <c r="E932" t="s">
        <v>47</v>
      </c>
      <c r="F932" t="s">
        <v>48</v>
      </c>
      <c r="G932" t="s">
        <v>23</v>
      </c>
      <c r="H932">
        <v>14</v>
      </c>
      <c r="I932">
        <v>100</v>
      </c>
      <c r="J932">
        <v>1.7</v>
      </c>
      <c r="K932" t="b">
        <v>0</v>
      </c>
      <c r="L932" s="46">
        <v>0.66</v>
      </c>
      <c r="M932" t="s">
        <v>8</v>
      </c>
      <c r="N932" t="s">
        <v>15</v>
      </c>
      <c r="O932">
        <v>7</v>
      </c>
      <c r="P932">
        <v>1</v>
      </c>
    </row>
    <row r="933" spans="1:16" x14ac:dyDescent="0.25">
      <c r="A933" t="s">
        <v>1921</v>
      </c>
      <c r="B933" t="s">
        <v>1922</v>
      </c>
      <c r="C933" t="s">
        <v>5250</v>
      </c>
      <c r="D933">
        <v>21</v>
      </c>
      <c r="E933" t="s">
        <v>111</v>
      </c>
      <c r="F933" t="s">
        <v>13</v>
      </c>
      <c r="G933" t="s">
        <v>19</v>
      </c>
      <c r="H933">
        <v>0</v>
      </c>
      <c r="I933" t="s">
        <v>5249</v>
      </c>
      <c r="J933">
        <v>3</v>
      </c>
      <c r="K933" t="s">
        <v>5251</v>
      </c>
      <c r="L933" s="46">
        <v>0.64</v>
      </c>
      <c r="M933" t="s">
        <v>8</v>
      </c>
      <c r="N933" t="s">
        <v>15</v>
      </c>
      <c r="O933">
        <v>1</v>
      </c>
      <c r="P933">
        <v>3</v>
      </c>
    </row>
    <row r="934" spans="1:16" x14ac:dyDescent="0.25">
      <c r="A934" t="s">
        <v>1923</v>
      </c>
      <c r="B934" t="s">
        <v>1924</v>
      </c>
      <c r="C934" t="s">
        <v>5257</v>
      </c>
      <c r="D934">
        <v>41</v>
      </c>
      <c r="E934" t="s">
        <v>12</v>
      </c>
      <c r="F934" t="s">
        <v>13</v>
      </c>
      <c r="G934" t="s">
        <v>31</v>
      </c>
      <c r="H934">
        <v>15</v>
      </c>
      <c r="I934">
        <v>40</v>
      </c>
      <c r="J934">
        <v>3.4</v>
      </c>
      <c r="K934" t="b">
        <v>0</v>
      </c>
      <c r="L934" s="46">
        <v>1</v>
      </c>
      <c r="M934" t="s">
        <v>50</v>
      </c>
      <c r="N934" t="s">
        <v>9</v>
      </c>
      <c r="O934">
        <v>8</v>
      </c>
      <c r="P934">
        <v>6</v>
      </c>
    </row>
    <row r="935" spans="1:16" x14ac:dyDescent="0.25">
      <c r="A935" t="s">
        <v>1925</v>
      </c>
      <c r="B935" t="s">
        <v>1926</v>
      </c>
      <c r="C935" t="s">
        <v>5253</v>
      </c>
      <c r="D935">
        <v>33</v>
      </c>
      <c r="E935" t="s">
        <v>36</v>
      </c>
      <c r="F935" t="s">
        <v>37</v>
      </c>
      <c r="G935" t="s">
        <v>7</v>
      </c>
      <c r="H935">
        <v>6</v>
      </c>
      <c r="I935">
        <v>40</v>
      </c>
      <c r="J935">
        <v>3.2</v>
      </c>
      <c r="K935">
        <v>1</v>
      </c>
      <c r="L935" s="46">
        <v>0.95</v>
      </c>
      <c r="M935" t="s">
        <v>8</v>
      </c>
      <c r="N935" t="s">
        <v>20</v>
      </c>
      <c r="O935">
        <v>15</v>
      </c>
      <c r="P935">
        <v>6</v>
      </c>
    </row>
    <row r="936" spans="1:16" x14ac:dyDescent="0.25">
      <c r="A936" t="s">
        <v>1927</v>
      </c>
      <c r="B936" t="s">
        <v>1928</v>
      </c>
      <c r="C936" t="s">
        <v>5247</v>
      </c>
      <c r="D936">
        <v>38</v>
      </c>
      <c r="E936" t="s">
        <v>162</v>
      </c>
      <c r="F936" t="s">
        <v>59</v>
      </c>
      <c r="G936" t="s">
        <v>14</v>
      </c>
      <c r="H936">
        <v>11</v>
      </c>
      <c r="J936">
        <v>2.8</v>
      </c>
      <c r="L936">
        <v>91</v>
      </c>
      <c r="M936" t="s">
        <v>33</v>
      </c>
      <c r="N936" t="s">
        <v>44</v>
      </c>
      <c r="O936">
        <v>9</v>
      </c>
      <c r="P936">
        <v>5</v>
      </c>
    </row>
    <row r="937" spans="1:16" x14ac:dyDescent="0.25">
      <c r="A937" t="s">
        <v>1929</v>
      </c>
      <c r="B937" t="s">
        <v>1930</v>
      </c>
      <c r="C937" t="s">
        <v>5252</v>
      </c>
      <c r="D937">
        <v>26</v>
      </c>
      <c r="E937" t="s">
        <v>107</v>
      </c>
      <c r="F937" t="s">
        <v>108</v>
      </c>
      <c r="G937" t="s">
        <v>75</v>
      </c>
      <c r="H937">
        <v>8</v>
      </c>
      <c r="I937" t="s">
        <v>5262</v>
      </c>
      <c r="J937">
        <v>4.0999999999999996</v>
      </c>
      <c r="K937" t="s">
        <v>54</v>
      </c>
      <c r="L937" s="46">
        <v>0.82</v>
      </c>
      <c r="M937" t="s">
        <v>33</v>
      </c>
      <c r="N937" t="s">
        <v>44</v>
      </c>
      <c r="O937">
        <v>12</v>
      </c>
      <c r="P937">
        <v>1</v>
      </c>
    </row>
    <row r="938" spans="1:16" x14ac:dyDescent="0.25">
      <c r="A938" t="s">
        <v>1931</v>
      </c>
      <c r="B938" t="s">
        <v>1932</v>
      </c>
      <c r="C938" t="s">
        <v>5247</v>
      </c>
      <c r="D938">
        <v>43</v>
      </c>
      <c r="E938" t="s">
        <v>29</v>
      </c>
      <c r="F938" t="s">
        <v>30</v>
      </c>
      <c r="G938" t="s">
        <v>31</v>
      </c>
      <c r="H938">
        <v>3</v>
      </c>
      <c r="I938">
        <v>20</v>
      </c>
      <c r="J938">
        <v>0</v>
      </c>
      <c r="K938" t="s">
        <v>5258</v>
      </c>
      <c r="L938" s="46">
        <v>0.95</v>
      </c>
      <c r="M938" t="s">
        <v>8</v>
      </c>
      <c r="N938" t="s">
        <v>15</v>
      </c>
      <c r="O938">
        <v>3</v>
      </c>
      <c r="P938">
        <v>1</v>
      </c>
    </row>
    <row r="939" spans="1:16" x14ac:dyDescent="0.25">
      <c r="A939" t="s">
        <v>1933</v>
      </c>
      <c r="B939" t="s">
        <v>1934</v>
      </c>
      <c r="C939" t="s">
        <v>63</v>
      </c>
      <c r="D939">
        <v>21</v>
      </c>
      <c r="E939" t="s">
        <v>5</v>
      </c>
      <c r="F939" t="s">
        <v>6</v>
      </c>
      <c r="G939" t="s">
        <v>64</v>
      </c>
      <c r="H939">
        <v>0</v>
      </c>
      <c r="J939">
        <v>0</v>
      </c>
      <c r="K939">
        <v>1</v>
      </c>
      <c r="L939" s="46">
        <v>0.95</v>
      </c>
      <c r="M939" t="s">
        <v>33</v>
      </c>
      <c r="N939" t="s">
        <v>44</v>
      </c>
      <c r="O939">
        <v>5</v>
      </c>
      <c r="P939">
        <v>3</v>
      </c>
    </row>
    <row r="940" spans="1:16" x14ac:dyDescent="0.25">
      <c r="A940" t="s">
        <v>1935</v>
      </c>
      <c r="B940" t="s">
        <v>1936</v>
      </c>
      <c r="C940" t="s">
        <v>5257</v>
      </c>
      <c r="D940">
        <v>47</v>
      </c>
      <c r="E940" t="s">
        <v>95</v>
      </c>
      <c r="F940" t="s">
        <v>96</v>
      </c>
      <c r="G940" t="s">
        <v>14</v>
      </c>
      <c r="H940">
        <v>7</v>
      </c>
      <c r="I940" t="s">
        <v>5261</v>
      </c>
      <c r="L940">
        <v>69</v>
      </c>
      <c r="M940" t="s">
        <v>55</v>
      </c>
      <c r="N940" t="s">
        <v>15</v>
      </c>
      <c r="O940">
        <v>7</v>
      </c>
      <c r="P940">
        <v>3</v>
      </c>
    </row>
    <row r="941" spans="1:16" x14ac:dyDescent="0.25">
      <c r="A941" t="s">
        <v>1937</v>
      </c>
      <c r="B941" t="s">
        <v>1938</v>
      </c>
      <c r="C941" t="s">
        <v>5257</v>
      </c>
      <c r="D941">
        <v>35</v>
      </c>
      <c r="E941" t="s">
        <v>173</v>
      </c>
      <c r="F941" t="s">
        <v>59</v>
      </c>
      <c r="G941" t="s">
        <v>19</v>
      </c>
      <c r="H941">
        <v>6</v>
      </c>
      <c r="I941">
        <v>40</v>
      </c>
      <c r="K941" t="s">
        <v>54</v>
      </c>
      <c r="L941" s="46">
        <v>0.91</v>
      </c>
      <c r="M941" t="s">
        <v>55</v>
      </c>
      <c r="N941" t="s">
        <v>15</v>
      </c>
      <c r="O941">
        <v>10</v>
      </c>
      <c r="P941">
        <v>10</v>
      </c>
    </row>
    <row r="942" spans="1:16" x14ac:dyDescent="0.25">
      <c r="A942" t="s">
        <v>1939</v>
      </c>
      <c r="B942" t="s">
        <v>1940</v>
      </c>
      <c r="C942" t="s">
        <v>63</v>
      </c>
      <c r="D942">
        <v>37</v>
      </c>
      <c r="E942" t="s">
        <v>36</v>
      </c>
      <c r="F942" t="s">
        <v>37</v>
      </c>
      <c r="G942" t="s">
        <v>14</v>
      </c>
      <c r="H942">
        <v>9</v>
      </c>
      <c r="I942" t="s">
        <v>32</v>
      </c>
      <c r="J942">
        <v>2.7</v>
      </c>
      <c r="K942">
        <v>1</v>
      </c>
      <c r="M942" t="s">
        <v>8</v>
      </c>
      <c r="N942" t="s">
        <v>15</v>
      </c>
      <c r="O942">
        <v>8</v>
      </c>
      <c r="P942">
        <v>10</v>
      </c>
    </row>
    <row r="943" spans="1:16" x14ac:dyDescent="0.25">
      <c r="A943" t="s">
        <v>1941</v>
      </c>
      <c r="B943" t="s">
        <v>1942</v>
      </c>
      <c r="C943" t="s">
        <v>5248</v>
      </c>
      <c r="D943">
        <v>38</v>
      </c>
      <c r="E943" t="s">
        <v>91</v>
      </c>
      <c r="F943" t="s">
        <v>92</v>
      </c>
      <c r="G943" t="s">
        <v>31</v>
      </c>
      <c r="H943">
        <v>15</v>
      </c>
      <c r="I943">
        <v>40</v>
      </c>
      <c r="J943">
        <v>4</v>
      </c>
      <c r="L943" s="46">
        <v>0.62</v>
      </c>
      <c r="M943" t="s">
        <v>55</v>
      </c>
      <c r="N943" t="s">
        <v>44</v>
      </c>
      <c r="O943">
        <v>7</v>
      </c>
      <c r="P943">
        <v>7</v>
      </c>
    </row>
    <row r="944" spans="1:16" x14ac:dyDescent="0.25">
      <c r="A944" t="s">
        <v>1943</v>
      </c>
      <c r="B944" t="s">
        <v>1944</v>
      </c>
      <c r="C944" t="s">
        <v>5257</v>
      </c>
      <c r="D944">
        <v>40</v>
      </c>
      <c r="E944" t="s">
        <v>111</v>
      </c>
      <c r="F944" t="s">
        <v>13</v>
      </c>
      <c r="G944" t="s">
        <v>38</v>
      </c>
      <c r="H944">
        <v>20</v>
      </c>
      <c r="I944">
        <v>20</v>
      </c>
      <c r="J944">
        <v>2.5</v>
      </c>
      <c r="K944">
        <v>0</v>
      </c>
      <c r="L944" s="46">
        <v>0.81</v>
      </c>
      <c r="M944" t="s">
        <v>55</v>
      </c>
      <c r="N944" t="s">
        <v>15</v>
      </c>
      <c r="O944">
        <v>10</v>
      </c>
      <c r="P944">
        <v>9</v>
      </c>
    </row>
    <row r="945" spans="1:16" x14ac:dyDescent="0.25">
      <c r="A945" t="s">
        <v>1945</v>
      </c>
      <c r="B945" t="s">
        <v>1946</v>
      </c>
      <c r="C945" t="s">
        <v>5247</v>
      </c>
      <c r="D945">
        <v>46</v>
      </c>
      <c r="E945" t="s">
        <v>91</v>
      </c>
      <c r="F945" t="s">
        <v>92</v>
      </c>
      <c r="G945" t="s">
        <v>38</v>
      </c>
      <c r="H945">
        <v>16</v>
      </c>
      <c r="I945">
        <v>75</v>
      </c>
      <c r="J945">
        <v>0</v>
      </c>
      <c r="K945" t="s">
        <v>142</v>
      </c>
      <c r="L945" s="46">
        <v>0.94</v>
      </c>
      <c r="M945" t="s">
        <v>50</v>
      </c>
      <c r="N945" t="s">
        <v>9</v>
      </c>
      <c r="O945">
        <v>13</v>
      </c>
      <c r="P945">
        <v>6</v>
      </c>
    </row>
    <row r="946" spans="1:16" x14ac:dyDescent="0.25">
      <c r="A946" t="s">
        <v>1947</v>
      </c>
      <c r="B946" t="s">
        <v>1948</v>
      </c>
      <c r="C946" t="s">
        <v>5254</v>
      </c>
      <c r="D946">
        <v>56</v>
      </c>
      <c r="E946" t="s">
        <v>122</v>
      </c>
      <c r="F946" t="s">
        <v>123</v>
      </c>
      <c r="G946" t="s">
        <v>75</v>
      </c>
      <c r="H946">
        <v>22</v>
      </c>
      <c r="I946" t="s">
        <v>5261</v>
      </c>
      <c r="K946" t="s">
        <v>142</v>
      </c>
      <c r="L946" s="46">
        <v>0.95</v>
      </c>
      <c r="M946" t="s">
        <v>50</v>
      </c>
      <c r="N946" t="s">
        <v>20</v>
      </c>
      <c r="O946">
        <v>13</v>
      </c>
      <c r="P946">
        <v>2</v>
      </c>
    </row>
    <row r="947" spans="1:16" x14ac:dyDescent="0.25">
      <c r="A947" t="s">
        <v>1949</v>
      </c>
      <c r="B947" t="s">
        <v>1950</v>
      </c>
      <c r="C947" t="s">
        <v>5254</v>
      </c>
      <c r="D947">
        <v>24</v>
      </c>
      <c r="E947" t="s">
        <v>47</v>
      </c>
      <c r="F947" t="s">
        <v>48</v>
      </c>
      <c r="G947" t="s">
        <v>19</v>
      </c>
      <c r="H947">
        <v>2</v>
      </c>
      <c r="J947">
        <v>1.6</v>
      </c>
      <c r="K947" t="s">
        <v>142</v>
      </c>
      <c r="L947" s="46">
        <v>1</v>
      </c>
      <c r="M947" t="s">
        <v>55</v>
      </c>
      <c r="N947" t="s">
        <v>20</v>
      </c>
      <c r="O947">
        <v>2</v>
      </c>
      <c r="P947">
        <v>1</v>
      </c>
    </row>
    <row r="948" spans="1:16" x14ac:dyDescent="0.25">
      <c r="A948" t="s">
        <v>1951</v>
      </c>
      <c r="B948" t="s">
        <v>1952</v>
      </c>
      <c r="C948" t="s">
        <v>5259</v>
      </c>
      <c r="E948" t="s">
        <v>162</v>
      </c>
      <c r="F948" t="s">
        <v>59</v>
      </c>
      <c r="G948" t="s">
        <v>31</v>
      </c>
      <c r="H948">
        <v>1</v>
      </c>
      <c r="I948">
        <v>75</v>
      </c>
      <c r="J948">
        <v>0</v>
      </c>
      <c r="K948" t="b">
        <v>1</v>
      </c>
      <c r="L948" s="46">
        <v>0.94</v>
      </c>
      <c r="M948" t="s">
        <v>8</v>
      </c>
      <c r="N948" t="s">
        <v>15</v>
      </c>
      <c r="O948">
        <v>5</v>
      </c>
      <c r="P948">
        <v>3</v>
      </c>
    </row>
    <row r="949" spans="1:16" x14ac:dyDescent="0.25">
      <c r="A949" t="s">
        <v>1953</v>
      </c>
      <c r="B949" t="s">
        <v>1954</v>
      </c>
      <c r="C949" t="s">
        <v>5252</v>
      </c>
      <c r="D949">
        <v>38</v>
      </c>
      <c r="E949" t="s">
        <v>47</v>
      </c>
      <c r="F949" t="s">
        <v>48</v>
      </c>
      <c r="G949" t="s">
        <v>14</v>
      </c>
      <c r="H949">
        <v>8</v>
      </c>
      <c r="I949">
        <v>30</v>
      </c>
      <c r="J949">
        <v>4</v>
      </c>
      <c r="K949">
        <v>1</v>
      </c>
      <c r="L949" s="46">
        <v>0.92</v>
      </c>
      <c r="M949" t="s">
        <v>50</v>
      </c>
      <c r="N949" t="s">
        <v>20</v>
      </c>
      <c r="O949">
        <v>8</v>
      </c>
      <c r="P949">
        <v>10</v>
      </c>
    </row>
    <row r="950" spans="1:16" x14ac:dyDescent="0.25">
      <c r="A950" t="s">
        <v>1955</v>
      </c>
      <c r="B950" t="s">
        <v>1956</v>
      </c>
      <c r="C950" t="s">
        <v>63</v>
      </c>
      <c r="D950">
        <v>28</v>
      </c>
      <c r="E950" t="s">
        <v>118</v>
      </c>
      <c r="F950" t="s">
        <v>119</v>
      </c>
      <c r="G950" t="s">
        <v>75</v>
      </c>
      <c r="H950">
        <v>8</v>
      </c>
      <c r="I950" t="s">
        <v>5260</v>
      </c>
      <c r="J950">
        <v>2.5</v>
      </c>
      <c r="K950" t="b">
        <v>1</v>
      </c>
      <c r="L950" s="46">
        <v>0.95</v>
      </c>
      <c r="M950" t="s">
        <v>33</v>
      </c>
      <c r="N950" t="s">
        <v>44</v>
      </c>
      <c r="O950">
        <v>9</v>
      </c>
      <c r="P950">
        <v>6</v>
      </c>
    </row>
    <row r="951" spans="1:16" x14ac:dyDescent="0.25">
      <c r="A951" t="s">
        <v>1957</v>
      </c>
      <c r="B951" t="s">
        <v>1958</v>
      </c>
      <c r="C951" t="s">
        <v>5254</v>
      </c>
      <c r="D951">
        <v>25</v>
      </c>
      <c r="E951" t="s">
        <v>91</v>
      </c>
      <c r="F951" t="s">
        <v>92</v>
      </c>
      <c r="G951" t="s">
        <v>75</v>
      </c>
      <c r="H951">
        <v>7</v>
      </c>
      <c r="I951" t="s">
        <v>104</v>
      </c>
      <c r="J951">
        <v>3.8</v>
      </c>
      <c r="L951" s="46">
        <v>0.97</v>
      </c>
      <c r="M951" t="s">
        <v>33</v>
      </c>
      <c r="N951" t="s">
        <v>44</v>
      </c>
      <c r="O951">
        <v>8</v>
      </c>
      <c r="P951">
        <v>2</v>
      </c>
    </row>
    <row r="952" spans="1:16" x14ac:dyDescent="0.25">
      <c r="A952" t="s">
        <v>1959</v>
      </c>
      <c r="B952" t="s">
        <v>1960</v>
      </c>
      <c r="C952" t="s">
        <v>82</v>
      </c>
      <c r="D952">
        <v>41</v>
      </c>
      <c r="E952" t="s">
        <v>53</v>
      </c>
      <c r="F952" t="s">
        <v>13</v>
      </c>
      <c r="G952" t="s">
        <v>75</v>
      </c>
      <c r="H952">
        <v>8</v>
      </c>
      <c r="I952">
        <v>50</v>
      </c>
      <c r="J952">
        <v>4.8</v>
      </c>
      <c r="K952" t="s">
        <v>5251</v>
      </c>
      <c r="L952" s="46">
        <v>0.75</v>
      </c>
      <c r="M952" t="s">
        <v>33</v>
      </c>
      <c r="N952" t="s">
        <v>20</v>
      </c>
      <c r="O952">
        <v>14</v>
      </c>
      <c r="P952">
        <v>6</v>
      </c>
    </row>
    <row r="953" spans="1:16" x14ac:dyDescent="0.25">
      <c r="A953" t="s">
        <v>1961</v>
      </c>
      <c r="B953" t="s">
        <v>1962</v>
      </c>
      <c r="C953" t="s">
        <v>5247</v>
      </c>
      <c r="D953">
        <v>45</v>
      </c>
      <c r="E953" t="s">
        <v>162</v>
      </c>
      <c r="F953" t="s">
        <v>59</v>
      </c>
      <c r="G953" t="s">
        <v>38</v>
      </c>
      <c r="H953">
        <v>6</v>
      </c>
      <c r="I953">
        <v>40</v>
      </c>
      <c r="J953">
        <v>2</v>
      </c>
      <c r="K953">
        <v>1</v>
      </c>
      <c r="L953" s="46">
        <v>0.78</v>
      </c>
      <c r="M953" t="s">
        <v>8</v>
      </c>
      <c r="N953" t="s">
        <v>44</v>
      </c>
      <c r="O953">
        <v>13</v>
      </c>
      <c r="P953">
        <v>14</v>
      </c>
    </row>
    <row r="954" spans="1:16" x14ac:dyDescent="0.25">
      <c r="A954" t="s">
        <v>1963</v>
      </c>
      <c r="B954" t="s">
        <v>1964</v>
      </c>
      <c r="C954" t="s">
        <v>5254</v>
      </c>
      <c r="D954">
        <v>47</v>
      </c>
      <c r="E954" t="s">
        <v>47</v>
      </c>
      <c r="F954" t="s">
        <v>48</v>
      </c>
      <c r="G954" t="s">
        <v>75</v>
      </c>
      <c r="H954">
        <v>16</v>
      </c>
      <c r="I954" t="s">
        <v>212</v>
      </c>
      <c r="J954">
        <v>3.3</v>
      </c>
      <c r="K954">
        <v>0</v>
      </c>
      <c r="L954" s="46">
        <v>0.65</v>
      </c>
      <c r="M954" t="s">
        <v>55</v>
      </c>
      <c r="N954" t="s">
        <v>20</v>
      </c>
      <c r="O954">
        <v>10</v>
      </c>
      <c r="P954">
        <v>17</v>
      </c>
    </row>
    <row r="955" spans="1:16" x14ac:dyDescent="0.25">
      <c r="A955" t="s">
        <v>1965</v>
      </c>
      <c r="B955" t="s">
        <v>1966</v>
      </c>
      <c r="C955" t="s">
        <v>5252</v>
      </c>
      <c r="D955">
        <v>59</v>
      </c>
      <c r="E955" t="s">
        <v>53</v>
      </c>
      <c r="F955" t="s">
        <v>13</v>
      </c>
      <c r="G955" t="s">
        <v>38</v>
      </c>
      <c r="H955">
        <v>40</v>
      </c>
      <c r="I955">
        <v>40</v>
      </c>
      <c r="J955">
        <v>2.5</v>
      </c>
      <c r="K955" t="b">
        <v>1</v>
      </c>
      <c r="L955">
        <v>70</v>
      </c>
      <c r="M955" t="s">
        <v>33</v>
      </c>
      <c r="N955" t="s">
        <v>20</v>
      </c>
      <c r="O955">
        <v>19</v>
      </c>
      <c r="P955">
        <v>12</v>
      </c>
    </row>
    <row r="956" spans="1:16" x14ac:dyDescent="0.25">
      <c r="A956" t="s">
        <v>1967</v>
      </c>
      <c r="B956" t="s">
        <v>1968</v>
      </c>
      <c r="C956" t="s">
        <v>63</v>
      </c>
      <c r="D956">
        <v>25</v>
      </c>
      <c r="E956" t="s">
        <v>111</v>
      </c>
      <c r="F956" t="s">
        <v>13</v>
      </c>
      <c r="G956" t="s">
        <v>7</v>
      </c>
      <c r="H956">
        <v>6</v>
      </c>
      <c r="I956" t="s">
        <v>212</v>
      </c>
      <c r="K956" t="s">
        <v>5258</v>
      </c>
      <c r="L956">
        <v>78</v>
      </c>
      <c r="M956" t="s">
        <v>8</v>
      </c>
      <c r="N956" t="s">
        <v>20</v>
      </c>
      <c r="O956">
        <v>10</v>
      </c>
      <c r="P956">
        <v>2</v>
      </c>
    </row>
    <row r="957" spans="1:16" x14ac:dyDescent="0.25">
      <c r="A957" t="s">
        <v>1969</v>
      </c>
      <c r="B957" t="s">
        <v>1970</v>
      </c>
      <c r="C957" t="s">
        <v>82</v>
      </c>
      <c r="D957">
        <v>27</v>
      </c>
      <c r="E957" t="s">
        <v>12</v>
      </c>
      <c r="F957" t="s">
        <v>13</v>
      </c>
      <c r="G957" t="s">
        <v>23</v>
      </c>
      <c r="H957">
        <v>3</v>
      </c>
      <c r="I957" t="s">
        <v>5260</v>
      </c>
      <c r="K957">
        <v>1</v>
      </c>
      <c r="L957" s="46">
        <v>0.96</v>
      </c>
      <c r="M957" t="s">
        <v>50</v>
      </c>
      <c r="N957" t="s">
        <v>15</v>
      </c>
      <c r="O957">
        <v>1</v>
      </c>
      <c r="P957">
        <v>3</v>
      </c>
    </row>
    <row r="958" spans="1:16" x14ac:dyDescent="0.25">
      <c r="A958" t="s">
        <v>1971</v>
      </c>
      <c r="B958" t="s">
        <v>1972</v>
      </c>
      <c r="C958" t="s">
        <v>5252</v>
      </c>
      <c r="D958">
        <v>57</v>
      </c>
      <c r="E958" t="s">
        <v>12</v>
      </c>
      <c r="F958" t="s">
        <v>13</v>
      </c>
      <c r="G958" t="s">
        <v>31</v>
      </c>
      <c r="H958">
        <v>5</v>
      </c>
      <c r="I958" t="s">
        <v>5249</v>
      </c>
      <c r="J958">
        <v>0</v>
      </c>
      <c r="K958">
        <v>1</v>
      </c>
      <c r="L958" s="46">
        <v>0.8</v>
      </c>
      <c r="M958" t="s">
        <v>55</v>
      </c>
      <c r="N958" t="s">
        <v>20</v>
      </c>
      <c r="O958">
        <v>4</v>
      </c>
      <c r="P958">
        <v>2</v>
      </c>
    </row>
    <row r="959" spans="1:16" x14ac:dyDescent="0.25">
      <c r="A959" t="s">
        <v>1973</v>
      </c>
      <c r="B959" t="s">
        <v>1974</v>
      </c>
      <c r="C959" t="s">
        <v>5252</v>
      </c>
      <c r="D959">
        <v>34</v>
      </c>
      <c r="E959" t="s">
        <v>47</v>
      </c>
      <c r="F959" t="s">
        <v>48</v>
      </c>
      <c r="G959" t="s">
        <v>60</v>
      </c>
      <c r="H959">
        <v>12</v>
      </c>
      <c r="I959" t="s">
        <v>104</v>
      </c>
      <c r="J959">
        <v>1.6</v>
      </c>
      <c r="K959" t="s">
        <v>54</v>
      </c>
      <c r="L959" s="46">
        <v>0.64</v>
      </c>
      <c r="M959" t="s">
        <v>50</v>
      </c>
      <c r="N959" t="s">
        <v>15</v>
      </c>
      <c r="O959">
        <v>12</v>
      </c>
      <c r="P959">
        <v>2</v>
      </c>
    </row>
    <row r="960" spans="1:16" x14ac:dyDescent="0.25">
      <c r="A960" t="s">
        <v>1975</v>
      </c>
      <c r="B960" t="s">
        <v>1976</v>
      </c>
      <c r="C960" t="s">
        <v>5259</v>
      </c>
      <c r="D960">
        <v>55</v>
      </c>
      <c r="E960" t="s">
        <v>118</v>
      </c>
      <c r="F960" t="s">
        <v>119</v>
      </c>
      <c r="G960" t="s">
        <v>60</v>
      </c>
      <c r="H960">
        <v>33</v>
      </c>
      <c r="I960">
        <v>50</v>
      </c>
      <c r="J960">
        <v>0</v>
      </c>
      <c r="K960" t="b">
        <v>0</v>
      </c>
      <c r="L960" s="46">
        <v>0.92</v>
      </c>
      <c r="M960" t="s">
        <v>8</v>
      </c>
      <c r="N960" t="s">
        <v>20</v>
      </c>
      <c r="O960">
        <v>19</v>
      </c>
      <c r="P960">
        <v>5</v>
      </c>
    </row>
    <row r="961" spans="1:16" x14ac:dyDescent="0.25">
      <c r="A961" t="s">
        <v>1977</v>
      </c>
      <c r="B961" t="s">
        <v>1978</v>
      </c>
      <c r="C961" t="s">
        <v>5250</v>
      </c>
      <c r="D961">
        <v>21</v>
      </c>
      <c r="E961" t="s">
        <v>122</v>
      </c>
      <c r="F961" t="s">
        <v>123</v>
      </c>
      <c r="G961" t="s">
        <v>7</v>
      </c>
      <c r="H961">
        <v>1</v>
      </c>
      <c r="I961">
        <v>100</v>
      </c>
      <c r="J961">
        <v>0</v>
      </c>
      <c r="K961">
        <v>1</v>
      </c>
      <c r="M961" t="s">
        <v>33</v>
      </c>
      <c r="N961" t="s">
        <v>20</v>
      </c>
      <c r="O961">
        <v>3</v>
      </c>
      <c r="P961">
        <v>2</v>
      </c>
    </row>
    <row r="962" spans="1:16" x14ac:dyDescent="0.25">
      <c r="A962" t="s">
        <v>1979</v>
      </c>
      <c r="B962" t="s">
        <v>1980</v>
      </c>
      <c r="C962" t="s">
        <v>5257</v>
      </c>
      <c r="D962">
        <v>53</v>
      </c>
      <c r="E962" t="s">
        <v>29</v>
      </c>
      <c r="F962" t="s">
        <v>30</v>
      </c>
      <c r="G962" t="s">
        <v>75</v>
      </c>
      <c r="H962">
        <v>27</v>
      </c>
      <c r="I962" t="s">
        <v>5262</v>
      </c>
      <c r="J962">
        <v>4.7</v>
      </c>
      <c r="K962" t="s">
        <v>54</v>
      </c>
      <c r="L962">
        <v>71</v>
      </c>
      <c r="M962" t="s">
        <v>33</v>
      </c>
      <c r="N962" t="s">
        <v>20</v>
      </c>
      <c r="O962">
        <v>11</v>
      </c>
      <c r="P962">
        <v>10</v>
      </c>
    </row>
    <row r="963" spans="1:16" x14ac:dyDescent="0.25">
      <c r="A963" t="s">
        <v>1981</v>
      </c>
      <c r="B963" t="s">
        <v>1982</v>
      </c>
      <c r="C963" t="s">
        <v>5247</v>
      </c>
      <c r="D963">
        <v>21</v>
      </c>
      <c r="E963" t="s">
        <v>18</v>
      </c>
      <c r="F963" t="s">
        <v>18</v>
      </c>
      <c r="G963" t="s">
        <v>60</v>
      </c>
      <c r="H963">
        <v>1</v>
      </c>
      <c r="I963" t="s">
        <v>212</v>
      </c>
      <c r="J963">
        <v>0</v>
      </c>
      <c r="K963" t="s">
        <v>54</v>
      </c>
      <c r="L963" s="46">
        <v>0.95</v>
      </c>
      <c r="M963" t="s">
        <v>8</v>
      </c>
      <c r="N963" t="s">
        <v>44</v>
      </c>
      <c r="O963">
        <v>5</v>
      </c>
      <c r="P963">
        <v>5</v>
      </c>
    </row>
    <row r="964" spans="1:16" x14ac:dyDescent="0.25">
      <c r="A964" t="s">
        <v>1983</v>
      </c>
      <c r="B964" t="s">
        <v>1984</v>
      </c>
      <c r="C964" t="s">
        <v>5248</v>
      </c>
      <c r="D964">
        <v>36</v>
      </c>
      <c r="E964" t="s">
        <v>91</v>
      </c>
      <c r="F964" t="s">
        <v>92</v>
      </c>
      <c r="G964" t="s">
        <v>23</v>
      </c>
      <c r="I964">
        <v>20</v>
      </c>
      <c r="J964">
        <v>4.0999999999999996</v>
      </c>
      <c r="K964" t="s">
        <v>5251</v>
      </c>
      <c r="L964" s="46">
        <v>0.86</v>
      </c>
      <c r="M964" t="s">
        <v>33</v>
      </c>
      <c r="N964" t="s">
        <v>15</v>
      </c>
      <c r="O964">
        <v>4</v>
      </c>
      <c r="P964">
        <v>1</v>
      </c>
    </row>
    <row r="965" spans="1:16" x14ac:dyDescent="0.25">
      <c r="A965" t="s">
        <v>1985</v>
      </c>
      <c r="B965" t="s">
        <v>1986</v>
      </c>
      <c r="C965" t="s">
        <v>5250</v>
      </c>
      <c r="D965">
        <v>40</v>
      </c>
      <c r="E965" t="s">
        <v>18</v>
      </c>
      <c r="F965" t="s">
        <v>18</v>
      </c>
      <c r="G965" t="s">
        <v>31</v>
      </c>
      <c r="H965">
        <v>2</v>
      </c>
      <c r="I965" t="s">
        <v>32</v>
      </c>
      <c r="J965">
        <v>1.3</v>
      </c>
      <c r="K965">
        <v>1</v>
      </c>
      <c r="L965" s="46">
        <v>0.77</v>
      </c>
      <c r="M965" t="s">
        <v>55</v>
      </c>
      <c r="N965" t="s">
        <v>15</v>
      </c>
      <c r="O965">
        <v>4</v>
      </c>
      <c r="P965">
        <v>3</v>
      </c>
    </row>
    <row r="966" spans="1:16" x14ac:dyDescent="0.25">
      <c r="A966" t="s">
        <v>1987</v>
      </c>
      <c r="B966" t="s">
        <v>1988</v>
      </c>
      <c r="C966" t="s">
        <v>63</v>
      </c>
      <c r="D966">
        <v>59</v>
      </c>
      <c r="E966" t="s">
        <v>53</v>
      </c>
      <c r="F966" t="s">
        <v>13</v>
      </c>
      <c r="G966" t="s">
        <v>60</v>
      </c>
      <c r="H966">
        <v>40</v>
      </c>
      <c r="I966">
        <v>100</v>
      </c>
      <c r="J966">
        <v>2.6</v>
      </c>
      <c r="M966" t="s">
        <v>8</v>
      </c>
      <c r="N966" t="s">
        <v>20</v>
      </c>
      <c r="O966">
        <v>16</v>
      </c>
      <c r="P966">
        <v>5</v>
      </c>
    </row>
    <row r="967" spans="1:16" x14ac:dyDescent="0.25">
      <c r="A967" t="s">
        <v>1989</v>
      </c>
      <c r="B967" t="s">
        <v>1990</v>
      </c>
      <c r="C967" t="s">
        <v>5254</v>
      </c>
      <c r="D967">
        <v>45</v>
      </c>
      <c r="E967" t="s">
        <v>29</v>
      </c>
      <c r="F967" t="s">
        <v>30</v>
      </c>
      <c r="G967" t="s">
        <v>64</v>
      </c>
      <c r="H967">
        <v>4</v>
      </c>
      <c r="I967" t="s">
        <v>104</v>
      </c>
      <c r="J967">
        <v>2.7</v>
      </c>
      <c r="L967" s="46">
        <v>0.72</v>
      </c>
      <c r="M967" t="s">
        <v>50</v>
      </c>
      <c r="N967" t="s">
        <v>20</v>
      </c>
      <c r="O967">
        <v>5</v>
      </c>
      <c r="P967">
        <v>1</v>
      </c>
    </row>
    <row r="968" spans="1:16" x14ac:dyDescent="0.25">
      <c r="A968" t="s">
        <v>1991</v>
      </c>
      <c r="B968" t="s">
        <v>1992</v>
      </c>
      <c r="C968" t="s">
        <v>5257</v>
      </c>
      <c r="D968">
        <v>44</v>
      </c>
      <c r="E968" t="s">
        <v>95</v>
      </c>
      <c r="F968" t="s">
        <v>96</v>
      </c>
      <c r="G968" t="s">
        <v>97</v>
      </c>
      <c r="H968">
        <v>9</v>
      </c>
      <c r="I968">
        <v>40</v>
      </c>
      <c r="K968">
        <v>0</v>
      </c>
      <c r="L968" s="46">
        <v>0.7</v>
      </c>
      <c r="M968" t="s">
        <v>8</v>
      </c>
      <c r="N968" t="s">
        <v>44</v>
      </c>
      <c r="O968">
        <v>9</v>
      </c>
      <c r="P968">
        <v>2</v>
      </c>
    </row>
    <row r="969" spans="1:16" x14ac:dyDescent="0.25">
      <c r="A969" t="s">
        <v>1993</v>
      </c>
      <c r="B969" t="s">
        <v>1994</v>
      </c>
      <c r="C969" t="s">
        <v>5248</v>
      </c>
      <c r="D969">
        <v>36</v>
      </c>
      <c r="E969" t="s">
        <v>53</v>
      </c>
      <c r="F969" t="s">
        <v>13</v>
      </c>
      <c r="G969" t="s">
        <v>64</v>
      </c>
      <c r="H969">
        <v>13</v>
      </c>
      <c r="I969">
        <v>30</v>
      </c>
      <c r="J969">
        <v>3.6</v>
      </c>
      <c r="K969">
        <v>0</v>
      </c>
      <c r="L969" s="46">
        <v>0.86</v>
      </c>
      <c r="M969" t="s">
        <v>55</v>
      </c>
      <c r="N969" t="s">
        <v>44</v>
      </c>
      <c r="O969">
        <v>8</v>
      </c>
      <c r="P969">
        <v>3</v>
      </c>
    </row>
    <row r="970" spans="1:16" x14ac:dyDescent="0.25">
      <c r="A970" t="s">
        <v>1995</v>
      </c>
      <c r="B970" t="s">
        <v>1996</v>
      </c>
      <c r="C970" t="s">
        <v>63</v>
      </c>
      <c r="D970">
        <v>26</v>
      </c>
      <c r="E970" t="s">
        <v>78</v>
      </c>
      <c r="F970" t="s">
        <v>79</v>
      </c>
      <c r="G970" t="s">
        <v>19</v>
      </c>
      <c r="H970">
        <v>1</v>
      </c>
      <c r="I970">
        <v>75</v>
      </c>
      <c r="J970">
        <v>3</v>
      </c>
      <c r="K970">
        <v>1</v>
      </c>
      <c r="M970" t="s">
        <v>55</v>
      </c>
      <c r="N970" t="s">
        <v>44</v>
      </c>
      <c r="O970">
        <v>4</v>
      </c>
      <c r="P970">
        <v>3</v>
      </c>
    </row>
    <row r="971" spans="1:16" x14ac:dyDescent="0.25">
      <c r="A971" t="s">
        <v>1997</v>
      </c>
      <c r="B971" t="s">
        <v>1998</v>
      </c>
      <c r="C971" t="s">
        <v>5254</v>
      </c>
      <c r="D971">
        <v>49</v>
      </c>
      <c r="E971" t="s">
        <v>78</v>
      </c>
      <c r="F971" t="s">
        <v>79</v>
      </c>
      <c r="G971" t="s">
        <v>23</v>
      </c>
      <c r="H971">
        <v>1</v>
      </c>
      <c r="J971">
        <v>0</v>
      </c>
      <c r="K971">
        <v>0</v>
      </c>
      <c r="L971" s="46">
        <v>0.82</v>
      </c>
      <c r="M971" t="s">
        <v>8</v>
      </c>
      <c r="N971" t="s">
        <v>15</v>
      </c>
      <c r="O971">
        <v>1</v>
      </c>
      <c r="P971">
        <v>1</v>
      </c>
    </row>
    <row r="972" spans="1:16" x14ac:dyDescent="0.25">
      <c r="A972" t="s">
        <v>1999</v>
      </c>
      <c r="B972" t="s">
        <v>2000</v>
      </c>
      <c r="C972" t="s">
        <v>5254</v>
      </c>
      <c r="D972">
        <v>29</v>
      </c>
      <c r="E972" t="s">
        <v>118</v>
      </c>
      <c r="F972" t="s">
        <v>119</v>
      </c>
      <c r="G972" t="s">
        <v>14</v>
      </c>
      <c r="H972">
        <v>3</v>
      </c>
      <c r="I972" t="s">
        <v>5256</v>
      </c>
      <c r="J972">
        <v>0</v>
      </c>
      <c r="K972" t="b">
        <v>1</v>
      </c>
      <c r="L972" s="46">
        <v>0.81</v>
      </c>
      <c r="M972" t="s">
        <v>8</v>
      </c>
      <c r="N972" t="s">
        <v>15</v>
      </c>
      <c r="O972">
        <v>5</v>
      </c>
      <c r="P972">
        <v>1</v>
      </c>
    </row>
    <row r="973" spans="1:16" x14ac:dyDescent="0.25">
      <c r="A973" t="s">
        <v>2001</v>
      </c>
      <c r="B973" t="s">
        <v>2002</v>
      </c>
      <c r="C973" t="s">
        <v>5254</v>
      </c>
      <c r="D973">
        <v>32</v>
      </c>
      <c r="E973" t="s">
        <v>118</v>
      </c>
      <c r="F973" t="s">
        <v>119</v>
      </c>
      <c r="G973" t="s">
        <v>19</v>
      </c>
      <c r="H973">
        <v>1</v>
      </c>
      <c r="I973" t="s">
        <v>24</v>
      </c>
      <c r="J973">
        <v>3.1</v>
      </c>
      <c r="K973">
        <v>1</v>
      </c>
      <c r="L973" s="46">
        <v>0.76</v>
      </c>
      <c r="M973" t="s">
        <v>33</v>
      </c>
      <c r="N973" t="s">
        <v>15</v>
      </c>
      <c r="O973">
        <v>1</v>
      </c>
      <c r="P973">
        <v>2</v>
      </c>
    </row>
    <row r="974" spans="1:16" x14ac:dyDescent="0.25">
      <c r="A974" t="s">
        <v>2003</v>
      </c>
      <c r="B974" t="s">
        <v>2004</v>
      </c>
      <c r="C974" t="s">
        <v>5257</v>
      </c>
      <c r="D974">
        <v>24</v>
      </c>
      <c r="E974" t="s">
        <v>36</v>
      </c>
      <c r="F974" t="s">
        <v>37</v>
      </c>
      <c r="G974" t="s">
        <v>7</v>
      </c>
      <c r="H974">
        <v>3</v>
      </c>
      <c r="I974" t="s">
        <v>5261</v>
      </c>
      <c r="J974">
        <v>3.9</v>
      </c>
      <c r="K974" t="s">
        <v>5251</v>
      </c>
      <c r="L974" s="46">
        <v>0.9</v>
      </c>
      <c r="M974" t="s">
        <v>55</v>
      </c>
      <c r="N974" t="s">
        <v>20</v>
      </c>
      <c r="O974">
        <v>5</v>
      </c>
      <c r="P974">
        <v>1</v>
      </c>
    </row>
    <row r="975" spans="1:16" x14ac:dyDescent="0.25">
      <c r="A975" t="s">
        <v>2005</v>
      </c>
      <c r="B975" t="s">
        <v>2006</v>
      </c>
      <c r="C975" t="s">
        <v>5257</v>
      </c>
      <c r="D975">
        <v>35</v>
      </c>
      <c r="E975" t="s">
        <v>95</v>
      </c>
      <c r="F975" t="s">
        <v>96</v>
      </c>
      <c r="G975" t="s">
        <v>75</v>
      </c>
      <c r="H975">
        <v>14</v>
      </c>
      <c r="I975">
        <v>30</v>
      </c>
      <c r="J975">
        <v>1.6</v>
      </c>
      <c r="K975" t="s">
        <v>5258</v>
      </c>
      <c r="L975" s="46">
        <v>0.67</v>
      </c>
      <c r="M975" t="s">
        <v>8</v>
      </c>
      <c r="N975" t="s">
        <v>15</v>
      </c>
      <c r="O975">
        <v>8</v>
      </c>
      <c r="P975">
        <v>9</v>
      </c>
    </row>
    <row r="976" spans="1:16" x14ac:dyDescent="0.25">
      <c r="A976" t="s">
        <v>2007</v>
      </c>
      <c r="B976" t="s">
        <v>2008</v>
      </c>
      <c r="C976" t="s">
        <v>5253</v>
      </c>
      <c r="D976">
        <v>43</v>
      </c>
      <c r="E976" t="s">
        <v>173</v>
      </c>
      <c r="F976" t="s">
        <v>59</v>
      </c>
      <c r="G976" t="s">
        <v>7</v>
      </c>
      <c r="H976">
        <v>2</v>
      </c>
      <c r="J976">
        <v>1.8</v>
      </c>
      <c r="K976" t="s">
        <v>142</v>
      </c>
      <c r="L976" s="46">
        <v>0.61</v>
      </c>
      <c r="M976" t="s">
        <v>8</v>
      </c>
      <c r="N976" t="s">
        <v>9</v>
      </c>
      <c r="O976">
        <v>5</v>
      </c>
      <c r="P976">
        <v>3</v>
      </c>
    </row>
    <row r="977" spans="1:16" x14ac:dyDescent="0.25">
      <c r="A977" t="s">
        <v>2009</v>
      </c>
      <c r="B977" t="s">
        <v>2010</v>
      </c>
      <c r="C977" t="s">
        <v>5250</v>
      </c>
      <c r="D977">
        <v>53</v>
      </c>
      <c r="E977" t="s">
        <v>95</v>
      </c>
      <c r="F977" t="s">
        <v>96</v>
      </c>
      <c r="G977" t="s">
        <v>97</v>
      </c>
      <c r="H977">
        <v>27</v>
      </c>
      <c r="I977">
        <v>100</v>
      </c>
      <c r="J977">
        <v>3.7</v>
      </c>
      <c r="K977" t="s">
        <v>142</v>
      </c>
      <c r="L977" s="46">
        <v>0.73</v>
      </c>
      <c r="M977" t="s">
        <v>55</v>
      </c>
      <c r="N977" t="s">
        <v>9</v>
      </c>
      <c r="O977">
        <v>13</v>
      </c>
      <c r="P977">
        <v>5</v>
      </c>
    </row>
    <row r="978" spans="1:16" x14ac:dyDescent="0.25">
      <c r="A978" t="s">
        <v>2011</v>
      </c>
      <c r="B978" t="s">
        <v>2012</v>
      </c>
      <c r="C978" t="s">
        <v>5252</v>
      </c>
      <c r="D978">
        <v>38</v>
      </c>
      <c r="E978" t="s">
        <v>107</v>
      </c>
      <c r="F978" t="s">
        <v>108</v>
      </c>
      <c r="G978" t="s">
        <v>75</v>
      </c>
      <c r="H978">
        <v>7</v>
      </c>
      <c r="I978">
        <v>75</v>
      </c>
      <c r="K978">
        <v>0</v>
      </c>
      <c r="M978" t="s">
        <v>8</v>
      </c>
      <c r="N978" t="s">
        <v>44</v>
      </c>
      <c r="O978">
        <v>6</v>
      </c>
      <c r="P978">
        <v>4</v>
      </c>
    </row>
    <row r="979" spans="1:16" x14ac:dyDescent="0.25">
      <c r="A979" t="s">
        <v>2013</v>
      </c>
      <c r="B979" t="s">
        <v>2014</v>
      </c>
      <c r="C979" t="s">
        <v>82</v>
      </c>
      <c r="D979">
        <v>57</v>
      </c>
      <c r="E979" t="s">
        <v>53</v>
      </c>
      <c r="F979" t="s">
        <v>13</v>
      </c>
      <c r="G979" t="s">
        <v>64</v>
      </c>
      <c r="H979">
        <v>29</v>
      </c>
      <c r="I979">
        <v>75</v>
      </c>
      <c r="J979">
        <v>4.0999999999999996</v>
      </c>
      <c r="K979" t="s">
        <v>5251</v>
      </c>
      <c r="L979" s="46">
        <v>0.9</v>
      </c>
      <c r="M979" t="s">
        <v>33</v>
      </c>
      <c r="N979" t="s">
        <v>15</v>
      </c>
      <c r="O979">
        <v>10</v>
      </c>
      <c r="P979">
        <v>14</v>
      </c>
    </row>
    <row r="980" spans="1:16" x14ac:dyDescent="0.25">
      <c r="A980" t="s">
        <v>2015</v>
      </c>
      <c r="B980" t="s">
        <v>2016</v>
      </c>
      <c r="C980" t="s">
        <v>5257</v>
      </c>
      <c r="D980">
        <v>27</v>
      </c>
      <c r="E980" t="s">
        <v>158</v>
      </c>
      <c r="F980" t="s">
        <v>159</v>
      </c>
      <c r="G980" t="s">
        <v>7</v>
      </c>
      <c r="H980">
        <v>5</v>
      </c>
      <c r="I980" t="s">
        <v>153</v>
      </c>
      <c r="J980">
        <v>1.4</v>
      </c>
      <c r="K980" t="b">
        <v>1</v>
      </c>
      <c r="L980" s="46">
        <v>0.64</v>
      </c>
      <c r="M980" t="s">
        <v>55</v>
      </c>
      <c r="N980" t="s">
        <v>9</v>
      </c>
      <c r="O980">
        <v>4</v>
      </c>
      <c r="P980">
        <v>1</v>
      </c>
    </row>
    <row r="981" spans="1:16" x14ac:dyDescent="0.25">
      <c r="A981" t="s">
        <v>2017</v>
      </c>
      <c r="B981" t="s">
        <v>2018</v>
      </c>
      <c r="C981" t="s">
        <v>5254</v>
      </c>
      <c r="D981">
        <v>43</v>
      </c>
      <c r="E981" t="s">
        <v>58</v>
      </c>
      <c r="F981" t="s">
        <v>59</v>
      </c>
      <c r="G981" t="s">
        <v>23</v>
      </c>
      <c r="H981">
        <v>2</v>
      </c>
      <c r="I981">
        <v>100</v>
      </c>
      <c r="J981">
        <v>1.1000000000000001</v>
      </c>
      <c r="K981">
        <v>1</v>
      </c>
      <c r="L981" s="46">
        <v>0.63</v>
      </c>
      <c r="M981" t="s">
        <v>33</v>
      </c>
      <c r="N981" t="s">
        <v>44</v>
      </c>
      <c r="O981">
        <v>4</v>
      </c>
      <c r="P981">
        <v>1</v>
      </c>
    </row>
    <row r="982" spans="1:16" x14ac:dyDescent="0.25">
      <c r="A982" t="s">
        <v>2019</v>
      </c>
      <c r="B982" t="s">
        <v>2020</v>
      </c>
      <c r="C982" t="s">
        <v>5250</v>
      </c>
      <c r="D982">
        <v>48</v>
      </c>
      <c r="E982" t="s">
        <v>111</v>
      </c>
      <c r="F982" t="s">
        <v>13</v>
      </c>
      <c r="G982" t="s">
        <v>38</v>
      </c>
      <c r="H982">
        <v>18</v>
      </c>
      <c r="I982" t="s">
        <v>24</v>
      </c>
      <c r="J982">
        <v>3.9</v>
      </c>
      <c r="M982" t="s">
        <v>33</v>
      </c>
      <c r="N982" t="s">
        <v>15</v>
      </c>
      <c r="O982">
        <v>12</v>
      </c>
      <c r="P982">
        <v>2</v>
      </c>
    </row>
    <row r="983" spans="1:16" x14ac:dyDescent="0.25">
      <c r="A983" t="s">
        <v>2021</v>
      </c>
      <c r="B983" t="s">
        <v>2022</v>
      </c>
      <c r="C983" t="s">
        <v>5259</v>
      </c>
      <c r="D983">
        <v>26</v>
      </c>
      <c r="E983" t="s">
        <v>91</v>
      </c>
      <c r="F983" t="s">
        <v>92</v>
      </c>
      <c r="G983" t="s">
        <v>64</v>
      </c>
      <c r="H983">
        <v>8</v>
      </c>
      <c r="I983">
        <v>20</v>
      </c>
      <c r="J983">
        <v>3.6</v>
      </c>
      <c r="K983">
        <v>0</v>
      </c>
      <c r="L983" s="46">
        <v>0.67</v>
      </c>
      <c r="M983" t="s">
        <v>33</v>
      </c>
      <c r="N983" t="s">
        <v>20</v>
      </c>
      <c r="O983">
        <v>14</v>
      </c>
      <c r="P983">
        <v>7</v>
      </c>
    </row>
    <row r="984" spans="1:16" x14ac:dyDescent="0.25">
      <c r="A984" t="s">
        <v>2023</v>
      </c>
      <c r="B984" t="s">
        <v>2024</v>
      </c>
      <c r="C984" t="s">
        <v>63</v>
      </c>
      <c r="E984" t="s">
        <v>136</v>
      </c>
      <c r="F984" t="s">
        <v>137</v>
      </c>
      <c r="G984" t="s">
        <v>19</v>
      </c>
      <c r="H984">
        <v>0</v>
      </c>
      <c r="I984" t="s">
        <v>24</v>
      </c>
      <c r="J984">
        <v>0</v>
      </c>
      <c r="K984" t="s">
        <v>142</v>
      </c>
      <c r="L984" s="46">
        <v>0.97</v>
      </c>
      <c r="M984" t="s">
        <v>33</v>
      </c>
      <c r="N984" t="s">
        <v>9</v>
      </c>
      <c r="O984">
        <v>4</v>
      </c>
      <c r="P984">
        <v>3</v>
      </c>
    </row>
    <row r="985" spans="1:16" x14ac:dyDescent="0.25">
      <c r="A985" t="s">
        <v>2025</v>
      </c>
      <c r="B985" t="s">
        <v>2026</v>
      </c>
      <c r="C985" t="s">
        <v>5253</v>
      </c>
      <c r="D985">
        <v>50</v>
      </c>
      <c r="E985" t="s">
        <v>5</v>
      </c>
      <c r="F985" t="s">
        <v>6</v>
      </c>
      <c r="G985" t="s">
        <v>38</v>
      </c>
      <c r="H985">
        <v>16</v>
      </c>
      <c r="I985" t="s">
        <v>153</v>
      </c>
      <c r="J985">
        <v>4.5</v>
      </c>
      <c r="K985">
        <v>0</v>
      </c>
      <c r="L985">
        <v>69</v>
      </c>
      <c r="M985" t="s">
        <v>55</v>
      </c>
      <c r="N985" t="s">
        <v>20</v>
      </c>
      <c r="O985">
        <v>15</v>
      </c>
      <c r="P985">
        <v>11</v>
      </c>
    </row>
    <row r="986" spans="1:16" x14ac:dyDescent="0.25">
      <c r="A986" t="s">
        <v>2027</v>
      </c>
      <c r="B986" t="s">
        <v>2028</v>
      </c>
      <c r="C986" t="s">
        <v>5254</v>
      </c>
      <c r="D986">
        <v>48</v>
      </c>
      <c r="E986" t="s">
        <v>136</v>
      </c>
      <c r="F986" t="s">
        <v>137</v>
      </c>
      <c r="G986" t="s">
        <v>23</v>
      </c>
      <c r="H986">
        <v>8</v>
      </c>
      <c r="I986">
        <v>50</v>
      </c>
      <c r="K986">
        <v>1</v>
      </c>
      <c r="L986" s="46">
        <v>0.73</v>
      </c>
      <c r="M986" t="s">
        <v>33</v>
      </c>
      <c r="N986" t="s">
        <v>15</v>
      </c>
      <c r="O986">
        <v>6</v>
      </c>
      <c r="P986">
        <v>7</v>
      </c>
    </row>
    <row r="987" spans="1:16" x14ac:dyDescent="0.25">
      <c r="A987" t="s">
        <v>2029</v>
      </c>
      <c r="B987" t="s">
        <v>2030</v>
      </c>
      <c r="C987" t="s">
        <v>5254</v>
      </c>
      <c r="D987">
        <v>60</v>
      </c>
      <c r="E987" t="s">
        <v>173</v>
      </c>
      <c r="F987" t="s">
        <v>59</v>
      </c>
      <c r="G987" t="s">
        <v>7</v>
      </c>
      <c r="H987">
        <v>39</v>
      </c>
      <c r="I987">
        <v>20</v>
      </c>
      <c r="J987">
        <v>1.4</v>
      </c>
      <c r="K987" t="b">
        <v>1</v>
      </c>
      <c r="L987" s="46">
        <v>0.86</v>
      </c>
      <c r="M987" t="s">
        <v>33</v>
      </c>
      <c r="N987" t="s">
        <v>9</v>
      </c>
      <c r="O987">
        <v>20</v>
      </c>
      <c r="P987">
        <v>12</v>
      </c>
    </row>
    <row r="988" spans="1:16" x14ac:dyDescent="0.25">
      <c r="A988" t="s">
        <v>2031</v>
      </c>
      <c r="B988" t="s">
        <v>2032</v>
      </c>
      <c r="C988" t="s">
        <v>82</v>
      </c>
      <c r="D988">
        <v>26</v>
      </c>
      <c r="E988" t="s">
        <v>122</v>
      </c>
      <c r="F988" t="s">
        <v>123</v>
      </c>
      <c r="G988" t="s">
        <v>97</v>
      </c>
      <c r="I988">
        <v>50</v>
      </c>
      <c r="J988">
        <v>0</v>
      </c>
      <c r="K988" t="s">
        <v>54</v>
      </c>
      <c r="L988">
        <v>81</v>
      </c>
      <c r="M988" t="s">
        <v>8</v>
      </c>
      <c r="N988" t="s">
        <v>15</v>
      </c>
      <c r="O988">
        <v>4</v>
      </c>
      <c r="P988">
        <v>1</v>
      </c>
    </row>
    <row r="989" spans="1:16" x14ac:dyDescent="0.25">
      <c r="A989" t="s">
        <v>2033</v>
      </c>
      <c r="B989" t="s">
        <v>2034</v>
      </c>
      <c r="C989" t="s">
        <v>5248</v>
      </c>
      <c r="D989">
        <v>35</v>
      </c>
      <c r="E989" t="s">
        <v>95</v>
      </c>
      <c r="F989" t="s">
        <v>96</v>
      </c>
      <c r="G989" t="s">
        <v>19</v>
      </c>
      <c r="H989">
        <v>16</v>
      </c>
      <c r="I989" t="s">
        <v>5249</v>
      </c>
      <c r="J989">
        <v>4.3</v>
      </c>
      <c r="K989">
        <v>1</v>
      </c>
      <c r="L989" s="46">
        <v>0.74</v>
      </c>
      <c r="M989" t="s">
        <v>55</v>
      </c>
      <c r="N989" t="s">
        <v>20</v>
      </c>
      <c r="O989">
        <v>13</v>
      </c>
      <c r="P989">
        <v>3</v>
      </c>
    </row>
    <row r="990" spans="1:16" x14ac:dyDescent="0.25">
      <c r="A990" t="s">
        <v>2035</v>
      </c>
      <c r="B990" t="s">
        <v>2036</v>
      </c>
      <c r="C990" t="s">
        <v>82</v>
      </c>
      <c r="D990">
        <v>23</v>
      </c>
      <c r="E990" t="s">
        <v>43</v>
      </c>
      <c r="F990" t="s">
        <v>13</v>
      </c>
      <c r="G990" t="s">
        <v>7</v>
      </c>
      <c r="H990">
        <v>4</v>
      </c>
      <c r="I990" t="s">
        <v>212</v>
      </c>
      <c r="J990">
        <v>2.2000000000000002</v>
      </c>
      <c r="K990">
        <v>1</v>
      </c>
      <c r="L990">
        <v>64</v>
      </c>
      <c r="M990" t="s">
        <v>55</v>
      </c>
      <c r="N990" t="s">
        <v>9</v>
      </c>
      <c r="O990">
        <v>2</v>
      </c>
      <c r="P990">
        <v>3</v>
      </c>
    </row>
    <row r="991" spans="1:16" x14ac:dyDescent="0.25">
      <c r="A991" t="s">
        <v>2037</v>
      </c>
      <c r="B991" t="s">
        <v>2038</v>
      </c>
      <c r="C991" t="s">
        <v>82</v>
      </c>
      <c r="D991">
        <v>37</v>
      </c>
      <c r="E991" t="s">
        <v>12</v>
      </c>
      <c r="F991" t="s">
        <v>13</v>
      </c>
      <c r="G991" t="s">
        <v>19</v>
      </c>
      <c r="H991">
        <v>4</v>
      </c>
      <c r="I991">
        <v>75</v>
      </c>
      <c r="J991">
        <v>3.2</v>
      </c>
      <c r="K991" t="b">
        <v>0</v>
      </c>
      <c r="L991" s="46">
        <v>0.76</v>
      </c>
      <c r="M991" t="s">
        <v>50</v>
      </c>
      <c r="N991" t="s">
        <v>20</v>
      </c>
      <c r="O991">
        <v>5</v>
      </c>
      <c r="P991">
        <v>1</v>
      </c>
    </row>
    <row r="992" spans="1:16" x14ac:dyDescent="0.25">
      <c r="A992" t="s">
        <v>2039</v>
      </c>
      <c r="B992" t="s">
        <v>2040</v>
      </c>
      <c r="C992" t="s">
        <v>5248</v>
      </c>
      <c r="D992">
        <v>21</v>
      </c>
      <c r="E992" t="s">
        <v>58</v>
      </c>
      <c r="F992" t="s">
        <v>59</v>
      </c>
      <c r="G992" t="s">
        <v>31</v>
      </c>
      <c r="H992">
        <v>2</v>
      </c>
      <c r="I992">
        <v>100</v>
      </c>
      <c r="J992">
        <v>3.7</v>
      </c>
      <c r="K992" t="s">
        <v>54</v>
      </c>
      <c r="L992">
        <v>73</v>
      </c>
      <c r="M992" t="s">
        <v>55</v>
      </c>
      <c r="N992" t="s">
        <v>15</v>
      </c>
      <c r="O992">
        <v>2</v>
      </c>
      <c r="P992">
        <v>3</v>
      </c>
    </row>
    <row r="993" spans="1:16" x14ac:dyDescent="0.25">
      <c r="A993" t="s">
        <v>2041</v>
      </c>
      <c r="B993" t="s">
        <v>2042</v>
      </c>
      <c r="C993" t="s">
        <v>5248</v>
      </c>
      <c r="D993">
        <v>58</v>
      </c>
      <c r="E993" t="s">
        <v>18</v>
      </c>
      <c r="F993" t="s">
        <v>18</v>
      </c>
      <c r="G993" t="s">
        <v>60</v>
      </c>
      <c r="H993">
        <v>37</v>
      </c>
      <c r="I993" t="s">
        <v>5260</v>
      </c>
      <c r="J993">
        <v>4.9000000000000004</v>
      </c>
      <c r="K993" t="b">
        <v>0</v>
      </c>
      <c r="L993" s="46">
        <v>0.69</v>
      </c>
      <c r="M993" t="s">
        <v>55</v>
      </c>
      <c r="N993" t="s">
        <v>15</v>
      </c>
      <c r="O993">
        <v>16</v>
      </c>
      <c r="P993">
        <v>2</v>
      </c>
    </row>
    <row r="994" spans="1:16" x14ac:dyDescent="0.25">
      <c r="A994" t="s">
        <v>2043</v>
      </c>
      <c r="B994" t="s">
        <v>2044</v>
      </c>
      <c r="C994" t="s">
        <v>63</v>
      </c>
      <c r="D994">
        <v>52</v>
      </c>
      <c r="E994" t="s">
        <v>36</v>
      </c>
      <c r="F994" t="s">
        <v>37</v>
      </c>
      <c r="G994" t="s">
        <v>14</v>
      </c>
      <c r="H994">
        <v>32</v>
      </c>
      <c r="I994" t="s">
        <v>153</v>
      </c>
      <c r="J994">
        <v>3.2</v>
      </c>
      <c r="K994">
        <v>0</v>
      </c>
      <c r="L994" s="46">
        <v>0.79</v>
      </c>
      <c r="M994" t="s">
        <v>50</v>
      </c>
      <c r="N994" t="s">
        <v>20</v>
      </c>
      <c r="O994">
        <v>20</v>
      </c>
      <c r="P994">
        <v>7</v>
      </c>
    </row>
    <row r="995" spans="1:16" x14ac:dyDescent="0.25">
      <c r="A995" t="s">
        <v>2045</v>
      </c>
      <c r="B995" t="s">
        <v>2046</v>
      </c>
      <c r="C995" t="s">
        <v>5250</v>
      </c>
      <c r="D995">
        <v>46</v>
      </c>
      <c r="E995" t="s">
        <v>107</v>
      </c>
      <c r="F995" t="s">
        <v>108</v>
      </c>
      <c r="G995" t="s">
        <v>14</v>
      </c>
      <c r="H995">
        <v>8</v>
      </c>
      <c r="I995">
        <v>20</v>
      </c>
      <c r="J995">
        <v>2.2000000000000002</v>
      </c>
      <c r="L995">
        <v>89</v>
      </c>
      <c r="M995" t="s">
        <v>55</v>
      </c>
      <c r="N995" t="s">
        <v>9</v>
      </c>
      <c r="O995">
        <v>7</v>
      </c>
      <c r="P995">
        <v>13</v>
      </c>
    </row>
    <row r="996" spans="1:16" x14ac:dyDescent="0.25">
      <c r="A996" t="s">
        <v>2047</v>
      </c>
      <c r="B996" t="s">
        <v>2048</v>
      </c>
      <c r="C996" t="s">
        <v>63</v>
      </c>
      <c r="D996">
        <v>34</v>
      </c>
      <c r="E996" t="s">
        <v>136</v>
      </c>
      <c r="F996" t="s">
        <v>137</v>
      </c>
      <c r="G996" t="s">
        <v>75</v>
      </c>
      <c r="H996">
        <v>8</v>
      </c>
      <c r="I996">
        <v>30</v>
      </c>
      <c r="J996">
        <v>3.9</v>
      </c>
      <c r="K996" t="s">
        <v>5258</v>
      </c>
      <c r="L996" s="46">
        <v>0.95</v>
      </c>
      <c r="M996" t="s">
        <v>55</v>
      </c>
      <c r="N996" t="s">
        <v>20</v>
      </c>
      <c r="O996">
        <v>10</v>
      </c>
      <c r="P996">
        <v>3</v>
      </c>
    </row>
    <row r="997" spans="1:16" x14ac:dyDescent="0.25">
      <c r="A997" t="s">
        <v>2049</v>
      </c>
      <c r="B997" t="s">
        <v>2050</v>
      </c>
      <c r="C997" t="s">
        <v>82</v>
      </c>
      <c r="D997">
        <v>56</v>
      </c>
      <c r="E997" t="s">
        <v>47</v>
      </c>
      <c r="F997" t="s">
        <v>48</v>
      </c>
      <c r="G997" t="s">
        <v>75</v>
      </c>
      <c r="H997">
        <v>13</v>
      </c>
      <c r="I997">
        <v>100</v>
      </c>
      <c r="J997">
        <v>0</v>
      </c>
      <c r="K997" t="s">
        <v>142</v>
      </c>
      <c r="L997" s="46">
        <v>0.68</v>
      </c>
      <c r="M997" t="s">
        <v>55</v>
      </c>
      <c r="N997" t="s">
        <v>15</v>
      </c>
      <c r="O997">
        <v>8</v>
      </c>
      <c r="P997">
        <v>3</v>
      </c>
    </row>
    <row r="998" spans="1:16" x14ac:dyDescent="0.25">
      <c r="A998" t="s">
        <v>2051</v>
      </c>
      <c r="B998" t="s">
        <v>2052</v>
      </c>
      <c r="C998" t="s">
        <v>5247</v>
      </c>
      <c r="D998">
        <v>26</v>
      </c>
      <c r="E998" t="s">
        <v>18</v>
      </c>
      <c r="F998" t="s">
        <v>18</v>
      </c>
      <c r="G998" t="s">
        <v>7</v>
      </c>
      <c r="H998">
        <v>6</v>
      </c>
      <c r="I998" t="s">
        <v>5256</v>
      </c>
      <c r="J998">
        <v>2.8</v>
      </c>
      <c r="K998" t="s">
        <v>5251</v>
      </c>
      <c r="L998">
        <v>82</v>
      </c>
      <c r="M998" t="s">
        <v>55</v>
      </c>
      <c r="N998" t="s">
        <v>20</v>
      </c>
      <c r="O998">
        <v>6</v>
      </c>
      <c r="P998">
        <v>11</v>
      </c>
    </row>
    <row r="999" spans="1:16" x14ac:dyDescent="0.25">
      <c r="A999" t="s">
        <v>2053</v>
      </c>
      <c r="B999" t="s">
        <v>2054</v>
      </c>
      <c r="C999" t="s">
        <v>5253</v>
      </c>
      <c r="D999">
        <v>37</v>
      </c>
      <c r="E999" t="s">
        <v>71</v>
      </c>
      <c r="F999" t="s">
        <v>72</v>
      </c>
      <c r="G999" t="s">
        <v>38</v>
      </c>
      <c r="H999">
        <v>15</v>
      </c>
      <c r="I999">
        <v>75</v>
      </c>
      <c r="K999" t="b">
        <v>0</v>
      </c>
      <c r="L999" s="46">
        <v>0.94</v>
      </c>
      <c r="M999" t="s">
        <v>50</v>
      </c>
      <c r="N999" t="s">
        <v>15</v>
      </c>
      <c r="O999">
        <v>14</v>
      </c>
      <c r="P999">
        <v>12</v>
      </c>
    </row>
    <row r="1000" spans="1:16" x14ac:dyDescent="0.25">
      <c r="A1000" t="s">
        <v>2055</v>
      </c>
      <c r="B1000" t="s">
        <v>2056</v>
      </c>
      <c r="C1000" t="s">
        <v>5254</v>
      </c>
      <c r="D1000">
        <v>46</v>
      </c>
      <c r="E1000" t="s">
        <v>107</v>
      </c>
      <c r="F1000" t="s">
        <v>108</v>
      </c>
      <c r="G1000" t="s">
        <v>97</v>
      </c>
      <c r="H1000">
        <v>22</v>
      </c>
      <c r="I1000">
        <v>100</v>
      </c>
      <c r="J1000">
        <v>2.8</v>
      </c>
      <c r="K1000" t="s">
        <v>54</v>
      </c>
      <c r="L1000">
        <v>97</v>
      </c>
      <c r="M1000" t="s">
        <v>55</v>
      </c>
      <c r="N1000" t="s">
        <v>20</v>
      </c>
      <c r="O1000">
        <v>12</v>
      </c>
      <c r="P1000">
        <v>6</v>
      </c>
    </row>
    <row r="1001" spans="1:16" x14ac:dyDescent="0.25">
      <c r="A1001" t="s">
        <v>2057</v>
      </c>
      <c r="B1001" t="s">
        <v>2058</v>
      </c>
      <c r="C1001" t="s">
        <v>63</v>
      </c>
      <c r="D1001">
        <v>36</v>
      </c>
      <c r="E1001" t="s">
        <v>162</v>
      </c>
      <c r="F1001" t="s">
        <v>59</v>
      </c>
      <c r="G1001" t="s">
        <v>60</v>
      </c>
      <c r="H1001">
        <v>18</v>
      </c>
      <c r="I1001" t="s">
        <v>104</v>
      </c>
      <c r="J1001">
        <v>1.7</v>
      </c>
      <c r="K1001">
        <v>1</v>
      </c>
      <c r="L1001">
        <v>72</v>
      </c>
      <c r="M1001" t="s">
        <v>55</v>
      </c>
      <c r="N1001" t="s">
        <v>9</v>
      </c>
      <c r="O1001">
        <v>15</v>
      </c>
      <c r="P1001">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0C21-CF11-4DBE-8DFD-4CCB0015B716}">
  <dimension ref="A1:AE1001"/>
  <sheetViews>
    <sheetView topLeftCell="A8" workbookViewId="0">
      <selection activeCell="W1" sqref="W1:W1048576"/>
    </sheetView>
  </sheetViews>
  <sheetFormatPr defaultRowHeight="15" x14ac:dyDescent="0.25"/>
  <cols>
    <col min="1" max="1" width="15.7109375" style="1" bestFit="1" customWidth="1"/>
    <col min="2" max="2" width="15.7109375" style="37" customWidth="1"/>
    <col min="3" max="3" width="8.140625" style="1" bestFit="1" customWidth="1"/>
    <col min="4" max="4" width="9.28515625" style="1" bestFit="1" customWidth="1"/>
    <col min="5" max="5" width="8.28515625" style="1" bestFit="1" customWidth="1"/>
    <col min="6" max="7" width="24.5703125" style="1" bestFit="1" customWidth="1"/>
    <col min="8" max="8" width="27" style="1" bestFit="1" customWidth="1"/>
    <col min="9" max="9" width="23.7109375" style="1" bestFit="1" customWidth="1"/>
    <col min="10" max="10" width="24.28515625" style="1" bestFit="1" customWidth="1"/>
    <col min="11" max="11" width="10" style="1" bestFit="1" customWidth="1"/>
    <col min="12" max="12" width="6.7109375" style="1" bestFit="1" customWidth="1"/>
    <col min="13" max="13" width="12" style="1" bestFit="1" customWidth="1"/>
    <col min="14" max="14" width="11.5703125" style="1" bestFit="1" customWidth="1"/>
    <col min="15" max="15" width="23.42578125" style="1" bestFit="1" customWidth="1"/>
    <col min="16" max="16" width="22.140625" style="1" bestFit="1" customWidth="1"/>
    <col min="17" max="17" width="19.5703125" style="27" bestFit="1" customWidth="1"/>
    <col min="18" max="18" width="8.85546875" style="1" bestFit="1" customWidth="1"/>
    <col min="19" max="19" width="11" style="1" bestFit="1" customWidth="1"/>
    <col min="20" max="20" width="20" style="9" bestFit="1" customWidth="1"/>
    <col min="21" max="21" width="10" style="1" bestFit="1" customWidth="1"/>
    <col min="22" max="22" width="10.85546875" style="1" bestFit="1" customWidth="1"/>
    <col min="23" max="23" width="16.28515625" style="1" bestFit="1" customWidth="1"/>
    <col min="24" max="24" width="15.5703125" style="1" bestFit="1" customWidth="1"/>
    <col min="25" max="25" width="18.85546875" style="1" bestFit="1" customWidth="1"/>
    <col min="26" max="26" width="12.140625" style="1" bestFit="1" customWidth="1"/>
    <col min="27" max="27" width="15.5703125" style="1" bestFit="1" customWidth="1"/>
    <col min="28" max="28" width="11.140625" style="1" bestFit="1" customWidth="1"/>
    <col min="29" max="29" width="11.140625" style="1" customWidth="1"/>
    <col min="30" max="30" width="21.7109375" style="1" bestFit="1" customWidth="1"/>
    <col min="31" max="16384" width="9.140625" style="1"/>
  </cols>
  <sheetData>
    <row r="1" spans="1:31" x14ac:dyDescent="0.25">
      <c r="A1" s="12" t="s">
        <v>2081</v>
      </c>
      <c r="B1" s="12" t="s">
        <v>5114</v>
      </c>
      <c r="C1" s="13" t="s">
        <v>2075</v>
      </c>
      <c r="D1" s="13" t="s">
        <v>2076</v>
      </c>
      <c r="E1" s="13" t="s">
        <v>2077</v>
      </c>
      <c r="F1" s="13" t="s">
        <v>5118</v>
      </c>
      <c r="G1" s="13" t="s">
        <v>2082</v>
      </c>
      <c r="H1" s="13" t="s">
        <v>2083</v>
      </c>
      <c r="I1" s="13" t="s">
        <v>2084</v>
      </c>
      <c r="J1" s="13" t="s">
        <v>2085</v>
      </c>
      <c r="K1" s="13" t="s">
        <v>2089</v>
      </c>
      <c r="L1" s="13" t="s">
        <v>2090</v>
      </c>
      <c r="M1" s="13" t="s">
        <v>2091</v>
      </c>
      <c r="N1" s="13" t="s">
        <v>5205</v>
      </c>
      <c r="O1" s="13" t="s">
        <v>2093</v>
      </c>
      <c r="P1" s="13" t="s">
        <v>0</v>
      </c>
      <c r="Q1" s="24" t="s">
        <v>2101</v>
      </c>
      <c r="R1" s="13" t="s">
        <v>2094</v>
      </c>
      <c r="S1" s="13" t="s">
        <v>2095</v>
      </c>
      <c r="T1" s="14" t="s">
        <v>2096</v>
      </c>
      <c r="U1" s="13" t="s">
        <v>1</v>
      </c>
      <c r="V1" s="13" t="s">
        <v>2</v>
      </c>
      <c r="W1" s="13" t="s">
        <v>2097</v>
      </c>
      <c r="X1" s="13" t="s">
        <v>2071</v>
      </c>
      <c r="Y1" s="15" t="s">
        <v>2098</v>
      </c>
    </row>
    <row r="2" spans="1:31" x14ac:dyDescent="0.25">
      <c r="A2" s="10" t="s">
        <v>317</v>
      </c>
      <c r="B2" s="35">
        <v>250126</v>
      </c>
      <c r="C2" s="6" t="str">
        <f t="shared" ref="C2:C65" si="0">LEFT(A2,2)</f>
        <v>FL</v>
      </c>
      <c r="D2" s="6" t="str">
        <f t="shared" ref="D2:D65" si="1">RIGHT(A2,3)</f>
        <v>126</v>
      </c>
      <c r="E2" s="6" t="str">
        <f t="shared" ref="E2:E65" si="2">MID(A2,3,3)</f>
        <v>250</v>
      </c>
      <c r="F2" s="6" t="str">
        <f>TRIM(Table1[[#This Row],[Name]])</f>
        <v>Jason Carter</v>
      </c>
      <c r="G2" s="6" t="s">
        <v>318</v>
      </c>
      <c r="H2" s="6" t="str">
        <f t="shared" ref="H2:H65" si="3">UPPER(G2)</f>
        <v>JASON CARTER</v>
      </c>
      <c r="I2" s="6" t="str">
        <f t="shared" ref="I2:I65" si="4">LOWER(G2)</f>
        <v>jason carter</v>
      </c>
      <c r="J2" s="6" t="str">
        <f t="shared" ref="J2:J65" si="5">PROPER(G2)</f>
        <v>Jason Carter</v>
      </c>
      <c r="K2" s="6" t="s">
        <v>82</v>
      </c>
      <c r="L2" s="6">
        <v>49</v>
      </c>
      <c r="M2" s="6" t="s">
        <v>95</v>
      </c>
      <c r="N2" s="6" t="s">
        <v>96</v>
      </c>
      <c r="O2" s="6" t="s">
        <v>38</v>
      </c>
      <c r="P2" s="6">
        <v>19</v>
      </c>
      <c r="Q2" s="25" t="s">
        <v>49</v>
      </c>
      <c r="R2" s="6">
        <v>5</v>
      </c>
      <c r="S2" s="6" t="s">
        <v>2100</v>
      </c>
      <c r="T2" s="8">
        <v>0.83</v>
      </c>
      <c r="U2" s="6" t="s">
        <v>50</v>
      </c>
      <c r="V2" s="6" t="s">
        <v>9</v>
      </c>
      <c r="W2" s="6">
        <v>11</v>
      </c>
      <c r="X2" s="6" t="str">
        <f t="shared" ref="X2:X65" si="6">IF(W2&gt;15,"High",IF(W2&gt;=10,"Medium","Low"))</f>
        <v>Medium</v>
      </c>
      <c r="Y2" s="11">
        <v>5</v>
      </c>
    </row>
    <row r="3" spans="1:31" x14ac:dyDescent="0.25">
      <c r="A3" s="10" t="s">
        <v>259</v>
      </c>
      <c r="B3" s="35">
        <v>250097</v>
      </c>
      <c r="C3" s="6" t="str">
        <f t="shared" si="0"/>
        <v>FL</v>
      </c>
      <c r="D3" s="6" t="str">
        <f t="shared" si="1"/>
        <v>097</v>
      </c>
      <c r="E3" s="6" t="str">
        <f t="shared" si="2"/>
        <v>250</v>
      </c>
      <c r="F3" s="6" t="str">
        <f>TRIM(Table1[[#This Row],[Name]])</f>
        <v>Bethany Wright</v>
      </c>
      <c r="G3" s="6" t="s">
        <v>260</v>
      </c>
      <c r="H3" s="6" t="str">
        <f t="shared" si="3"/>
        <v>BETHANY WRIGHT</v>
      </c>
      <c r="I3" s="6" t="str">
        <f t="shared" si="4"/>
        <v>bethany wright</v>
      </c>
      <c r="J3" s="6" t="str">
        <f t="shared" si="5"/>
        <v>Bethany Wright</v>
      </c>
      <c r="K3" s="6" t="s">
        <v>63</v>
      </c>
      <c r="L3" s="6">
        <v>49</v>
      </c>
      <c r="M3" s="6" t="s">
        <v>173</v>
      </c>
      <c r="N3" s="6" t="s">
        <v>59</v>
      </c>
      <c r="O3" s="6" t="s">
        <v>64</v>
      </c>
      <c r="P3" s="6">
        <v>25</v>
      </c>
      <c r="Q3" s="25">
        <v>50</v>
      </c>
      <c r="R3" s="6">
        <v>5</v>
      </c>
      <c r="S3" s="6" t="s">
        <v>2099</v>
      </c>
      <c r="T3" s="8">
        <v>0.77</v>
      </c>
      <c r="U3" s="6" t="s">
        <v>33</v>
      </c>
      <c r="V3" s="6" t="s">
        <v>20</v>
      </c>
      <c r="W3" s="6">
        <v>14</v>
      </c>
      <c r="X3" s="6" t="str">
        <f t="shared" si="6"/>
        <v>Medium</v>
      </c>
      <c r="Y3" s="11">
        <v>8</v>
      </c>
      <c r="Z3" s="1" t="s">
        <v>2065</v>
      </c>
      <c r="AA3" s="1">
        <f>SUM(W2:W1001)</f>
        <v>8715</v>
      </c>
      <c r="AD3" s="23" t="s">
        <v>5134</v>
      </c>
    </row>
    <row r="4" spans="1:31" x14ac:dyDescent="0.25">
      <c r="A4" s="10" t="s">
        <v>540</v>
      </c>
      <c r="B4" s="35">
        <v>250238</v>
      </c>
      <c r="C4" s="6" t="str">
        <f t="shared" si="0"/>
        <v>FL</v>
      </c>
      <c r="D4" s="6" t="str">
        <f t="shared" si="1"/>
        <v>238</v>
      </c>
      <c r="E4" s="6" t="str">
        <f t="shared" si="2"/>
        <v>250</v>
      </c>
      <c r="F4" s="6" t="str">
        <f>TRIM(Table1[[#This Row],[Name]])</f>
        <v>Daniel Harrington</v>
      </c>
      <c r="G4" s="6" t="s">
        <v>541</v>
      </c>
      <c r="H4" s="6" t="str">
        <f t="shared" si="3"/>
        <v>DANIEL HARRINGTON</v>
      </c>
      <c r="I4" s="6" t="str">
        <f t="shared" si="4"/>
        <v>daniel harrington</v>
      </c>
      <c r="J4" s="6" t="str">
        <f t="shared" si="5"/>
        <v>Daniel Harrington</v>
      </c>
      <c r="K4" s="6" t="s">
        <v>82</v>
      </c>
      <c r="L4" s="6">
        <v>27</v>
      </c>
      <c r="M4" s="6" t="s">
        <v>111</v>
      </c>
      <c r="N4" s="6" t="s">
        <v>13</v>
      </c>
      <c r="O4" s="6" t="s">
        <v>31</v>
      </c>
      <c r="P4" s="6">
        <v>4</v>
      </c>
      <c r="Q4" s="25">
        <v>75</v>
      </c>
      <c r="R4" s="6">
        <v>5</v>
      </c>
      <c r="S4" s="6" t="s">
        <v>2099</v>
      </c>
      <c r="T4" s="8">
        <v>0.88</v>
      </c>
      <c r="U4" s="6" t="s">
        <v>33</v>
      </c>
      <c r="V4" s="6" t="s">
        <v>20</v>
      </c>
      <c r="W4" s="6">
        <v>5</v>
      </c>
      <c r="X4" s="6" t="str">
        <f t="shared" si="6"/>
        <v>Low</v>
      </c>
      <c r="Y4" s="11">
        <v>1</v>
      </c>
      <c r="Z4" s="1" t="s">
        <v>2066</v>
      </c>
      <c r="AA4" s="1">
        <f>AVERAGE(W2:W1001)</f>
        <v>8.7149999999999999</v>
      </c>
      <c r="AD4" s="49" t="s">
        <v>2097</v>
      </c>
      <c r="AE4" s="50"/>
    </row>
    <row r="5" spans="1:31" x14ac:dyDescent="0.25">
      <c r="A5" s="10" t="s">
        <v>574</v>
      </c>
      <c r="B5" s="35">
        <v>250255</v>
      </c>
      <c r="C5" s="6" t="str">
        <f t="shared" si="0"/>
        <v>FL</v>
      </c>
      <c r="D5" s="6" t="str">
        <f t="shared" si="1"/>
        <v>255</v>
      </c>
      <c r="E5" s="6" t="str">
        <f t="shared" si="2"/>
        <v>250</v>
      </c>
      <c r="F5" s="6" t="str">
        <f>TRIM(Table1[[#This Row],[Name]])</f>
        <v>William Knapp</v>
      </c>
      <c r="G5" s="6" t="s">
        <v>575</v>
      </c>
      <c r="H5" s="6" t="str">
        <f t="shared" si="3"/>
        <v>WILLIAM KNAPP</v>
      </c>
      <c r="I5" s="6" t="str">
        <f t="shared" si="4"/>
        <v>william knapp</v>
      </c>
      <c r="J5" s="6" t="str">
        <f t="shared" si="5"/>
        <v>William Knapp</v>
      </c>
      <c r="K5" s="6" t="s">
        <v>82</v>
      </c>
      <c r="L5" s="6">
        <v>48</v>
      </c>
      <c r="M5" s="6" t="s">
        <v>136</v>
      </c>
      <c r="N5" s="6" t="s">
        <v>137</v>
      </c>
      <c r="O5" s="6" t="s">
        <v>60</v>
      </c>
      <c r="P5" s="6">
        <v>8</v>
      </c>
      <c r="Q5" s="25">
        <v>30</v>
      </c>
      <c r="R5" s="6">
        <v>5</v>
      </c>
      <c r="S5" s="6" t="s">
        <v>2100</v>
      </c>
      <c r="T5" s="8">
        <v>0.99</v>
      </c>
      <c r="U5" s="6" t="s">
        <v>8</v>
      </c>
      <c r="V5" s="6" t="s">
        <v>44</v>
      </c>
      <c r="W5" s="6">
        <v>6</v>
      </c>
      <c r="X5" s="6" t="str">
        <f t="shared" si="6"/>
        <v>Low</v>
      </c>
      <c r="Y5" s="11">
        <v>9</v>
      </c>
      <c r="Z5" s="1" t="s">
        <v>2068</v>
      </c>
      <c r="AA5" s="1">
        <f>MIN(W2:W1001)</f>
        <v>1</v>
      </c>
      <c r="AD5" s="6" t="s">
        <v>5120</v>
      </c>
      <c r="AE5" s="6">
        <v>8.7149999999999999</v>
      </c>
    </row>
    <row r="6" spans="1:31" x14ac:dyDescent="0.25">
      <c r="A6" s="10" t="s">
        <v>698</v>
      </c>
      <c r="B6" s="35">
        <v>250317</v>
      </c>
      <c r="C6" s="6" t="str">
        <f t="shared" si="0"/>
        <v>FL</v>
      </c>
      <c r="D6" s="6" t="str">
        <f t="shared" si="1"/>
        <v>317</v>
      </c>
      <c r="E6" s="6" t="str">
        <f t="shared" si="2"/>
        <v>250</v>
      </c>
      <c r="F6" s="6" t="str">
        <f>TRIM(Table1[[#This Row],[Name]])</f>
        <v>Allen Lee</v>
      </c>
      <c r="G6" s="6" t="s">
        <v>699</v>
      </c>
      <c r="H6" s="6" t="str">
        <f t="shared" si="3"/>
        <v>ALLEN LEE</v>
      </c>
      <c r="I6" s="6" t="str">
        <f t="shared" si="4"/>
        <v>allen lee</v>
      </c>
      <c r="J6" s="6" t="str">
        <f t="shared" si="5"/>
        <v>Allen Lee</v>
      </c>
      <c r="K6" s="6" t="s">
        <v>82</v>
      </c>
      <c r="L6" s="6">
        <v>40</v>
      </c>
      <c r="M6" s="6" t="s">
        <v>29</v>
      </c>
      <c r="N6" s="6" t="s">
        <v>30</v>
      </c>
      <c r="O6" s="6" t="s">
        <v>75</v>
      </c>
      <c r="P6" s="6">
        <v>0</v>
      </c>
      <c r="Q6" s="25" t="s">
        <v>212</v>
      </c>
      <c r="R6" s="6">
        <v>5</v>
      </c>
      <c r="S6" s="6" t="s">
        <v>2099</v>
      </c>
      <c r="T6" s="8">
        <v>0.11</v>
      </c>
      <c r="U6" s="6" t="s">
        <v>55</v>
      </c>
      <c r="V6" s="6" t="s">
        <v>15</v>
      </c>
      <c r="W6" s="6">
        <v>1</v>
      </c>
      <c r="X6" s="6" t="str">
        <f t="shared" si="6"/>
        <v>Low</v>
      </c>
      <c r="Y6" s="11">
        <v>4</v>
      </c>
      <c r="Z6" s="1" t="s">
        <v>2069</v>
      </c>
      <c r="AA6" s="1">
        <f>MAX(W2:W1001)</f>
        <v>20</v>
      </c>
      <c r="AD6" s="6" t="s">
        <v>5121</v>
      </c>
      <c r="AE6" s="6">
        <v>0.17398288721895913</v>
      </c>
    </row>
    <row r="7" spans="1:31" x14ac:dyDescent="0.25">
      <c r="A7" s="10" t="s">
        <v>935</v>
      </c>
      <c r="B7" s="35">
        <v>250436</v>
      </c>
      <c r="C7" s="6" t="str">
        <f t="shared" si="0"/>
        <v>FL</v>
      </c>
      <c r="D7" s="6" t="str">
        <f t="shared" si="1"/>
        <v>436</v>
      </c>
      <c r="E7" s="6" t="str">
        <f t="shared" si="2"/>
        <v>250</v>
      </c>
      <c r="F7" s="6" t="str">
        <f>TRIM(Table1[[#This Row],[Name]])</f>
        <v>Anthony Downs</v>
      </c>
      <c r="G7" s="6" t="s">
        <v>936</v>
      </c>
      <c r="H7" s="6" t="str">
        <f t="shared" si="3"/>
        <v>ANTHONY DOWNS</v>
      </c>
      <c r="I7" s="6" t="str">
        <f t="shared" si="4"/>
        <v>anthony downs</v>
      </c>
      <c r="J7" s="6" t="str">
        <f t="shared" si="5"/>
        <v>Anthony Downs</v>
      </c>
      <c r="K7" s="6" t="s">
        <v>82</v>
      </c>
      <c r="L7" s="6">
        <v>34</v>
      </c>
      <c r="M7" s="6" t="s">
        <v>12</v>
      </c>
      <c r="N7" s="6" t="s">
        <v>13</v>
      </c>
      <c r="O7" s="6" t="s">
        <v>75</v>
      </c>
      <c r="P7" s="6">
        <v>6</v>
      </c>
      <c r="Q7" s="25">
        <v>50</v>
      </c>
      <c r="R7" s="6">
        <v>5</v>
      </c>
      <c r="S7" s="6" t="s">
        <v>2100</v>
      </c>
      <c r="T7" s="8">
        <v>0.92</v>
      </c>
      <c r="U7" s="6" t="s">
        <v>8</v>
      </c>
      <c r="V7" s="6" t="s">
        <v>20</v>
      </c>
      <c r="W7" s="6">
        <v>8</v>
      </c>
      <c r="X7" s="6" t="str">
        <f t="shared" si="6"/>
        <v>Low</v>
      </c>
      <c r="Y7" s="11">
        <v>3</v>
      </c>
      <c r="Z7" s="1" t="s">
        <v>2067</v>
      </c>
      <c r="AA7" s="1">
        <f>COUNT(W2:W1001)</f>
        <v>1000</v>
      </c>
      <c r="AD7" s="6" t="s">
        <v>5122</v>
      </c>
      <c r="AE7" s="6">
        <v>8</v>
      </c>
    </row>
    <row r="8" spans="1:31" x14ac:dyDescent="0.25">
      <c r="A8" s="10" t="s">
        <v>985</v>
      </c>
      <c r="B8" s="35">
        <v>250461</v>
      </c>
      <c r="C8" s="6" t="str">
        <f t="shared" si="0"/>
        <v>FL</v>
      </c>
      <c r="D8" s="6" t="str">
        <f t="shared" si="1"/>
        <v>461</v>
      </c>
      <c r="E8" s="6" t="str">
        <f t="shared" si="2"/>
        <v>250</v>
      </c>
      <c r="F8" s="6" t="str">
        <f>TRIM(Table1[[#This Row],[Name]])</f>
        <v>Jesus Quinn</v>
      </c>
      <c r="G8" s="6" t="s">
        <v>986</v>
      </c>
      <c r="H8" s="6" t="str">
        <f t="shared" si="3"/>
        <v>JESUS QUINN</v>
      </c>
      <c r="I8" s="6" t="str">
        <f t="shared" si="4"/>
        <v>jesus quinn</v>
      </c>
      <c r="J8" s="6" t="str">
        <f t="shared" si="5"/>
        <v>Jesus Quinn</v>
      </c>
      <c r="K8" s="6" t="s">
        <v>82</v>
      </c>
      <c r="L8" s="6">
        <v>53</v>
      </c>
      <c r="M8" s="6" t="s">
        <v>118</v>
      </c>
      <c r="N8" s="6" t="s">
        <v>119</v>
      </c>
      <c r="O8" s="6" t="s">
        <v>14</v>
      </c>
      <c r="P8" s="6">
        <v>35</v>
      </c>
      <c r="Q8" s="25" t="s">
        <v>49</v>
      </c>
      <c r="R8" s="6">
        <v>5</v>
      </c>
      <c r="S8" s="6" t="s">
        <v>2100</v>
      </c>
      <c r="T8" s="8">
        <v>0.62</v>
      </c>
      <c r="U8" s="6" t="s">
        <v>55</v>
      </c>
      <c r="V8" s="6" t="s">
        <v>15</v>
      </c>
      <c r="W8" s="6">
        <v>14</v>
      </c>
      <c r="X8" s="6" t="str">
        <f t="shared" si="6"/>
        <v>Medium</v>
      </c>
      <c r="Y8" s="11">
        <v>9</v>
      </c>
      <c r="AD8" s="6" t="s">
        <v>5123</v>
      </c>
      <c r="AE8" s="6">
        <v>1</v>
      </c>
    </row>
    <row r="9" spans="1:31" x14ac:dyDescent="0.25">
      <c r="A9" s="10" t="s">
        <v>1188</v>
      </c>
      <c r="B9" s="35">
        <v>250563</v>
      </c>
      <c r="C9" s="6" t="str">
        <f t="shared" si="0"/>
        <v>FL</v>
      </c>
      <c r="D9" s="6" t="str">
        <f t="shared" si="1"/>
        <v>563</v>
      </c>
      <c r="E9" s="6" t="str">
        <f t="shared" si="2"/>
        <v>250</v>
      </c>
      <c r="F9" s="6" t="str">
        <f>TRIM(Table1[[#This Row],[Name]])</f>
        <v>Elizabeth Hayes</v>
      </c>
      <c r="G9" s="6" t="s">
        <v>1189</v>
      </c>
      <c r="H9" s="6" t="str">
        <f t="shared" si="3"/>
        <v>ELIZABETH HAYES</v>
      </c>
      <c r="I9" s="6" t="str">
        <f t="shared" si="4"/>
        <v>elizabeth hayes</v>
      </c>
      <c r="J9" s="6" t="str">
        <f t="shared" si="5"/>
        <v>Elizabeth Hayes</v>
      </c>
      <c r="K9" s="6" t="s">
        <v>63</v>
      </c>
      <c r="L9" s="6">
        <v>33</v>
      </c>
      <c r="M9" s="6" t="s">
        <v>162</v>
      </c>
      <c r="N9" s="6" t="s">
        <v>59</v>
      </c>
      <c r="O9" s="6" t="s">
        <v>75</v>
      </c>
      <c r="P9" s="6">
        <v>11</v>
      </c>
      <c r="Q9" s="25">
        <v>50</v>
      </c>
      <c r="R9" s="6">
        <v>5</v>
      </c>
      <c r="S9" s="6" t="s">
        <v>54</v>
      </c>
      <c r="T9" s="8">
        <v>0.69</v>
      </c>
      <c r="U9" s="6" t="s">
        <v>8</v>
      </c>
      <c r="V9" s="6" t="s">
        <v>9</v>
      </c>
      <c r="W9" s="6">
        <v>8</v>
      </c>
      <c r="X9" s="6" t="str">
        <f t="shared" si="6"/>
        <v>Low</v>
      </c>
      <c r="Y9" s="11">
        <v>9</v>
      </c>
      <c r="Z9" s="1" t="s">
        <v>2072</v>
      </c>
      <c r="AA9" s="1">
        <f>SUMIF(V2:V1001,"active",W2:W1001)</f>
        <v>2382</v>
      </c>
      <c r="AD9" s="6" t="s">
        <v>5124</v>
      </c>
      <c r="AE9" s="6">
        <v>5.5018219750410911</v>
      </c>
    </row>
    <row r="10" spans="1:31" x14ac:dyDescent="0.25">
      <c r="A10" s="10" t="s">
        <v>1635</v>
      </c>
      <c r="B10" s="35">
        <v>250788</v>
      </c>
      <c r="C10" s="6" t="str">
        <f t="shared" si="0"/>
        <v>FL</v>
      </c>
      <c r="D10" s="6" t="str">
        <f t="shared" si="1"/>
        <v>788</v>
      </c>
      <c r="E10" s="6" t="str">
        <f t="shared" si="2"/>
        <v>250</v>
      </c>
      <c r="F10" s="6" t="str">
        <f>TRIM(Table1[[#This Row],[Name]])</f>
        <v>Melanie Gay</v>
      </c>
      <c r="G10" s="6" t="s">
        <v>1636</v>
      </c>
      <c r="H10" s="6" t="str">
        <f t="shared" si="3"/>
        <v>MELANIE GAY</v>
      </c>
      <c r="I10" s="6" t="str">
        <f t="shared" si="4"/>
        <v>melanie gay</v>
      </c>
      <c r="J10" s="6" t="str">
        <f t="shared" si="5"/>
        <v>Melanie Gay</v>
      </c>
      <c r="K10" s="6" t="s">
        <v>63</v>
      </c>
      <c r="L10" s="6">
        <v>23</v>
      </c>
      <c r="M10" s="6" t="s">
        <v>5</v>
      </c>
      <c r="N10" s="6" t="s">
        <v>6</v>
      </c>
      <c r="O10" s="6" t="s">
        <v>60</v>
      </c>
      <c r="P10" s="6">
        <v>1</v>
      </c>
      <c r="Q10" s="25">
        <v>30</v>
      </c>
      <c r="R10" s="6">
        <v>5</v>
      </c>
      <c r="S10" s="6" t="s">
        <v>2099</v>
      </c>
      <c r="T10" s="8">
        <v>0.97</v>
      </c>
      <c r="U10" s="6" t="s">
        <v>8</v>
      </c>
      <c r="V10" s="6" t="s">
        <v>44</v>
      </c>
      <c r="W10" s="6">
        <v>2</v>
      </c>
      <c r="X10" s="6" t="str">
        <f t="shared" si="6"/>
        <v>Low</v>
      </c>
      <c r="Y10" s="11">
        <v>1</v>
      </c>
      <c r="Z10" s="1" t="s">
        <v>2074</v>
      </c>
      <c r="AA10" s="1">
        <f>COUNTIF(V2:V1001,"Active")</f>
        <v>260</v>
      </c>
      <c r="AD10" s="6" t="s">
        <v>5125</v>
      </c>
      <c r="AE10" s="6">
        <v>30.270045045045052</v>
      </c>
    </row>
    <row r="11" spans="1:31" x14ac:dyDescent="0.25">
      <c r="A11" s="10" t="s">
        <v>1673</v>
      </c>
      <c r="B11" s="35">
        <v>250807</v>
      </c>
      <c r="C11" s="6" t="str">
        <f t="shared" si="0"/>
        <v>FL</v>
      </c>
      <c r="D11" s="6" t="str">
        <f t="shared" si="1"/>
        <v>807</v>
      </c>
      <c r="E11" s="6" t="str">
        <f t="shared" si="2"/>
        <v>250</v>
      </c>
      <c r="F11" s="6" t="str">
        <f>TRIM(Table1[[#This Row],[Name]])</f>
        <v>Emily Brown</v>
      </c>
      <c r="G11" s="6" t="s">
        <v>1674</v>
      </c>
      <c r="H11" s="6" t="str">
        <f t="shared" si="3"/>
        <v>EMILY BROWN</v>
      </c>
      <c r="I11" s="6" t="str">
        <f t="shared" si="4"/>
        <v>emily brown</v>
      </c>
      <c r="J11" s="6" t="str">
        <f t="shared" si="5"/>
        <v>Emily Brown</v>
      </c>
      <c r="K11" s="6" t="s">
        <v>63</v>
      </c>
      <c r="L11" s="6">
        <v>44</v>
      </c>
      <c r="M11" s="6" t="s">
        <v>107</v>
      </c>
      <c r="N11" s="6" t="s">
        <v>108</v>
      </c>
      <c r="O11" s="6" t="s">
        <v>23</v>
      </c>
      <c r="P11" s="6">
        <v>3</v>
      </c>
      <c r="Q11" s="25" t="s">
        <v>104</v>
      </c>
      <c r="R11" s="6">
        <v>5</v>
      </c>
      <c r="S11" s="6" t="s">
        <v>54</v>
      </c>
      <c r="T11" s="8">
        <v>0.75</v>
      </c>
      <c r="U11" s="6" t="s">
        <v>50</v>
      </c>
      <c r="V11" s="6" t="s">
        <v>15</v>
      </c>
      <c r="W11" s="6">
        <v>4</v>
      </c>
      <c r="X11" s="6" t="str">
        <f t="shared" si="6"/>
        <v>Low</v>
      </c>
      <c r="Y11" s="11">
        <v>2</v>
      </c>
      <c r="Z11" s="1" t="s">
        <v>2073</v>
      </c>
      <c r="AA11" s="1">
        <f>AVERAGEIF(V2:V1001,"Active",W2:W1001)</f>
        <v>9.161538461538461</v>
      </c>
      <c r="AD11" s="6" t="s">
        <v>5126</v>
      </c>
      <c r="AE11" s="6">
        <v>-1.1352763723155617</v>
      </c>
    </row>
    <row r="12" spans="1:31" x14ac:dyDescent="0.25">
      <c r="A12" s="10" t="s">
        <v>1116</v>
      </c>
      <c r="B12" s="35">
        <v>250527</v>
      </c>
      <c r="C12" s="6" t="str">
        <f t="shared" si="0"/>
        <v>FL</v>
      </c>
      <c r="D12" s="6" t="str">
        <f t="shared" si="1"/>
        <v>527</v>
      </c>
      <c r="E12" s="6" t="str">
        <f t="shared" si="2"/>
        <v>250</v>
      </c>
      <c r="F12" s="6" t="str">
        <f>TRIM(Table1[[#This Row],[Name]])</f>
        <v>Kristi Knight</v>
      </c>
      <c r="G12" s="6" t="s">
        <v>1117</v>
      </c>
      <c r="H12" s="6" t="str">
        <f t="shared" si="3"/>
        <v>KRISTI KNIGHT</v>
      </c>
      <c r="I12" s="6" t="str">
        <f t="shared" si="4"/>
        <v>kristi knight</v>
      </c>
      <c r="J12" s="6" t="str">
        <f t="shared" si="5"/>
        <v>Kristi Knight</v>
      </c>
      <c r="K12" s="6" t="s">
        <v>63</v>
      </c>
      <c r="L12" s="6">
        <v>38</v>
      </c>
      <c r="M12" s="6" t="s">
        <v>5</v>
      </c>
      <c r="N12" s="6" t="s">
        <v>6</v>
      </c>
      <c r="O12" s="6" t="s">
        <v>38</v>
      </c>
      <c r="P12" s="6">
        <v>18</v>
      </c>
      <c r="Q12" s="25" t="s">
        <v>2104</v>
      </c>
      <c r="R12" s="6">
        <v>4.9000000000000004</v>
      </c>
      <c r="S12" s="6" t="s">
        <v>2099</v>
      </c>
      <c r="T12" s="8">
        <v>0.74</v>
      </c>
      <c r="U12" s="6" t="s">
        <v>33</v>
      </c>
      <c r="V12" s="6" t="s">
        <v>15</v>
      </c>
      <c r="W12" s="6">
        <v>11</v>
      </c>
      <c r="X12" s="6" t="str">
        <f t="shared" si="6"/>
        <v>Medium</v>
      </c>
      <c r="Y12" s="11">
        <v>11</v>
      </c>
      <c r="AD12" s="6" t="s">
        <v>5127</v>
      </c>
      <c r="AE12" s="6">
        <v>0.24552447601381666</v>
      </c>
    </row>
    <row r="13" spans="1:31" x14ac:dyDescent="0.25">
      <c r="A13" s="10" t="s">
        <v>151</v>
      </c>
      <c r="B13" s="35">
        <v>250046</v>
      </c>
      <c r="C13" s="6" t="str">
        <f t="shared" si="0"/>
        <v>FL</v>
      </c>
      <c r="D13" s="6" t="str">
        <f t="shared" si="1"/>
        <v>046</v>
      </c>
      <c r="E13" s="6" t="str">
        <f t="shared" si="2"/>
        <v>250</v>
      </c>
      <c r="F13" s="6" t="str">
        <f>TRIM(Table1[[#This Row],[Name]])</f>
        <v>James Brown</v>
      </c>
      <c r="G13" s="6" t="s">
        <v>152</v>
      </c>
      <c r="H13" s="6" t="str">
        <f t="shared" si="3"/>
        <v>JAMES BROWN</v>
      </c>
      <c r="I13" s="6" t="str">
        <f t="shared" si="4"/>
        <v>james brown</v>
      </c>
      <c r="J13" s="6" t="str">
        <f t="shared" si="5"/>
        <v>James Brown</v>
      </c>
      <c r="K13" s="6" t="s">
        <v>82</v>
      </c>
      <c r="L13" s="6">
        <v>41</v>
      </c>
      <c r="M13" s="6" t="s">
        <v>136</v>
      </c>
      <c r="N13" s="6" t="s">
        <v>137</v>
      </c>
      <c r="O13" s="6" t="s">
        <v>23</v>
      </c>
      <c r="P13" s="6">
        <v>9</v>
      </c>
      <c r="Q13" s="25" t="s">
        <v>153</v>
      </c>
      <c r="R13" s="6">
        <v>4.9000000000000004</v>
      </c>
      <c r="S13" s="6" t="s">
        <v>2100</v>
      </c>
      <c r="T13" s="8">
        <v>0.74</v>
      </c>
      <c r="U13" s="6" t="s">
        <v>33</v>
      </c>
      <c r="V13" s="6" t="s">
        <v>44</v>
      </c>
      <c r="W13" s="6">
        <v>13</v>
      </c>
      <c r="X13" s="6" t="str">
        <f t="shared" si="6"/>
        <v>Medium</v>
      </c>
      <c r="Y13" s="11">
        <v>8</v>
      </c>
      <c r="Z13" s="1" t="s">
        <v>5140</v>
      </c>
      <c r="AA13" s="30">
        <f ca="1">TODAY()</f>
        <v>45976</v>
      </c>
      <c r="AD13" s="6" t="s">
        <v>5128</v>
      </c>
      <c r="AE13" s="6">
        <v>19</v>
      </c>
    </row>
    <row r="14" spans="1:31" x14ac:dyDescent="0.25">
      <c r="A14" s="10" t="s">
        <v>273</v>
      </c>
      <c r="B14" s="35">
        <v>250104</v>
      </c>
      <c r="C14" s="6" t="str">
        <f t="shared" si="0"/>
        <v>FL</v>
      </c>
      <c r="D14" s="6" t="str">
        <f t="shared" si="1"/>
        <v>104</v>
      </c>
      <c r="E14" s="6" t="str">
        <f t="shared" si="2"/>
        <v>250</v>
      </c>
      <c r="F14" s="6" t="str">
        <f>TRIM(Table1[[#This Row],[Name]])</f>
        <v>Kimberly Holland</v>
      </c>
      <c r="G14" s="6" t="s">
        <v>274</v>
      </c>
      <c r="H14" s="6" t="str">
        <f t="shared" si="3"/>
        <v>KIMBERLY HOLLAND</v>
      </c>
      <c r="I14" s="6" t="str">
        <f t="shared" si="4"/>
        <v>kimberly holland</v>
      </c>
      <c r="J14" s="6" t="str">
        <f t="shared" si="5"/>
        <v>Kimberly Holland</v>
      </c>
      <c r="K14" s="6" t="s">
        <v>63</v>
      </c>
      <c r="L14" s="6">
        <v>21</v>
      </c>
      <c r="M14" s="6" t="s">
        <v>47</v>
      </c>
      <c r="N14" s="6" t="s">
        <v>48</v>
      </c>
      <c r="O14" s="6" t="s">
        <v>7</v>
      </c>
      <c r="P14" s="6">
        <v>2</v>
      </c>
      <c r="Q14" s="25" t="s">
        <v>49</v>
      </c>
      <c r="R14" s="6">
        <v>4.9000000000000004</v>
      </c>
      <c r="S14" s="6" t="s">
        <v>54</v>
      </c>
      <c r="T14" s="8">
        <v>0.68</v>
      </c>
      <c r="U14" s="6" t="s">
        <v>8</v>
      </c>
      <c r="V14" s="6" t="s">
        <v>44</v>
      </c>
      <c r="W14" s="6">
        <v>2</v>
      </c>
      <c r="X14" s="6" t="str">
        <f t="shared" si="6"/>
        <v>Low</v>
      </c>
      <c r="Y14" s="11">
        <v>3</v>
      </c>
      <c r="Z14" s="1" t="s">
        <v>5141</v>
      </c>
      <c r="AA14" s="31">
        <f ca="1">NOW()</f>
        <v>45976.429686111114</v>
      </c>
      <c r="AD14" s="6" t="s">
        <v>5129</v>
      </c>
      <c r="AE14" s="6">
        <v>1</v>
      </c>
    </row>
    <row r="15" spans="1:31" x14ac:dyDescent="0.25">
      <c r="A15" s="10" t="s">
        <v>439</v>
      </c>
      <c r="B15" s="35">
        <v>250187</v>
      </c>
      <c r="C15" s="6" t="str">
        <f t="shared" si="0"/>
        <v>FL</v>
      </c>
      <c r="D15" s="6" t="str">
        <f t="shared" si="1"/>
        <v>187</v>
      </c>
      <c r="E15" s="6" t="str">
        <f t="shared" si="2"/>
        <v>250</v>
      </c>
      <c r="F15" s="6" t="str">
        <f>TRIM(Table1[[#This Row],[Name]])</f>
        <v>Justin House</v>
      </c>
      <c r="G15" s="6" t="s">
        <v>440</v>
      </c>
      <c r="H15" s="6" t="str">
        <f t="shared" si="3"/>
        <v>JUSTIN HOUSE</v>
      </c>
      <c r="I15" s="6" t="str">
        <f t="shared" si="4"/>
        <v>justin house</v>
      </c>
      <c r="J15" s="6" t="str">
        <f t="shared" si="5"/>
        <v>Justin House</v>
      </c>
      <c r="K15" s="6" t="s">
        <v>82</v>
      </c>
      <c r="L15" s="6">
        <v>54</v>
      </c>
      <c r="M15" s="6" t="s">
        <v>47</v>
      </c>
      <c r="N15" s="6" t="s">
        <v>48</v>
      </c>
      <c r="O15" s="6" t="s">
        <v>23</v>
      </c>
      <c r="P15" s="6">
        <v>0</v>
      </c>
      <c r="Q15" s="25" t="s">
        <v>104</v>
      </c>
      <c r="R15" s="6">
        <v>4.9000000000000004</v>
      </c>
      <c r="S15" s="6" t="s">
        <v>2099</v>
      </c>
      <c r="T15" s="8">
        <v>0.11</v>
      </c>
      <c r="U15" s="6" t="s">
        <v>8</v>
      </c>
      <c r="V15" s="6" t="s">
        <v>9</v>
      </c>
      <c r="W15" s="6">
        <v>2</v>
      </c>
      <c r="X15" s="6" t="str">
        <f t="shared" si="6"/>
        <v>Low</v>
      </c>
      <c r="Y15" s="11">
        <v>4</v>
      </c>
      <c r="Z15" s="1" t="s">
        <v>5142</v>
      </c>
      <c r="AA15" s="1">
        <f ca="1">YEAR(AA13)</f>
        <v>2025</v>
      </c>
      <c r="AD15" s="6" t="s">
        <v>5130</v>
      </c>
      <c r="AE15" s="6">
        <v>20</v>
      </c>
    </row>
    <row r="16" spans="1:31" x14ac:dyDescent="0.25">
      <c r="A16" s="10" t="s">
        <v>462</v>
      </c>
      <c r="B16" s="35">
        <v>250199</v>
      </c>
      <c r="C16" s="6" t="str">
        <f t="shared" si="0"/>
        <v>FL</v>
      </c>
      <c r="D16" s="6" t="str">
        <f t="shared" si="1"/>
        <v>199</v>
      </c>
      <c r="E16" s="6" t="str">
        <f t="shared" si="2"/>
        <v>250</v>
      </c>
      <c r="F16" s="6" t="str">
        <f>TRIM(Table1[[#This Row],[Name]])</f>
        <v>Shirley Strickland</v>
      </c>
      <c r="G16" s="6" t="s">
        <v>463</v>
      </c>
      <c r="H16" s="6" t="str">
        <f t="shared" si="3"/>
        <v>SHIRLEY STRICKLAND</v>
      </c>
      <c r="I16" s="6" t="str">
        <f t="shared" si="4"/>
        <v>shirley strickland</v>
      </c>
      <c r="J16" s="6" t="str">
        <f t="shared" si="5"/>
        <v>Shirley Strickland</v>
      </c>
      <c r="K16" s="6" t="s">
        <v>63</v>
      </c>
      <c r="L16" s="6">
        <v>50</v>
      </c>
      <c r="M16" s="6" t="s">
        <v>78</v>
      </c>
      <c r="N16" s="6" t="s">
        <v>79</v>
      </c>
      <c r="O16" s="6" t="s">
        <v>19</v>
      </c>
      <c r="P16" s="6">
        <v>28</v>
      </c>
      <c r="Q16" s="25" t="s">
        <v>212</v>
      </c>
      <c r="R16" s="6">
        <v>4.9000000000000004</v>
      </c>
      <c r="S16" s="6" t="s">
        <v>2100</v>
      </c>
      <c r="T16" s="8">
        <v>0.86</v>
      </c>
      <c r="U16" s="6" t="s">
        <v>33</v>
      </c>
      <c r="V16" s="6" t="s">
        <v>44</v>
      </c>
      <c r="W16" s="6">
        <v>12</v>
      </c>
      <c r="X16" s="6" t="str">
        <f t="shared" si="6"/>
        <v>Medium</v>
      </c>
      <c r="Y16" s="11">
        <v>3</v>
      </c>
      <c r="Z16" s="1" t="s">
        <v>5143</v>
      </c>
      <c r="AA16" s="1">
        <f ca="1">MONTH(AA13)</f>
        <v>11</v>
      </c>
      <c r="AD16" s="6" t="s">
        <v>2065</v>
      </c>
      <c r="AE16" s="6">
        <v>8715</v>
      </c>
    </row>
    <row r="17" spans="1:31" x14ac:dyDescent="0.25">
      <c r="A17" s="10" t="s">
        <v>560</v>
      </c>
      <c r="B17" s="35">
        <v>250248</v>
      </c>
      <c r="C17" s="6" t="str">
        <f t="shared" si="0"/>
        <v>FL</v>
      </c>
      <c r="D17" s="6" t="str">
        <f t="shared" si="1"/>
        <v>248</v>
      </c>
      <c r="E17" s="6" t="str">
        <f t="shared" si="2"/>
        <v>250</v>
      </c>
      <c r="F17" s="6" t="str">
        <f>TRIM(Table1[[#This Row],[Name]])</f>
        <v>Andrew Ruiz</v>
      </c>
      <c r="G17" s="6" t="s">
        <v>561</v>
      </c>
      <c r="H17" s="6" t="str">
        <f t="shared" si="3"/>
        <v>ANDREW RUIZ</v>
      </c>
      <c r="I17" s="6" t="str">
        <f t="shared" si="4"/>
        <v>andrew ruiz</v>
      </c>
      <c r="J17" s="6" t="str">
        <f t="shared" si="5"/>
        <v>Andrew Ruiz</v>
      </c>
      <c r="K17" s="6" t="s">
        <v>82</v>
      </c>
      <c r="L17" s="6">
        <v>58</v>
      </c>
      <c r="M17" s="6" t="s">
        <v>58</v>
      </c>
      <c r="N17" s="6" t="s">
        <v>59</v>
      </c>
      <c r="O17" s="6" t="s">
        <v>23</v>
      </c>
      <c r="P17" s="6">
        <v>23</v>
      </c>
      <c r="Q17" s="25" t="s">
        <v>49</v>
      </c>
      <c r="R17" s="6">
        <v>4.9000000000000004</v>
      </c>
      <c r="S17" s="6" t="s">
        <v>2099</v>
      </c>
      <c r="T17" s="8">
        <v>0.11</v>
      </c>
      <c r="U17" s="6" t="s">
        <v>33</v>
      </c>
      <c r="V17" s="6" t="s">
        <v>9</v>
      </c>
      <c r="W17" s="6">
        <v>19</v>
      </c>
      <c r="X17" s="6" t="str">
        <f t="shared" si="6"/>
        <v>High</v>
      </c>
      <c r="Y17" s="11">
        <v>5</v>
      </c>
      <c r="Z17" s="1" t="s">
        <v>5144</v>
      </c>
      <c r="AA17" s="1">
        <f ca="1">WEEKDAY(AA14,1)</f>
        <v>7</v>
      </c>
      <c r="AD17" s="6" t="s">
        <v>2067</v>
      </c>
      <c r="AE17" s="6">
        <v>1000</v>
      </c>
    </row>
    <row r="18" spans="1:31" x14ac:dyDescent="0.25">
      <c r="A18" s="10" t="s">
        <v>598</v>
      </c>
      <c r="B18" s="35">
        <v>250267</v>
      </c>
      <c r="C18" s="6" t="str">
        <f t="shared" si="0"/>
        <v>FL</v>
      </c>
      <c r="D18" s="6" t="str">
        <f t="shared" si="1"/>
        <v>267</v>
      </c>
      <c r="E18" s="6" t="str">
        <f t="shared" si="2"/>
        <v>250</v>
      </c>
      <c r="F18" s="6" t="str">
        <f>TRIM(Table1[[#This Row],[Name]])</f>
        <v>Dakota Wells</v>
      </c>
      <c r="G18" s="6" t="s">
        <v>599</v>
      </c>
      <c r="H18" s="6" t="str">
        <f t="shared" si="3"/>
        <v>DAKOTA WELLS</v>
      </c>
      <c r="I18" s="6" t="str">
        <f t="shared" si="4"/>
        <v>dakota wells</v>
      </c>
      <c r="J18" s="6" t="str">
        <f t="shared" si="5"/>
        <v>Dakota Wells</v>
      </c>
      <c r="K18" s="6" t="s">
        <v>82</v>
      </c>
      <c r="L18" s="6">
        <v>50</v>
      </c>
      <c r="M18" s="6" t="s">
        <v>95</v>
      </c>
      <c r="N18" s="6" t="s">
        <v>96</v>
      </c>
      <c r="O18" s="6" t="s">
        <v>23</v>
      </c>
      <c r="P18" s="6">
        <v>19</v>
      </c>
      <c r="Q18" s="25" t="s">
        <v>24</v>
      </c>
      <c r="R18" s="6">
        <v>4.9000000000000004</v>
      </c>
      <c r="S18" s="6" t="s">
        <v>2100</v>
      </c>
      <c r="T18" s="8">
        <v>0.82</v>
      </c>
      <c r="U18" s="6" t="s">
        <v>50</v>
      </c>
      <c r="V18" s="6" t="s">
        <v>20</v>
      </c>
      <c r="W18" s="6">
        <v>15</v>
      </c>
      <c r="X18" s="6" t="str">
        <f t="shared" si="6"/>
        <v>Medium</v>
      </c>
      <c r="Y18" s="11">
        <v>15</v>
      </c>
      <c r="AB18" s="30">
        <v>45954</v>
      </c>
      <c r="AC18" s="30">
        <v>46684</v>
      </c>
      <c r="AD18" s="6" t="s">
        <v>5131</v>
      </c>
      <c r="AE18" s="6">
        <v>20</v>
      </c>
    </row>
    <row r="19" spans="1:31" x14ac:dyDescent="0.25">
      <c r="A19" s="10" t="s">
        <v>746</v>
      </c>
      <c r="B19" s="35">
        <v>250341</v>
      </c>
      <c r="C19" s="6" t="str">
        <f t="shared" si="0"/>
        <v>FL</v>
      </c>
      <c r="D19" s="6" t="str">
        <f t="shared" si="1"/>
        <v>341</v>
      </c>
      <c r="E19" s="6" t="str">
        <f t="shared" si="2"/>
        <v>250</v>
      </c>
      <c r="F19" s="6" t="str">
        <f>TRIM(Table1[[#This Row],[Name]])</f>
        <v>Victoria Miller</v>
      </c>
      <c r="G19" s="6" t="s">
        <v>747</v>
      </c>
      <c r="H19" s="6" t="str">
        <f t="shared" si="3"/>
        <v>VICTORIA MILLER</v>
      </c>
      <c r="I19" s="6" t="str">
        <f t="shared" si="4"/>
        <v>victoria miller</v>
      </c>
      <c r="J19" s="6" t="str">
        <f t="shared" si="5"/>
        <v>Victoria Miller</v>
      </c>
      <c r="K19" s="6" t="s">
        <v>63</v>
      </c>
      <c r="L19" s="6">
        <v>37</v>
      </c>
      <c r="M19" s="6" t="s">
        <v>111</v>
      </c>
      <c r="N19" s="6" t="s">
        <v>13</v>
      </c>
      <c r="O19" s="6" t="s">
        <v>75</v>
      </c>
      <c r="P19" s="6">
        <v>11</v>
      </c>
      <c r="Q19" s="25" t="s">
        <v>2107</v>
      </c>
      <c r="R19" s="6">
        <v>4.9000000000000004</v>
      </c>
      <c r="S19" s="6" t="s">
        <v>2099</v>
      </c>
      <c r="T19" s="8">
        <v>0.11</v>
      </c>
      <c r="U19" s="6" t="s">
        <v>33</v>
      </c>
      <c r="V19" s="6" t="s">
        <v>20</v>
      </c>
      <c r="W19" s="6">
        <v>5</v>
      </c>
      <c r="X19" s="6" t="str">
        <f t="shared" si="6"/>
        <v>Low</v>
      </c>
      <c r="Y19" s="11">
        <v>3</v>
      </c>
      <c r="Z19" s="1" t="s">
        <v>5145</v>
      </c>
      <c r="AA19" s="1">
        <f>DATEDIF(AB18,AC18,"Y")</f>
        <v>2</v>
      </c>
      <c r="AD19" s="6" t="s">
        <v>5132</v>
      </c>
      <c r="AE19" s="6">
        <v>1</v>
      </c>
    </row>
    <row r="20" spans="1:31" x14ac:dyDescent="0.25">
      <c r="A20" s="10" t="s">
        <v>768</v>
      </c>
      <c r="B20" s="35">
        <v>250352</v>
      </c>
      <c r="C20" s="6" t="str">
        <f t="shared" si="0"/>
        <v>FL</v>
      </c>
      <c r="D20" s="6" t="str">
        <f t="shared" si="1"/>
        <v>352</v>
      </c>
      <c r="E20" s="6" t="str">
        <f t="shared" si="2"/>
        <v>250</v>
      </c>
      <c r="F20" s="6" t="str">
        <f>TRIM(Table1[[#This Row],[Name]])</f>
        <v>Michael Andersen</v>
      </c>
      <c r="G20" s="6" t="s">
        <v>769</v>
      </c>
      <c r="H20" s="6" t="str">
        <f t="shared" si="3"/>
        <v>MICHAEL ANDERSEN</v>
      </c>
      <c r="I20" s="6" t="str">
        <f t="shared" si="4"/>
        <v>michael andersen</v>
      </c>
      <c r="J20" s="6" t="str">
        <f t="shared" si="5"/>
        <v>Michael Andersen</v>
      </c>
      <c r="K20" s="6" t="s">
        <v>82</v>
      </c>
      <c r="L20" s="6">
        <v>23</v>
      </c>
      <c r="M20" s="6" t="s">
        <v>29</v>
      </c>
      <c r="N20" s="6" t="s">
        <v>30</v>
      </c>
      <c r="O20" s="6" t="s">
        <v>75</v>
      </c>
      <c r="P20" s="6">
        <v>1</v>
      </c>
      <c r="Q20" s="25" t="s">
        <v>24</v>
      </c>
      <c r="R20" s="6">
        <v>4.9000000000000004</v>
      </c>
      <c r="S20" s="6" t="s">
        <v>54</v>
      </c>
      <c r="T20" s="8">
        <v>0.78</v>
      </c>
      <c r="U20" s="6" t="s">
        <v>55</v>
      </c>
      <c r="V20" s="6" t="s">
        <v>9</v>
      </c>
      <c r="W20" s="6">
        <v>3</v>
      </c>
      <c r="X20" s="6" t="str">
        <f t="shared" si="6"/>
        <v>Low</v>
      </c>
      <c r="Y20" s="11">
        <v>3</v>
      </c>
      <c r="AD20" s="6" t="s">
        <v>5133</v>
      </c>
      <c r="AE20" s="6">
        <v>0.34141382534775566</v>
      </c>
    </row>
    <row r="21" spans="1:31" x14ac:dyDescent="0.25">
      <c r="A21" s="10" t="s">
        <v>991</v>
      </c>
      <c r="B21" s="35">
        <v>250464</v>
      </c>
      <c r="C21" s="6" t="str">
        <f t="shared" si="0"/>
        <v>FL</v>
      </c>
      <c r="D21" s="6" t="str">
        <f t="shared" si="1"/>
        <v>464</v>
      </c>
      <c r="E21" s="6" t="str">
        <f t="shared" si="2"/>
        <v>250</v>
      </c>
      <c r="F21" s="6" t="str">
        <f>TRIM(Table1[[#This Row],[Name]])</f>
        <v>John Mathis</v>
      </c>
      <c r="G21" s="6" t="s">
        <v>992</v>
      </c>
      <c r="H21" s="6" t="str">
        <f t="shared" si="3"/>
        <v>JOHN MATHIS</v>
      </c>
      <c r="I21" s="6" t="str">
        <f t="shared" si="4"/>
        <v>john mathis</v>
      </c>
      <c r="J21" s="6" t="str">
        <f t="shared" si="5"/>
        <v>John Mathis</v>
      </c>
      <c r="K21" s="6" t="s">
        <v>82</v>
      </c>
      <c r="L21" s="6">
        <v>26</v>
      </c>
      <c r="M21" s="6" t="s">
        <v>162</v>
      </c>
      <c r="N21" s="6" t="s">
        <v>59</v>
      </c>
      <c r="O21" s="6" t="s">
        <v>23</v>
      </c>
      <c r="P21" s="6">
        <v>8</v>
      </c>
      <c r="Q21" s="25">
        <v>40</v>
      </c>
      <c r="R21" s="6">
        <v>4.9000000000000004</v>
      </c>
      <c r="S21" s="6" t="s">
        <v>2099</v>
      </c>
      <c r="T21" s="8">
        <v>0.87</v>
      </c>
      <c r="U21" s="6" t="s">
        <v>50</v>
      </c>
      <c r="V21" s="6" t="s">
        <v>20</v>
      </c>
      <c r="W21" s="6">
        <v>9</v>
      </c>
      <c r="X21" s="6" t="str">
        <f t="shared" si="6"/>
        <v>Low</v>
      </c>
      <c r="Y21" s="11">
        <v>4</v>
      </c>
    </row>
    <row r="22" spans="1:31" x14ac:dyDescent="0.25">
      <c r="A22" s="10" t="s">
        <v>1318</v>
      </c>
      <c r="B22" s="35">
        <v>250628</v>
      </c>
      <c r="C22" s="6" t="str">
        <f t="shared" si="0"/>
        <v>FL</v>
      </c>
      <c r="D22" s="6" t="str">
        <f t="shared" si="1"/>
        <v>628</v>
      </c>
      <c r="E22" s="6" t="str">
        <f t="shared" si="2"/>
        <v>250</v>
      </c>
      <c r="F22" s="6" t="str">
        <f>TRIM(Table1[[#This Row],[Name]])</f>
        <v>Nicole Austin</v>
      </c>
      <c r="G22" s="6" t="s">
        <v>1319</v>
      </c>
      <c r="H22" s="6" t="str">
        <f t="shared" si="3"/>
        <v>NICOLE AUSTIN</v>
      </c>
      <c r="I22" s="6" t="str">
        <f t="shared" si="4"/>
        <v>nicole austin</v>
      </c>
      <c r="J22" s="6" t="str">
        <f t="shared" si="5"/>
        <v>Nicole Austin</v>
      </c>
      <c r="K22" s="6" t="s">
        <v>63</v>
      </c>
      <c r="L22" s="6">
        <v>22</v>
      </c>
      <c r="M22" s="6" t="s">
        <v>118</v>
      </c>
      <c r="N22" s="6" t="s">
        <v>119</v>
      </c>
      <c r="O22" s="6" t="s">
        <v>7</v>
      </c>
      <c r="P22" s="6">
        <v>0</v>
      </c>
      <c r="Q22" s="25" t="s">
        <v>2106</v>
      </c>
      <c r="R22" s="6">
        <v>4.9000000000000004</v>
      </c>
      <c r="S22" s="6" t="s">
        <v>2099</v>
      </c>
      <c r="T22" s="8">
        <v>0.73</v>
      </c>
      <c r="U22" s="6" t="s">
        <v>50</v>
      </c>
      <c r="V22" s="6" t="s">
        <v>15</v>
      </c>
      <c r="W22" s="6">
        <v>3</v>
      </c>
      <c r="X22" s="6" t="str">
        <f t="shared" si="6"/>
        <v>Low</v>
      </c>
      <c r="Y22" s="11">
        <v>2</v>
      </c>
    </row>
    <row r="23" spans="1:31" x14ac:dyDescent="0.25">
      <c r="A23" s="10" t="s">
        <v>1322</v>
      </c>
      <c r="B23" s="35">
        <v>250630</v>
      </c>
      <c r="C23" s="6" t="str">
        <f t="shared" si="0"/>
        <v>FL</v>
      </c>
      <c r="D23" s="6" t="str">
        <f t="shared" si="1"/>
        <v>630</v>
      </c>
      <c r="E23" s="6" t="str">
        <f t="shared" si="2"/>
        <v>250</v>
      </c>
      <c r="F23" s="6" t="str">
        <f>TRIM(Table1[[#This Row],[Name]])</f>
        <v>Angela Blackwell</v>
      </c>
      <c r="G23" s="6" t="s">
        <v>1323</v>
      </c>
      <c r="H23" s="6" t="str">
        <f t="shared" si="3"/>
        <v>ANGELA BLACKWELL</v>
      </c>
      <c r="I23" s="6" t="str">
        <f t="shared" si="4"/>
        <v>angela blackwell</v>
      </c>
      <c r="J23" s="6" t="str">
        <f t="shared" si="5"/>
        <v>Angela Blackwell</v>
      </c>
      <c r="K23" s="6" t="s">
        <v>63</v>
      </c>
      <c r="L23" s="6">
        <v>60</v>
      </c>
      <c r="M23" s="6" t="s">
        <v>47</v>
      </c>
      <c r="N23" s="6" t="s">
        <v>48</v>
      </c>
      <c r="O23" s="6" t="s">
        <v>23</v>
      </c>
      <c r="P23" s="6">
        <v>41</v>
      </c>
      <c r="Q23" s="25" t="s">
        <v>24</v>
      </c>
      <c r="R23" s="6">
        <v>4.9000000000000004</v>
      </c>
      <c r="S23" s="6" t="s">
        <v>2100</v>
      </c>
      <c r="T23" s="8">
        <v>0.66</v>
      </c>
      <c r="U23" s="6" t="s">
        <v>50</v>
      </c>
      <c r="V23" s="6" t="s">
        <v>15</v>
      </c>
      <c r="W23" s="6">
        <v>20</v>
      </c>
      <c r="X23" s="6" t="str">
        <f t="shared" si="6"/>
        <v>High</v>
      </c>
      <c r="Y23" s="11">
        <v>19</v>
      </c>
    </row>
    <row r="24" spans="1:31" x14ac:dyDescent="0.25">
      <c r="A24" s="10" t="s">
        <v>1503</v>
      </c>
      <c r="B24" s="35">
        <v>250722</v>
      </c>
      <c r="C24" s="6" t="str">
        <f t="shared" si="0"/>
        <v>FL</v>
      </c>
      <c r="D24" s="6" t="str">
        <f t="shared" si="1"/>
        <v>722</v>
      </c>
      <c r="E24" s="6" t="str">
        <f t="shared" si="2"/>
        <v>250</v>
      </c>
      <c r="F24" s="6" t="str">
        <f>TRIM(Table1[[#This Row],[Name]])</f>
        <v>Travis Braun</v>
      </c>
      <c r="G24" s="6" t="s">
        <v>1504</v>
      </c>
      <c r="H24" s="6" t="str">
        <f t="shared" si="3"/>
        <v>TRAVIS BRAUN</v>
      </c>
      <c r="I24" s="6" t="str">
        <f t="shared" si="4"/>
        <v>travis braun</v>
      </c>
      <c r="J24" s="6" t="str">
        <f t="shared" si="5"/>
        <v>Travis Braun</v>
      </c>
      <c r="K24" s="6" t="s">
        <v>82</v>
      </c>
      <c r="L24" s="6">
        <v>57</v>
      </c>
      <c r="M24" s="6" t="s">
        <v>173</v>
      </c>
      <c r="N24" s="6" t="s">
        <v>59</v>
      </c>
      <c r="O24" s="6" t="s">
        <v>7</v>
      </c>
      <c r="P24" s="6">
        <v>11</v>
      </c>
      <c r="Q24" s="25" t="s">
        <v>2107</v>
      </c>
      <c r="R24" s="6">
        <v>4.9000000000000004</v>
      </c>
      <c r="S24" s="6" t="s">
        <v>2100</v>
      </c>
      <c r="T24" s="8">
        <v>0.11</v>
      </c>
      <c r="U24" s="6" t="s">
        <v>33</v>
      </c>
      <c r="V24" s="6" t="s">
        <v>20</v>
      </c>
      <c r="W24" s="6">
        <v>11</v>
      </c>
      <c r="X24" s="6" t="str">
        <f t="shared" si="6"/>
        <v>Medium</v>
      </c>
      <c r="Y24" s="11">
        <v>4</v>
      </c>
    </row>
    <row r="25" spans="1:31" x14ac:dyDescent="0.25">
      <c r="A25" s="10" t="s">
        <v>1515</v>
      </c>
      <c r="B25" s="35">
        <v>250728</v>
      </c>
      <c r="C25" s="6" t="str">
        <f t="shared" si="0"/>
        <v>FL</v>
      </c>
      <c r="D25" s="6" t="str">
        <f t="shared" si="1"/>
        <v>728</v>
      </c>
      <c r="E25" s="6" t="str">
        <f t="shared" si="2"/>
        <v>250</v>
      </c>
      <c r="F25" s="6" t="str">
        <f>TRIM(Table1[[#This Row],[Name]])</f>
        <v>Ian Hayes</v>
      </c>
      <c r="G25" s="6" t="s">
        <v>1516</v>
      </c>
      <c r="H25" s="6" t="str">
        <f t="shared" si="3"/>
        <v>IAN HAYES</v>
      </c>
      <c r="I25" s="6" t="str">
        <f t="shared" si="4"/>
        <v>ian hayes</v>
      </c>
      <c r="J25" s="6" t="str">
        <f t="shared" si="5"/>
        <v>Ian Hayes</v>
      </c>
      <c r="K25" s="6" t="s">
        <v>82</v>
      </c>
      <c r="L25" s="6">
        <v>60</v>
      </c>
      <c r="M25" s="6" t="s">
        <v>118</v>
      </c>
      <c r="N25" s="6" t="s">
        <v>119</v>
      </c>
      <c r="O25" s="6" t="s">
        <v>60</v>
      </c>
      <c r="P25" s="6">
        <v>0</v>
      </c>
      <c r="Q25" s="25">
        <v>40</v>
      </c>
      <c r="R25" s="6">
        <v>4.9000000000000004</v>
      </c>
      <c r="S25" s="6" t="s">
        <v>2100</v>
      </c>
      <c r="T25" s="8">
        <v>0.68</v>
      </c>
      <c r="U25" s="6" t="s">
        <v>50</v>
      </c>
      <c r="V25" s="6" t="s">
        <v>44</v>
      </c>
      <c r="W25" s="6">
        <v>5</v>
      </c>
      <c r="X25" s="6" t="str">
        <f t="shared" si="6"/>
        <v>Low</v>
      </c>
      <c r="Y25" s="11">
        <v>1</v>
      </c>
    </row>
    <row r="26" spans="1:31" x14ac:dyDescent="0.25">
      <c r="A26" s="10" t="s">
        <v>1553</v>
      </c>
      <c r="B26" s="35">
        <v>250747</v>
      </c>
      <c r="C26" s="6" t="str">
        <f t="shared" si="0"/>
        <v>FL</v>
      </c>
      <c r="D26" s="6" t="str">
        <f t="shared" si="1"/>
        <v>747</v>
      </c>
      <c r="E26" s="6" t="str">
        <f t="shared" si="2"/>
        <v>250</v>
      </c>
      <c r="F26" s="6" t="str">
        <f>TRIM(Table1[[#This Row],[Name]])</f>
        <v>Linda Williams</v>
      </c>
      <c r="G26" s="6" t="s">
        <v>1554</v>
      </c>
      <c r="H26" s="6" t="str">
        <f t="shared" si="3"/>
        <v>LINDA WILLIAMS</v>
      </c>
      <c r="I26" s="6" t="str">
        <f t="shared" si="4"/>
        <v>linda williams</v>
      </c>
      <c r="J26" s="6" t="str">
        <f t="shared" si="5"/>
        <v>Linda Williams</v>
      </c>
      <c r="K26" s="6" t="s">
        <v>63</v>
      </c>
      <c r="L26" s="6">
        <v>44</v>
      </c>
      <c r="M26" s="6" t="s">
        <v>29</v>
      </c>
      <c r="N26" s="6" t="s">
        <v>30</v>
      </c>
      <c r="O26" s="6" t="s">
        <v>97</v>
      </c>
      <c r="P26" s="6">
        <v>19</v>
      </c>
      <c r="Q26" s="25" t="s">
        <v>24</v>
      </c>
      <c r="R26" s="6">
        <v>4.9000000000000004</v>
      </c>
      <c r="S26" s="6" t="s">
        <v>2099</v>
      </c>
      <c r="T26" s="8">
        <v>0.01</v>
      </c>
      <c r="U26" s="6" t="s">
        <v>8</v>
      </c>
      <c r="V26" s="6" t="s">
        <v>44</v>
      </c>
      <c r="W26" s="6">
        <v>17</v>
      </c>
      <c r="X26" s="6" t="str">
        <f t="shared" si="6"/>
        <v>High</v>
      </c>
      <c r="Y26" s="11">
        <v>14</v>
      </c>
    </row>
    <row r="27" spans="1:31" x14ac:dyDescent="0.25">
      <c r="A27" s="10" t="s">
        <v>1557</v>
      </c>
      <c r="B27" s="35">
        <v>250749</v>
      </c>
      <c r="C27" s="6" t="str">
        <f t="shared" si="0"/>
        <v>FL</v>
      </c>
      <c r="D27" s="6" t="str">
        <f t="shared" si="1"/>
        <v>749</v>
      </c>
      <c r="E27" s="6" t="str">
        <f t="shared" si="2"/>
        <v>250</v>
      </c>
      <c r="F27" s="6" t="str">
        <f>TRIM(Table1[[#This Row],[Name]])</f>
        <v>Madison Mcintosh</v>
      </c>
      <c r="G27" s="6" t="s">
        <v>1558</v>
      </c>
      <c r="H27" s="6" t="str">
        <f t="shared" si="3"/>
        <v>MADISON MCINTOSH</v>
      </c>
      <c r="I27" s="6" t="str">
        <f t="shared" si="4"/>
        <v>madison mcintosh</v>
      </c>
      <c r="J27" s="6" t="str">
        <f t="shared" si="5"/>
        <v>Madison Mcintosh</v>
      </c>
      <c r="K27" s="6" t="s">
        <v>63</v>
      </c>
      <c r="L27" s="6">
        <v>42</v>
      </c>
      <c r="M27" s="6" t="s">
        <v>158</v>
      </c>
      <c r="N27" s="6" t="s">
        <v>159</v>
      </c>
      <c r="O27" s="6" t="s">
        <v>97</v>
      </c>
      <c r="P27" s="6">
        <v>5</v>
      </c>
      <c r="Q27" s="25">
        <v>30</v>
      </c>
      <c r="R27" s="6">
        <v>4.9000000000000004</v>
      </c>
      <c r="S27" s="6" t="s">
        <v>2100</v>
      </c>
      <c r="T27" s="8">
        <v>0.87</v>
      </c>
      <c r="U27" s="6" t="s">
        <v>55</v>
      </c>
      <c r="V27" s="6" t="s">
        <v>9</v>
      </c>
      <c r="W27" s="6">
        <v>1</v>
      </c>
      <c r="X27" s="6" t="str">
        <f t="shared" si="6"/>
        <v>Low</v>
      </c>
      <c r="Y27" s="11">
        <v>1</v>
      </c>
    </row>
    <row r="28" spans="1:31" x14ac:dyDescent="0.25">
      <c r="A28" s="10" t="s">
        <v>1585</v>
      </c>
      <c r="B28" s="35">
        <v>250763</v>
      </c>
      <c r="C28" s="6" t="str">
        <f t="shared" si="0"/>
        <v>FL</v>
      </c>
      <c r="D28" s="6" t="str">
        <f t="shared" si="1"/>
        <v>763</v>
      </c>
      <c r="E28" s="6" t="str">
        <f t="shared" si="2"/>
        <v>250</v>
      </c>
      <c r="F28" s="6" t="str">
        <f>TRIM(Table1[[#This Row],[Name]])</f>
        <v>Christopher Sparks</v>
      </c>
      <c r="G28" s="6" t="s">
        <v>1586</v>
      </c>
      <c r="H28" s="6" t="str">
        <f t="shared" si="3"/>
        <v>CHRISTOPHER SPARKS</v>
      </c>
      <c r="I28" s="6" t="str">
        <f t="shared" si="4"/>
        <v>christopher sparks</v>
      </c>
      <c r="J28" s="6" t="str">
        <f t="shared" si="5"/>
        <v>Christopher Sparks</v>
      </c>
      <c r="K28" s="6" t="s">
        <v>82</v>
      </c>
      <c r="L28" s="6">
        <v>37</v>
      </c>
      <c r="M28" s="6" t="s">
        <v>18</v>
      </c>
      <c r="N28" s="6" t="s">
        <v>18</v>
      </c>
      <c r="O28" s="6" t="s">
        <v>19</v>
      </c>
      <c r="P28" s="6">
        <v>12</v>
      </c>
      <c r="Q28" s="25" t="s">
        <v>49</v>
      </c>
      <c r="R28" s="6">
        <v>4.9000000000000004</v>
      </c>
      <c r="S28" s="6" t="s">
        <v>2100</v>
      </c>
      <c r="T28" s="8">
        <v>0.8</v>
      </c>
      <c r="U28" s="6" t="s">
        <v>55</v>
      </c>
      <c r="V28" s="6" t="s">
        <v>20</v>
      </c>
      <c r="W28" s="6">
        <v>7</v>
      </c>
      <c r="X28" s="6" t="str">
        <f t="shared" si="6"/>
        <v>Low</v>
      </c>
      <c r="Y28" s="11">
        <v>6</v>
      </c>
    </row>
    <row r="29" spans="1:31" x14ac:dyDescent="0.25">
      <c r="A29" s="10" t="s">
        <v>1595</v>
      </c>
      <c r="B29" s="35">
        <v>250768</v>
      </c>
      <c r="C29" s="6" t="str">
        <f t="shared" si="0"/>
        <v>FL</v>
      </c>
      <c r="D29" s="6" t="str">
        <f t="shared" si="1"/>
        <v>768</v>
      </c>
      <c r="E29" s="6" t="str">
        <f t="shared" si="2"/>
        <v>250</v>
      </c>
      <c r="F29" s="6" t="str">
        <f>TRIM(Table1[[#This Row],[Name]])</f>
        <v>Diana Raymond</v>
      </c>
      <c r="G29" s="6" t="s">
        <v>1596</v>
      </c>
      <c r="H29" s="6" t="str">
        <f t="shared" si="3"/>
        <v>DIANA RAYMOND</v>
      </c>
      <c r="I29" s="6" t="str">
        <f t="shared" si="4"/>
        <v>diana raymond</v>
      </c>
      <c r="J29" s="6" t="str">
        <f t="shared" si="5"/>
        <v>Diana Raymond</v>
      </c>
      <c r="K29" s="6" t="s">
        <v>63</v>
      </c>
      <c r="L29" s="6">
        <v>48</v>
      </c>
      <c r="M29" s="6" t="s">
        <v>18</v>
      </c>
      <c r="N29" s="6" t="s">
        <v>18</v>
      </c>
      <c r="O29" s="6" t="s">
        <v>14</v>
      </c>
      <c r="P29" s="6">
        <v>28</v>
      </c>
      <c r="Q29" s="25" t="s">
        <v>2106</v>
      </c>
      <c r="R29" s="6">
        <v>4.9000000000000004</v>
      </c>
      <c r="S29" s="6" t="s">
        <v>2099</v>
      </c>
      <c r="T29" s="8">
        <v>0.77</v>
      </c>
      <c r="U29" s="6" t="s">
        <v>33</v>
      </c>
      <c r="V29" s="6" t="s">
        <v>9</v>
      </c>
      <c r="W29" s="6">
        <v>19</v>
      </c>
      <c r="X29" s="6" t="str">
        <f t="shared" si="6"/>
        <v>High</v>
      </c>
      <c r="Y29" s="11">
        <v>8</v>
      </c>
    </row>
    <row r="30" spans="1:31" x14ac:dyDescent="0.25">
      <c r="A30" s="10" t="s">
        <v>1832</v>
      </c>
      <c r="B30" s="35">
        <v>250887</v>
      </c>
      <c r="C30" s="6" t="str">
        <f t="shared" si="0"/>
        <v>FL</v>
      </c>
      <c r="D30" s="6" t="str">
        <f t="shared" si="1"/>
        <v>887</v>
      </c>
      <c r="E30" s="6" t="str">
        <f t="shared" si="2"/>
        <v>250</v>
      </c>
      <c r="F30" s="6" t="str">
        <f>TRIM(Table1[[#This Row],[Name]])</f>
        <v>Lindsey Wang</v>
      </c>
      <c r="G30" s="6" t="s">
        <v>1833</v>
      </c>
      <c r="H30" s="6" t="str">
        <f t="shared" si="3"/>
        <v>LINDSEY WANG</v>
      </c>
      <c r="I30" s="6" t="str">
        <f t="shared" si="4"/>
        <v>lindsey wang</v>
      </c>
      <c r="J30" s="6" t="str">
        <f t="shared" si="5"/>
        <v>Lindsey Wang</v>
      </c>
      <c r="K30" s="6" t="s">
        <v>63</v>
      </c>
      <c r="L30" s="6">
        <v>50</v>
      </c>
      <c r="M30" s="6" t="s">
        <v>53</v>
      </c>
      <c r="N30" s="6" t="s">
        <v>13</v>
      </c>
      <c r="O30" s="6" t="s">
        <v>75</v>
      </c>
      <c r="P30" s="6">
        <v>11</v>
      </c>
      <c r="Q30" s="25" t="s">
        <v>49</v>
      </c>
      <c r="R30" s="6">
        <v>4.9000000000000004</v>
      </c>
      <c r="S30" s="6" t="s">
        <v>2100</v>
      </c>
      <c r="T30" s="8">
        <v>0.88</v>
      </c>
      <c r="U30" s="6" t="s">
        <v>55</v>
      </c>
      <c r="V30" s="6" t="s">
        <v>15</v>
      </c>
      <c r="W30" s="6">
        <v>6</v>
      </c>
      <c r="X30" s="6" t="str">
        <f t="shared" si="6"/>
        <v>Low</v>
      </c>
      <c r="Y30" s="11">
        <v>13</v>
      </c>
    </row>
    <row r="31" spans="1:31" x14ac:dyDescent="0.25">
      <c r="A31" s="10" t="s">
        <v>2041</v>
      </c>
      <c r="B31" s="35">
        <v>250992</v>
      </c>
      <c r="C31" s="6" t="str">
        <f t="shared" si="0"/>
        <v>FL</v>
      </c>
      <c r="D31" s="6" t="str">
        <f t="shared" si="1"/>
        <v>992</v>
      </c>
      <c r="E31" s="6" t="str">
        <f t="shared" si="2"/>
        <v>250</v>
      </c>
      <c r="F31" s="6" t="str">
        <f>TRIM(Table1[[#This Row],[Name]])</f>
        <v>Charlotte Taylor</v>
      </c>
      <c r="G31" s="6" t="s">
        <v>2042</v>
      </c>
      <c r="H31" s="6" t="str">
        <f t="shared" si="3"/>
        <v>CHARLOTTE TAYLOR</v>
      </c>
      <c r="I31" s="6" t="str">
        <f t="shared" si="4"/>
        <v>charlotte taylor</v>
      </c>
      <c r="J31" s="6" t="str">
        <f t="shared" si="5"/>
        <v>Charlotte Taylor</v>
      </c>
      <c r="K31" s="6" t="s">
        <v>63</v>
      </c>
      <c r="L31" s="6">
        <v>58</v>
      </c>
      <c r="M31" s="6" t="s">
        <v>18</v>
      </c>
      <c r="N31" s="6" t="s">
        <v>18</v>
      </c>
      <c r="O31" s="6" t="s">
        <v>60</v>
      </c>
      <c r="P31" s="6">
        <v>37</v>
      </c>
      <c r="Q31" s="25" t="s">
        <v>2105</v>
      </c>
      <c r="R31" s="6">
        <v>4.9000000000000004</v>
      </c>
      <c r="S31" s="6" t="s">
        <v>2099</v>
      </c>
      <c r="T31" s="8">
        <v>0.69</v>
      </c>
      <c r="U31" s="6" t="s">
        <v>55</v>
      </c>
      <c r="V31" s="6" t="s">
        <v>15</v>
      </c>
      <c r="W31" s="6">
        <v>16</v>
      </c>
      <c r="X31" s="6" t="str">
        <f t="shared" si="6"/>
        <v>High</v>
      </c>
      <c r="Y31" s="11">
        <v>2</v>
      </c>
    </row>
    <row r="32" spans="1:31" x14ac:dyDescent="0.25">
      <c r="A32" s="10" t="s">
        <v>25</v>
      </c>
      <c r="B32" s="35">
        <v>250005</v>
      </c>
      <c r="C32" s="6" t="str">
        <f t="shared" si="0"/>
        <v>FL</v>
      </c>
      <c r="D32" s="6" t="str">
        <f t="shared" si="1"/>
        <v>005</v>
      </c>
      <c r="E32" s="6" t="str">
        <f t="shared" si="2"/>
        <v>250</v>
      </c>
      <c r="F32" s="6" t="str">
        <f>TRIM(Table1[[#This Row],[Name]])</f>
        <v>Lynn Curtis DDS</v>
      </c>
      <c r="G32" s="6" t="s">
        <v>26</v>
      </c>
      <c r="H32" s="6" t="str">
        <f t="shared" si="3"/>
        <v>LYNN CURTIS DDS</v>
      </c>
      <c r="I32" s="6" t="str">
        <f t="shared" si="4"/>
        <v>lynn curtis dds</v>
      </c>
      <c r="J32" s="6" t="str">
        <f t="shared" si="5"/>
        <v>Lynn Curtis Dds</v>
      </c>
      <c r="K32" s="6" t="s">
        <v>63</v>
      </c>
      <c r="L32" s="6">
        <v>53</v>
      </c>
      <c r="M32" s="6" t="s">
        <v>18</v>
      </c>
      <c r="N32" s="6" t="s">
        <v>18</v>
      </c>
      <c r="O32" s="6" t="s">
        <v>97</v>
      </c>
      <c r="P32" s="6">
        <v>27</v>
      </c>
      <c r="Q32" s="25">
        <v>30</v>
      </c>
      <c r="R32" s="6">
        <v>4.8</v>
      </c>
      <c r="S32" s="6" t="s">
        <v>2099</v>
      </c>
      <c r="T32" s="8">
        <v>0.83</v>
      </c>
      <c r="U32" s="6" t="s">
        <v>8</v>
      </c>
      <c r="V32" s="6" t="s">
        <v>9</v>
      </c>
      <c r="W32" s="6">
        <v>13</v>
      </c>
      <c r="X32" s="6" t="str">
        <f t="shared" si="6"/>
        <v>Medium</v>
      </c>
      <c r="Y32" s="11">
        <v>3</v>
      </c>
    </row>
    <row r="33" spans="1:25" x14ac:dyDescent="0.25">
      <c r="A33" s="10" t="s">
        <v>295</v>
      </c>
      <c r="B33" s="35">
        <v>250115</v>
      </c>
      <c r="C33" s="6" t="str">
        <f t="shared" si="0"/>
        <v>FL</v>
      </c>
      <c r="D33" s="6" t="str">
        <f t="shared" si="1"/>
        <v>115</v>
      </c>
      <c r="E33" s="6" t="str">
        <f t="shared" si="2"/>
        <v>250</v>
      </c>
      <c r="F33" s="6" t="str">
        <f>TRIM(Table1[[#This Row],[Name]])</f>
        <v>Robert Andrews</v>
      </c>
      <c r="G33" s="6" t="s">
        <v>296</v>
      </c>
      <c r="H33" s="6" t="str">
        <f t="shared" si="3"/>
        <v>ROBERT ANDREWS</v>
      </c>
      <c r="I33" s="6" t="str">
        <f t="shared" si="4"/>
        <v>robert andrews</v>
      </c>
      <c r="J33" s="6" t="str">
        <f t="shared" si="5"/>
        <v>Robert Andrews</v>
      </c>
      <c r="K33" s="6" t="s">
        <v>82</v>
      </c>
      <c r="L33" s="6">
        <v>59</v>
      </c>
      <c r="M33" s="6" t="s">
        <v>47</v>
      </c>
      <c r="N33" s="6" t="s">
        <v>48</v>
      </c>
      <c r="O33" s="6" t="s">
        <v>31</v>
      </c>
      <c r="P33" s="6">
        <v>13</v>
      </c>
      <c r="Q33" s="25" t="s">
        <v>2107</v>
      </c>
      <c r="R33" s="6">
        <v>4.8</v>
      </c>
      <c r="S33" s="6" t="s">
        <v>2100</v>
      </c>
      <c r="T33" s="8">
        <v>0.11</v>
      </c>
      <c r="U33" s="6" t="s">
        <v>50</v>
      </c>
      <c r="V33" s="6" t="s">
        <v>20</v>
      </c>
      <c r="W33" s="6">
        <v>7</v>
      </c>
      <c r="X33" s="6" t="str">
        <f t="shared" si="6"/>
        <v>Low</v>
      </c>
      <c r="Y33" s="11">
        <v>10</v>
      </c>
    </row>
    <row r="34" spans="1:25" x14ac:dyDescent="0.25">
      <c r="A34" s="10" t="s">
        <v>822</v>
      </c>
      <c r="B34" s="35">
        <v>250379</v>
      </c>
      <c r="C34" s="6" t="str">
        <f t="shared" si="0"/>
        <v>FL</v>
      </c>
      <c r="D34" s="6" t="str">
        <f t="shared" si="1"/>
        <v>379</v>
      </c>
      <c r="E34" s="6" t="str">
        <f t="shared" si="2"/>
        <v>250</v>
      </c>
      <c r="F34" s="6" t="str">
        <f>TRIM(Table1[[#This Row],[Name]])</f>
        <v>Ronald Walls</v>
      </c>
      <c r="G34" s="6" t="s">
        <v>823</v>
      </c>
      <c r="H34" s="6" t="str">
        <f t="shared" si="3"/>
        <v>RONALD WALLS</v>
      </c>
      <c r="I34" s="6" t="str">
        <f t="shared" si="4"/>
        <v>ronald walls</v>
      </c>
      <c r="J34" s="6" t="str">
        <f t="shared" si="5"/>
        <v>Ronald Walls</v>
      </c>
      <c r="K34" s="6" t="s">
        <v>82</v>
      </c>
      <c r="L34" s="6">
        <v>27</v>
      </c>
      <c r="M34" s="6" t="s">
        <v>111</v>
      </c>
      <c r="N34" s="6" t="s">
        <v>13</v>
      </c>
      <c r="O34" s="6" t="s">
        <v>64</v>
      </c>
      <c r="P34" s="6">
        <v>8</v>
      </c>
      <c r="Q34" s="25">
        <v>20</v>
      </c>
      <c r="R34" s="6">
        <v>4.8</v>
      </c>
      <c r="S34" s="6" t="s">
        <v>2099</v>
      </c>
      <c r="T34" s="8">
        <v>0.81</v>
      </c>
      <c r="U34" s="6" t="s">
        <v>33</v>
      </c>
      <c r="V34" s="6" t="s">
        <v>15</v>
      </c>
      <c r="W34" s="6">
        <v>6</v>
      </c>
      <c r="X34" s="6" t="str">
        <f t="shared" si="6"/>
        <v>Low</v>
      </c>
      <c r="Y34" s="11">
        <v>8</v>
      </c>
    </row>
    <row r="35" spans="1:25" x14ac:dyDescent="0.25">
      <c r="A35" s="10" t="s">
        <v>826</v>
      </c>
      <c r="B35" s="35">
        <v>250381</v>
      </c>
      <c r="C35" s="6" t="str">
        <f t="shared" si="0"/>
        <v>FL</v>
      </c>
      <c r="D35" s="6" t="str">
        <f t="shared" si="1"/>
        <v>381</v>
      </c>
      <c r="E35" s="6" t="str">
        <f t="shared" si="2"/>
        <v>250</v>
      </c>
      <c r="F35" s="6" t="str">
        <f>TRIM(Table1[[#This Row],[Name]])</f>
        <v>Douglas Goodwin</v>
      </c>
      <c r="G35" s="6" t="s">
        <v>827</v>
      </c>
      <c r="H35" s="6" t="str">
        <f t="shared" si="3"/>
        <v>DOUGLAS GOODWIN</v>
      </c>
      <c r="I35" s="6" t="str">
        <f t="shared" si="4"/>
        <v>douglas goodwin</v>
      </c>
      <c r="J35" s="6" t="str">
        <f t="shared" si="5"/>
        <v>Douglas Goodwin</v>
      </c>
      <c r="K35" s="6" t="s">
        <v>82</v>
      </c>
      <c r="L35" s="6">
        <v>37</v>
      </c>
      <c r="M35" s="6" t="s">
        <v>5</v>
      </c>
      <c r="N35" s="6" t="s">
        <v>6</v>
      </c>
      <c r="O35" s="6" t="s">
        <v>97</v>
      </c>
      <c r="P35" s="6">
        <v>5</v>
      </c>
      <c r="Q35" s="25" t="s">
        <v>49</v>
      </c>
      <c r="R35" s="6">
        <v>4.8</v>
      </c>
      <c r="S35" s="6" t="s">
        <v>2100</v>
      </c>
      <c r="T35" s="8">
        <v>0.61</v>
      </c>
      <c r="U35" s="6" t="s">
        <v>50</v>
      </c>
      <c r="V35" s="6" t="s">
        <v>9</v>
      </c>
      <c r="W35" s="6">
        <v>2</v>
      </c>
      <c r="X35" s="6" t="str">
        <f t="shared" si="6"/>
        <v>Low</v>
      </c>
      <c r="Y35" s="11">
        <v>1</v>
      </c>
    </row>
    <row r="36" spans="1:25" x14ac:dyDescent="0.25">
      <c r="A36" s="10" t="s">
        <v>832</v>
      </c>
      <c r="B36" s="35">
        <v>250384</v>
      </c>
      <c r="C36" s="6" t="str">
        <f t="shared" si="0"/>
        <v>FL</v>
      </c>
      <c r="D36" s="6" t="str">
        <f t="shared" si="1"/>
        <v>384</v>
      </c>
      <c r="E36" s="6" t="str">
        <f t="shared" si="2"/>
        <v>250</v>
      </c>
      <c r="F36" s="6" t="str">
        <f>TRIM(Table1[[#This Row],[Name]])</f>
        <v>Phyllis Dawson</v>
      </c>
      <c r="G36" s="6" t="s">
        <v>833</v>
      </c>
      <c r="H36" s="6" t="str">
        <f t="shared" si="3"/>
        <v>PHYLLIS DAWSON</v>
      </c>
      <c r="I36" s="6" t="str">
        <f t="shared" si="4"/>
        <v>phyllis dawson</v>
      </c>
      <c r="J36" s="6" t="str">
        <f t="shared" si="5"/>
        <v>Phyllis Dawson</v>
      </c>
      <c r="K36" s="6" t="s">
        <v>63</v>
      </c>
      <c r="L36" s="6">
        <v>40</v>
      </c>
      <c r="M36" s="6" t="s">
        <v>53</v>
      </c>
      <c r="N36" s="6" t="s">
        <v>13</v>
      </c>
      <c r="O36" s="6" t="s">
        <v>60</v>
      </c>
      <c r="P36" s="6">
        <v>0</v>
      </c>
      <c r="Q36" s="25" t="s">
        <v>2107</v>
      </c>
      <c r="R36" s="6">
        <v>4.8</v>
      </c>
      <c r="S36" s="6" t="s">
        <v>2099</v>
      </c>
      <c r="T36" s="8">
        <v>0.74</v>
      </c>
      <c r="U36" s="6" t="s">
        <v>33</v>
      </c>
      <c r="V36" s="6" t="s">
        <v>9</v>
      </c>
      <c r="W36" s="6">
        <v>2</v>
      </c>
      <c r="X36" s="6" t="str">
        <f t="shared" si="6"/>
        <v>Low</v>
      </c>
      <c r="Y36" s="11">
        <v>1</v>
      </c>
    </row>
    <row r="37" spans="1:25" x14ac:dyDescent="0.25">
      <c r="A37" s="10" t="s">
        <v>919</v>
      </c>
      <c r="B37" s="35">
        <v>250428</v>
      </c>
      <c r="C37" s="6" t="str">
        <f t="shared" si="0"/>
        <v>FL</v>
      </c>
      <c r="D37" s="6" t="str">
        <f t="shared" si="1"/>
        <v>428</v>
      </c>
      <c r="E37" s="6" t="str">
        <f t="shared" si="2"/>
        <v>250</v>
      </c>
      <c r="F37" s="6" t="str">
        <f>TRIM(Table1[[#This Row],[Name]])</f>
        <v>Sarah Hall</v>
      </c>
      <c r="G37" s="6" t="s">
        <v>920</v>
      </c>
      <c r="H37" s="6" t="str">
        <f t="shared" si="3"/>
        <v>SARAH HALL</v>
      </c>
      <c r="I37" s="6" t="str">
        <f t="shared" si="4"/>
        <v>sarah hall</v>
      </c>
      <c r="J37" s="6" t="str">
        <f t="shared" si="5"/>
        <v>Sarah Hall</v>
      </c>
      <c r="K37" s="6" t="s">
        <v>63</v>
      </c>
      <c r="L37" s="6">
        <v>29</v>
      </c>
      <c r="M37" s="6" t="s">
        <v>29</v>
      </c>
      <c r="N37" s="6" t="s">
        <v>30</v>
      </c>
      <c r="O37" s="6" t="s">
        <v>60</v>
      </c>
      <c r="P37" s="6">
        <v>6</v>
      </c>
      <c r="Q37" s="25" t="s">
        <v>49</v>
      </c>
      <c r="R37" s="6">
        <v>4.8</v>
      </c>
      <c r="S37" s="6" t="s">
        <v>2099</v>
      </c>
      <c r="T37" s="8">
        <v>0.83</v>
      </c>
      <c r="U37" s="6" t="s">
        <v>8</v>
      </c>
      <c r="V37" s="6" t="s">
        <v>9</v>
      </c>
      <c r="W37" s="6">
        <v>14</v>
      </c>
      <c r="X37" s="6" t="str">
        <f t="shared" si="6"/>
        <v>Medium</v>
      </c>
      <c r="Y37" s="11">
        <v>2</v>
      </c>
    </row>
    <row r="38" spans="1:25" x14ac:dyDescent="0.25">
      <c r="A38" s="10" t="s">
        <v>923</v>
      </c>
      <c r="B38" s="35">
        <v>250430</v>
      </c>
      <c r="C38" s="6" t="str">
        <f t="shared" si="0"/>
        <v>FL</v>
      </c>
      <c r="D38" s="6" t="str">
        <f t="shared" si="1"/>
        <v>430</v>
      </c>
      <c r="E38" s="6" t="str">
        <f t="shared" si="2"/>
        <v>250</v>
      </c>
      <c r="F38" s="6" t="str">
        <f>TRIM(Table1[[#This Row],[Name]])</f>
        <v>Donna Davis</v>
      </c>
      <c r="G38" s="6" t="s">
        <v>924</v>
      </c>
      <c r="H38" s="6" t="str">
        <f t="shared" si="3"/>
        <v>DONNA DAVIS</v>
      </c>
      <c r="I38" s="6" t="str">
        <f t="shared" si="4"/>
        <v>donna davis</v>
      </c>
      <c r="J38" s="6" t="str">
        <f t="shared" si="5"/>
        <v>Donna Davis</v>
      </c>
      <c r="K38" s="6" t="s">
        <v>63</v>
      </c>
      <c r="L38" s="6">
        <v>44</v>
      </c>
      <c r="M38" s="6" t="s">
        <v>111</v>
      </c>
      <c r="N38" s="6" t="s">
        <v>13</v>
      </c>
      <c r="O38" s="6" t="s">
        <v>31</v>
      </c>
      <c r="P38" s="6">
        <v>0</v>
      </c>
      <c r="Q38" s="25" t="s">
        <v>49</v>
      </c>
      <c r="R38" s="6">
        <v>4.8</v>
      </c>
      <c r="S38" s="6" t="s">
        <v>2099</v>
      </c>
      <c r="T38" s="8">
        <v>0.84</v>
      </c>
      <c r="U38" s="6" t="s">
        <v>50</v>
      </c>
      <c r="V38" s="6" t="s">
        <v>44</v>
      </c>
      <c r="W38" s="6">
        <v>4</v>
      </c>
      <c r="X38" s="6" t="str">
        <f t="shared" si="6"/>
        <v>Low</v>
      </c>
      <c r="Y38" s="11">
        <v>1</v>
      </c>
    </row>
    <row r="39" spans="1:25" x14ac:dyDescent="0.25">
      <c r="A39" s="10" t="s">
        <v>971</v>
      </c>
      <c r="B39" s="35">
        <v>250454</v>
      </c>
      <c r="C39" s="6" t="str">
        <f t="shared" si="0"/>
        <v>FL</v>
      </c>
      <c r="D39" s="6" t="str">
        <f t="shared" si="1"/>
        <v>454</v>
      </c>
      <c r="E39" s="6" t="str">
        <f t="shared" si="2"/>
        <v>250</v>
      </c>
      <c r="F39" s="6" t="str">
        <f>TRIM(Table1[[#This Row],[Name]])</f>
        <v>Curtis Maxwell</v>
      </c>
      <c r="G39" s="6" t="s">
        <v>972</v>
      </c>
      <c r="H39" s="6" t="str">
        <f t="shared" si="3"/>
        <v>CURTIS MAXWELL</v>
      </c>
      <c r="I39" s="6" t="str">
        <f t="shared" si="4"/>
        <v>curtis maxwell</v>
      </c>
      <c r="J39" s="6" t="str">
        <f t="shared" si="5"/>
        <v>Curtis Maxwell</v>
      </c>
      <c r="K39" s="6" t="s">
        <v>82</v>
      </c>
      <c r="L39" s="6">
        <v>46</v>
      </c>
      <c r="M39" s="6" t="s">
        <v>36</v>
      </c>
      <c r="N39" s="6" t="s">
        <v>37</v>
      </c>
      <c r="O39" s="6" t="s">
        <v>31</v>
      </c>
      <c r="P39" s="6">
        <v>16</v>
      </c>
      <c r="Q39" s="25">
        <v>20</v>
      </c>
      <c r="R39" s="6">
        <v>4.8</v>
      </c>
      <c r="S39" s="6" t="s">
        <v>2100</v>
      </c>
      <c r="T39" s="8">
        <v>0.86</v>
      </c>
      <c r="U39" s="6" t="s">
        <v>8</v>
      </c>
      <c r="V39" s="6" t="s">
        <v>9</v>
      </c>
      <c r="W39" s="6">
        <v>12</v>
      </c>
      <c r="X39" s="6" t="str">
        <f t="shared" si="6"/>
        <v>Medium</v>
      </c>
      <c r="Y39" s="11">
        <v>8</v>
      </c>
    </row>
    <row r="40" spans="1:25" x14ac:dyDescent="0.25">
      <c r="A40" s="10" t="s">
        <v>1011</v>
      </c>
      <c r="B40" s="35">
        <v>250474</v>
      </c>
      <c r="C40" s="6" t="str">
        <f t="shared" si="0"/>
        <v>FL</v>
      </c>
      <c r="D40" s="6" t="str">
        <f t="shared" si="1"/>
        <v>474</v>
      </c>
      <c r="E40" s="6" t="str">
        <f t="shared" si="2"/>
        <v>250</v>
      </c>
      <c r="F40" s="6" t="str">
        <f>TRIM(Table1[[#This Row],[Name]])</f>
        <v>Kayla Meyers</v>
      </c>
      <c r="G40" s="6" t="s">
        <v>1012</v>
      </c>
      <c r="H40" s="6" t="str">
        <f t="shared" si="3"/>
        <v>KAYLA MEYERS</v>
      </c>
      <c r="I40" s="6" t="str">
        <f t="shared" si="4"/>
        <v>kayla meyers</v>
      </c>
      <c r="J40" s="6" t="str">
        <f t="shared" si="5"/>
        <v>Kayla Meyers</v>
      </c>
      <c r="K40" s="6" t="s">
        <v>63</v>
      </c>
      <c r="L40" s="6">
        <v>57</v>
      </c>
      <c r="M40" s="6" t="s">
        <v>158</v>
      </c>
      <c r="N40" s="6" t="s">
        <v>159</v>
      </c>
      <c r="O40" s="6" t="s">
        <v>7</v>
      </c>
      <c r="P40" s="6">
        <v>11</v>
      </c>
      <c r="Q40" s="25">
        <v>75</v>
      </c>
      <c r="R40" s="6">
        <v>4.8</v>
      </c>
      <c r="S40" s="6" t="s">
        <v>2100</v>
      </c>
      <c r="T40" s="8">
        <v>0.11</v>
      </c>
      <c r="U40" s="6" t="s">
        <v>8</v>
      </c>
      <c r="V40" s="6" t="s">
        <v>44</v>
      </c>
      <c r="W40" s="6">
        <v>1</v>
      </c>
      <c r="X40" s="6" t="str">
        <f t="shared" si="6"/>
        <v>Low</v>
      </c>
      <c r="Y40" s="11">
        <v>2</v>
      </c>
    </row>
    <row r="41" spans="1:25" x14ac:dyDescent="0.25">
      <c r="A41" s="10" t="s">
        <v>1144</v>
      </c>
      <c r="B41" s="35">
        <v>250541</v>
      </c>
      <c r="C41" s="6" t="str">
        <f t="shared" si="0"/>
        <v>FL</v>
      </c>
      <c r="D41" s="6" t="str">
        <f t="shared" si="1"/>
        <v>541</v>
      </c>
      <c r="E41" s="6" t="str">
        <f t="shared" si="2"/>
        <v>250</v>
      </c>
      <c r="F41" s="6" t="str">
        <f>TRIM(Table1[[#This Row],[Name]])</f>
        <v>Kenneth Vasquez</v>
      </c>
      <c r="G41" s="6" t="s">
        <v>1145</v>
      </c>
      <c r="H41" s="6" t="str">
        <f t="shared" si="3"/>
        <v>KENNETH VASQUEZ</v>
      </c>
      <c r="I41" s="6" t="str">
        <f t="shared" si="4"/>
        <v>kenneth vasquez</v>
      </c>
      <c r="J41" s="6" t="str">
        <f t="shared" si="5"/>
        <v>Kenneth Vasquez</v>
      </c>
      <c r="K41" s="6" t="s">
        <v>82</v>
      </c>
      <c r="L41" s="6">
        <v>30</v>
      </c>
      <c r="M41" s="6" t="s">
        <v>71</v>
      </c>
      <c r="N41" s="6" t="s">
        <v>72</v>
      </c>
      <c r="O41" s="6" t="s">
        <v>7</v>
      </c>
      <c r="P41" s="6">
        <v>5</v>
      </c>
      <c r="Q41" s="25" t="s">
        <v>32</v>
      </c>
      <c r="R41" s="6">
        <v>4.8</v>
      </c>
      <c r="S41" s="6" t="s">
        <v>2099</v>
      </c>
      <c r="T41" s="8">
        <v>0.11</v>
      </c>
      <c r="U41" s="6" t="s">
        <v>55</v>
      </c>
      <c r="V41" s="6" t="s">
        <v>44</v>
      </c>
      <c r="W41" s="6">
        <v>1</v>
      </c>
      <c r="X41" s="6" t="str">
        <f t="shared" si="6"/>
        <v>Low</v>
      </c>
      <c r="Y41" s="11">
        <v>2</v>
      </c>
    </row>
    <row r="42" spans="1:25" x14ac:dyDescent="0.25">
      <c r="A42" s="10" t="s">
        <v>1190</v>
      </c>
      <c r="B42" s="35">
        <v>250564</v>
      </c>
      <c r="C42" s="6" t="str">
        <f t="shared" si="0"/>
        <v>FL</v>
      </c>
      <c r="D42" s="6" t="str">
        <f t="shared" si="1"/>
        <v>564</v>
      </c>
      <c r="E42" s="6" t="str">
        <f t="shared" si="2"/>
        <v>250</v>
      </c>
      <c r="F42" s="6" t="str">
        <f>TRIM(Table1[[#This Row],[Name]])</f>
        <v>Kathy Faulkner</v>
      </c>
      <c r="G42" s="6" t="s">
        <v>1191</v>
      </c>
      <c r="H42" s="6" t="str">
        <f t="shared" si="3"/>
        <v>KATHY FAULKNER</v>
      </c>
      <c r="I42" s="6" t="str">
        <f t="shared" si="4"/>
        <v>kathy faulkner</v>
      </c>
      <c r="J42" s="6" t="str">
        <f t="shared" si="5"/>
        <v>Kathy Faulkner</v>
      </c>
      <c r="K42" s="6" t="s">
        <v>63</v>
      </c>
      <c r="L42" s="6">
        <v>20</v>
      </c>
      <c r="M42" s="6" t="s">
        <v>47</v>
      </c>
      <c r="N42" s="6" t="s">
        <v>48</v>
      </c>
      <c r="O42" s="6" t="s">
        <v>19</v>
      </c>
      <c r="P42" s="6">
        <v>0</v>
      </c>
      <c r="Q42" s="25">
        <v>30</v>
      </c>
      <c r="R42" s="6">
        <v>4.8</v>
      </c>
      <c r="S42" s="6" t="s">
        <v>54</v>
      </c>
      <c r="T42" s="8">
        <v>0.68</v>
      </c>
      <c r="U42" s="6" t="s">
        <v>8</v>
      </c>
      <c r="V42" s="6" t="s">
        <v>9</v>
      </c>
      <c r="W42" s="6">
        <v>5</v>
      </c>
      <c r="X42" s="6" t="str">
        <f t="shared" si="6"/>
        <v>Low</v>
      </c>
      <c r="Y42" s="11">
        <v>3</v>
      </c>
    </row>
    <row r="43" spans="1:25" x14ac:dyDescent="0.25">
      <c r="A43" s="10" t="s">
        <v>1306</v>
      </c>
      <c r="B43" s="35">
        <v>250622</v>
      </c>
      <c r="C43" s="6" t="str">
        <f t="shared" si="0"/>
        <v>FL</v>
      </c>
      <c r="D43" s="6" t="str">
        <f t="shared" si="1"/>
        <v>622</v>
      </c>
      <c r="E43" s="6" t="str">
        <f t="shared" si="2"/>
        <v>250</v>
      </c>
      <c r="F43" s="6" t="str">
        <f>TRIM(Table1[[#This Row],[Name]])</f>
        <v>Samuel Patterson</v>
      </c>
      <c r="G43" s="6" t="s">
        <v>1307</v>
      </c>
      <c r="H43" s="6" t="str">
        <f t="shared" si="3"/>
        <v>SAMUEL PATTERSON</v>
      </c>
      <c r="I43" s="6" t="str">
        <f t="shared" si="4"/>
        <v>samuel patterson</v>
      </c>
      <c r="J43" s="6" t="str">
        <f t="shared" si="5"/>
        <v>Samuel Patterson</v>
      </c>
      <c r="K43" s="6" t="s">
        <v>82</v>
      </c>
      <c r="L43" s="6">
        <v>57</v>
      </c>
      <c r="M43" s="6" t="s">
        <v>162</v>
      </c>
      <c r="N43" s="6" t="s">
        <v>59</v>
      </c>
      <c r="O43" s="6" t="s">
        <v>97</v>
      </c>
      <c r="P43" s="6">
        <v>37</v>
      </c>
      <c r="Q43" s="25">
        <v>30</v>
      </c>
      <c r="R43" s="6">
        <v>4.8</v>
      </c>
      <c r="S43" s="6" t="s">
        <v>2099</v>
      </c>
      <c r="T43" s="8">
        <v>0.11</v>
      </c>
      <c r="U43" s="6" t="s">
        <v>50</v>
      </c>
      <c r="V43" s="6" t="s">
        <v>15</v>
      </c>
      <c r="W43" s="6">
        <v>10</v>
      </c>
      <c r="X43" s="6" t="str">
        <f t="shared" si="6"/>
        <v>Medium</v>
      </c>
      <c r="Y43" s="11">
        <v>7</v>
      </c>
    </row>
    <row r="44" spans="1:25" x14ac:dyDescent="0.25">
      <c r="A44" s="10" t="s">
        <v>1308</v>
      </c>
      <c r="B44" s="35">
        <v>250623</v>
      </c>
      <c r="C44" s="6" t="str">
        <f t="shared" si="0"/>
        <v>FL</v>
      </c>
      <c r="D44" s="6" t="str">
        <f t="shared" si="1"/>
        <v>623</v>
      </c>
      <c r="E44" s="6" t="str">
        <f t="shared" si="2"/>
        <v>250</v>
      </c>
      <c r="F44" s="6" t="str">
        <f>TRIM(Table1[[#This Row],[Name]])</f>
        <v>Craig Dennis</v>
      </c>
      <c r="G44" s="6" t="s">
        <v>1309</v>
      </c>
      <c r="H44" s="6" t="str">
        <f t="shared" si="3"/>
        <v>CRAIG DENNIS</v>
      </c>
      <c r="I44" s="6" t="str">
        <f t="shared" si="4"/>
        <v>craig dennis</v>
      </c>
      <c r="J44" s="6" t="str">
        <f t="shared" si="5"/>
        <v>Craig Dennis</v>
      </c>
      <c r="K44" s="6" t="s">
        <v>82</v>
      </c>
      <c r="L44" s="6">
        <v>44</v>
      </c>
      <c r="M44" s="6" t="s">
        <v>53</v>
      </c>
      <c r="N44" s="6" t="s">
        <v>13</v>
      </c>
      <c r="O44" s="6" t="s">
        <v>19</v>
      </c>
      <c r="P44" s="6">
        <v>1</v>
      </c>
      <c r="Q44" s="25" t="s">
        <v>49</v>
      </c>
      <c r="R44" s="6">
        <v>4.8</v>
      </c>
      <c r="S44" s="6" t="s">
        <v>2099</v>
      </c>
      <c r="T44" s="8">
        <v>0.97</v>
      </c>
      <c r="U44" s="6" t="s">
        <v>55</v>
      </c>
      <c r="V44" s="6" t="s">
        <v>20</v>
      </c>
      <c r="W44" s="6">
        <v>1</v>
      </c>
      <c r="X44" s="6" t="str">
        <f t="shared" si="6"/>
        <v>Low</v>
      </c>
      <c r="Y44" s="11">
        <v>1</v>
      </c>
    </row>
    <row r="45" spans="1:25" x14ac:dyDescent="0.25">
      <c r="A45" s="10" t="s">
        <v>1356</v>
      </c>
      <c r="B45" s="35">
        <v>250647</v>
      </c>
      <c r="C45" s="6" t="str">
        <f t="shared" si="0"/>
        <v>FL</v>
      </c>
      <c r="D45" s="6" t="str">
        <f t="shared" si="1"/>
        <v>647</v>
      </c>
      <c r="E45" s="6" t="str">
        <f t="shared" si="2"/>
        <v>250</v>
      </c>
      <c r="F45" s="6" t="str">
        <f>TRIM(Table1[[#This Row],[Name]])</f>
        <v>Brandon Newman</v>
      </c>
      <c r="G45" s="6" t="s">
        <v>1357</v>
      </c>
      <c r="H45" s="6" t="str">
        <f t="shared" si="3"/>
        <v>BRANDON NEWMAN</v>
      </c>
      <c r="I45" s="6" t="str">
        <f t="shared" si="4"/>
        <v>brandon newman</v>
      </c>
      <c r="J45" s="6" t="str">
        <f t="shared" si="5"/>
        <v>Brandon Newman</v>
      </c>
      <c r="K45" s="6" t="s">
        <v>82</v>
      </c>
      <c r="L45" s="6">
        <v>40</v>
      </c>
      <c r="M45" s="6" t="s">
        <v>78</v>
      </c>
      <c r="N45" s="6" t="s">
        <v>79</v>
      </c>
      <c r="O45" s="6" t="s">
        <v>64</v>
      </c>
      <c r="P45" s="6">
        <v>9</v>
      </c>
      <c r="Q45" s="25">
        <v>100</v>
      </c>
      <c r="R45" s="6">
        <v>4.8</v>
      </c>
      <c r="S45" s="6" t="s">
        <v>2100</v>
      </c>
      <c r="T45" s="8">
        <v>0.72</v>
      </c>
      <c r="U45" s="6" t="s">
        <v>8</v>
      </c>
      <c r="V45" s="6" t="s">
        <v>44</v>
      </c>
      <c r="W45" s="6">
        <v>12</v>
      </c>
      <c r="X45" s="6" t="str">
        <f t="shared" si="6"/>
        <v>Medium</v>
      </c>
      <c r="Y45" s="11">
        <v>10</v>
      </c>
    </row>
    <row r="46" spans="1:25" x14ac:dyDescent="0.25">
      <c r="A46" s="10" t="s">
        <v>1360</v>
      </c>
      <c r="B46" s="35">
        <v>250649</v>
      </c>
      <c r="C46" s="6" t="str">
        <f t="shared" si="0"/>
        <v>FL</v>
      </c>
      <c r="D46" s="6" t="str">
        <f t="shared" si="1"/>
        <v>649</v>
      </c>
      <c r="E46" s="6" t="str">
        <f t="shared" si="2"/>
        <v>250</v>
      </c>
      <c r="F46" s="6" t="str">
        <f>TRIM(Table1[[#This Row],[Name]])</f>
        <v>Joel Randolph</v>
      </c>
      <c r="G46" s="6" t="s">
        <v>1361</v>
      </c>
      <c r="H46" s="6" t="str">
        <f t="shared" si="3"/>
        <v>JOEL RANDOLPH</v>
      </c>
      <c r="I46" s="6" t="str">
        <f t="shared" si="4"/>
        <v>joel randolph</v>
      </c>
      <c r="J46" s="6" t="str">
        <f t="shared" si="5"/>
        <v>Joel Randolph</v>
      </c>
      <c r="K46" s="6" t="s">
        <v>82</v>
      </c>
      <c r="L46" s="6">
        <v>46</v>
      </c>
      <c r="M46" s="6" t="s">
        <v>91</v>
      </c>
      <c r="N46" s="6" t="s">
        <v>92</v>
      </c>
      <c r="O46" s="6" t="s">
        <v>97</v>
      </c>
      <c r="P46" s="6">
        <v>20</v>
      </c>
      <c r="Q46" s="25" t="s">
        <v>49</v>
      </c>
      <c r="R46" s="6">
        <v>4.8</v>
      </c>
      <c r="S46" s="6" t="s">
        <v>2100</v>
      </c>
      <c r="T46" s="8">
        <v>0.82</v>
      </c>
      <c r="U46" s="6" t="s">
        <v>33</v>
      </c>
      <c r="V46" s="6" t="s">
        <v>44</v>
      </c>
      <c r="W46" s="6">
        <v>10</v>
      </c>
      <c r="X46" s="6" t="str">
        <f t="shared" si="6"/>
        <v>Medium</v>
      </c>
      <c r="Y46" s="11">
        <v>9</v>
      </c>
    </row>
    <row r="47" spans="1:25" x14ac:dyDescent="0.25">
      <c r="A47" s="10" t="s">
        <v>1426</v>
      </c>
      <c r="B47" s="35">
        <v>250682</v>
      </c>
      <c r="C47" s="6" t="str">
        <f t="shared" si="0"/>
        <v>FL</v>
      </c>
      <c r="D47" s="6" t="str">
        <f t="shared" si="1"/>
        <v>682</v>
      </c>
      <c r="E47" s="6" t="str">
        <f t="shared" si="2"/>
        <v>250</v>
      </c>
      <c r="F47" s="6" t="str">
        <f>TRIM(Table1[[#This Row],[Name]])</f>
        <v>Nancy Moore</v>
      </c>
      <c r="G47" s="6" t="s">
        <v>1427</v>
      </c>
      <c r="H47" s="6" t="str">
        <f t="shared" si="3"/>
        <v>NANCY MOORE</v>
      </c>
      <c r="I47" s="6" t="str">
        <f t="shared" si="4"/>
        <v>nancy moore</v>
      </c>
      <c r="J47" s="6" t="str">
        <f t="shared" si="5"/>
        <v>Nancy Moore</v>
      </c>
      <c r="K47" s="6" t="s">
        <v>63</v>
      </c>
      <c r="L47" s="6">
        <v>22</v>
      </c>
      <c r="M47" s="6" t="s">
        <v>158</v>
      </c>
      <c r="N47" s="6" t="s">
        <v>159</v>
      </c>
      <c r="O47" s="6" t="s">
        <v>7</v>
      </c>
      <c r="P47" s="6">
        <v>1</v>
      </c>
      <c r="Q47" s="25">
        <v>100</v>
      </c>
      <c r="R47" s="6">
        <v>4.8</v>
      </c>
      <c r="S47" s="6" t="s">
        <v>2100</v>
      </c>
      <c r="T47" s="8">
        <v>0.75</v>
      </c>
      <c r="U47" s="6" t="s">
        <v>55</v>
      </c>
      <c r="V47" s="6" t="s">
        <v>9</v>
      </c>
      <c r="W47" s="6">
        <v>1</v>
      </c>
      <c r="X47" s="6" t="str">
        <f t="shared" si="6"/>
        <v>Low</v>
      </c>
      <c r="Y47" s="11">
        <v>1</v>
      </c>
    </row>
    <row r="48" spans="1:25" x14ac:dyDescent="0.25">
      <c r="A48" s="10" t="s">
        <v>1442</v>
      </c>
      <c r="B48" s="35">
        <v>250690</v>
      </c>
      <c r="C48" s="6" t="str">
        <f t="shared" si="0"/>
        <v>FL</v>
      </c>
      <c r="D48" s="6" t="str">
        <f t="shared" si="1"/>
        <v>690</v>
      </c>
      <c r="E48" s="6" t="str">
        <f t="shared" si="2"/>
        <v>250</v>
      </c>
      <c r="F48" s="6" t="str">
        <f>TRIM(Table1[[#This Row],[Name]])</f>
        <v>Lisa Johnson</v>
      </c>
      <c r="G48" s="6" t="s">
        <v>28</v>
      </c>
      <c r="H48" s="6" t="str">
        <f t="shared" si="3"/>
        <v>LISA JOHNSON</v>
      </c>
      <c r="I48" s="6" t="str">
        <f t="shared" si="4"/>
        <v>lisa johnson</v>
      </c>
      <c r="J48" s="6" t="str">
        <f t="shared" si="5"/>
        <v>Lisa Johnson</v>
      </c>
      <c r="K48" s="6" t="s">
        <v>63</v>
      </c>
      <c r="L48" s="6">
        <v>52</v>
      </c>
      <c r="M48" s="6" t="s">
        <v>111</v>
      </c>
      <c r="N48" s="6" t="s">
        <v>13</v>
      </c>
      <c r="O48" s="6" t="s">
        <v>60</v>
      </c>
      <c r="P48" s="6">
        <v>25</v>
      </c>
      <c r="Q48" s="25">
        <v>100</v>
      </c>
      <c r="R48" s="6">
        <v>4.8</v>
      </c>
      <c r="S48" s="6" t="s">
        <v>2099</v>
      </c>
      <c r="T48" s="8">
        <v>0.11</v>
      </c>
      <c r="U48" s="6" t="s">
        <v>50</v>
      </c>
      <c r="V48" s="6" t="s">
        <v>20</v>
      </c>
      <c r="W48" s="6">
        <v>10</v>
      </c>
      <c r="X48" s="6" t="str">
        <f t="shared" si="6"/>
        <v>Medium</v>
      </c>
      <c r="Y48" s="11">
        <v>8</v>
      </c>
    </row>
    <row r="49" spans="1:25" x14ac:dyDescent="0.25">
      <c r="A49" s="10" t="s">
        <v>1605</v>
      </c>
      <c r="B49" s="35">
        <v>250773</v>
      </c>
      <c r="C49" s="6" t="str">
        <f t="shared" si="0"/>
        <v>FL</v>
      </c>
      <c r="D49" s="6" t="str">
        <f t="shared" si="1"/>
        <v>773</v>
      </c>
      <c r="E49" s="6" t="str">
        <f t="shared" si="2"/>
        <v>250</v>
      </c>
      <c r="F49" s="6" t="str">
        <f>TRIM(Table1[[#This Row],[Name]])</f>
        <v>Tiffany Moses</v>
      </c>
      <c r="G49" s="6" t="s">
        <v>1606</v>
      </c>
      <c r="H49" s="6" t="str">
        <f t="shared" si="3"/>
        <v>TIFFANY MOSES</v>
      </c>
      <c r="I49" s="6" t="str">
        <f t="shared" si="4"/>
        <v>tiffany moses</v>
      </c>
      <c r="J49" s="6" t="str">
        <f t="shared" si="5"/>
        <v>Tiffany Moses</v>
      </c>
      <c r="K49" s="6" t="s">
        <v>63</v>
      </c>
      <c r="L49" s="6">
        <v>22</v>
      </c>
      <c r="M49" s="6" t="s">
        <v>43</v>
      </c>
      <c r="N49" s="6" t="s">
        <v>13</v>
      </c>
      <c r="O49" s="6" t="s">
        <v>64</v>
      </c>
      <c r="P49" s="6">
        <v>1</v>
      </c>
      <c r="Q49" s="25">
        <v>20</v>
      </c>
      <c r="R49" s="6">
        <v>4.8</v>
      </c>
      <c r="S49" s="6" t="s">
        <v>2099</v>
      </c>
      <c r="T49" s="8">
        <v>0.87</v>
      </c>
      <c r="U49" s="6" t="s">
        <v>8</v>
      </c>
      <c r="V49" s="6" t="s">
        <v>15</v>
      </c>
      <c r="W49" s="6">
        <v>3</v>
      </c>
      <c r="X49" s="6" t="str">
        <f t="shared" si="6"/>
        <v>Low</v>
      </c>
      <c r="Y49" s="11">
        <v>4</v>
      </c>
    </row>
    <row r="50" spans="1:25" x14ac:dyDescent="0.25">
      <c r="A50" s="10" t="s">
        <v>1827</v>
      </c>
      <c r="B50" s="35">
        <v>250884</v>
      </c>
      <c r="C50" s="6" t="str">
        <f t="shared" si="0"/>
        <v>FL</v>
      </c>
      <c r="D50" s="6" t="str">
        <f t="shared" si="1"/>
        <v>884</v>
      </c>
      <c r="E50" s="6" t="str">
        <f t="shared" si="2"/>
        <v>250</v>
      </c>
      <c r="F50" s="6" t="str">
        <f>TRIM(Table1[[#This Row],[Name]])</f>
        <v>Beth Huff</v>
      </c>
      <c r="G50" s="6" t="s">
        <v>1828</v>
      </c>
      <c r="H50" s="6" t="str">
        <f t="shared" si="3"/>
        <v>BETH HUFF</v>
      </c>
      <c r="I50" s="6" t="str">
        <f t="shared" si="4"/>
        <v>beth huff</v>
      </c>
      <c r="J50" s="6" t="str">
        <f t="shared" si="5"/>
        <v>Beth Huff</v>
      </c>
      <c r="K50" s="6" t="s">
        <v>63</v>
      </c>
      <c r="L50" s="6">
        <v>48</v>
      </c>
      <c r="M50" s="6" t="s">
        <v>111</v>
      </c>
      <c r="N50" s="6" t="s">
        <v>13</v>
      </c>
      <c r="O50" s="6" t="s">
        <v>64</v>
      </c>
      <c r="P50" s="6">
        <v>24</v>
      </c>
      <c r="Q50" s="25">
        <v>100</v>
      </c>
      <c r="R50" s="6">
        <v>4.8</v>
      </c>
      <c r="S50" s="6" t="s">
        <v>2100</v>
      </c>
      <c r="T50" s="8">
        <v>0.84</v>
      </c>
      <c r="U50" s="6" t="s">
        <v>50</v>
      </c>
      <c r="V50" s="6" t="s">
        <v>9</v>
      </c>
      <c r="W50" s="6">
        <v>12</v>
      </c>
      <c r="X50" s="6" t="str">
        <f t="shared" si="6"/>
        <v>Medium</v>
      </c>
      <c r="Y50" s="11">
        <v>13</v>
      </c>
    </row>
    <row r="51" spans="1:25" x14ac:dyDescent="0.25">
      <c r="A51" s="10" t="s">
        <v>1959</v>
      </c>
      <c r="B51" s="35">
        <v>250951</v>
      </c>
      <c r="C51" s="6" t="str">
        <f t="shared" si="0"/>
        <v>FL</v>
      </c>
      <c r="D51" s="6" t="str">
        <f t="shared" si="1"/>
        <v>951</v>
      </c>
      <c r="E51" s="6" t="str">
        <f t="shared" si="2"/>
        <v>250</v>
      </c>
      <c r="F51" s="6" t="str">
        <f>TRIM(Table1[[#This Row],[Name]])</f>
        <v>Bradley Harris</v>
      </c>
      <c r="G51" s="6" t="s">
        <v>1960</v>
      </c>
      <c r="H51" s="6" t="str">
        <f t="shared" si="3"/>
        <v>BRADLEY HARRIS</v>
      </c>
      <c r="I51" s="6" t="str">
        <f t="shared" si="4"/>
        <v>bradley harris</v>
      </c>
      <c r="J51" s="6" t="str">
        <f t="shared" si="5"/>
        <v>Bradley Harris</v>
      </c>
      <c r="K51" s="6" t="s">
        <v>82</v>
      </c>
      <c r="L51" s="6">
        <v>41</v>
      </c>
      <c r="M51" s="6" t="s">
        <v>53</v>
      </c>
      <c r="N51" s="6" t="s">
        <v>13</v>
      </c>
      <c r="O51" s="6" t="s">
        <v>75</v>
      </c>
      <c r="P51" s="6">
        <v>8</v>
      </c>
      <c r="Q51" s="25">
        <v>50</v>
      </c>
      <c r="R51" s="6">
        <v>4.8</v>
      </c>
      <c r="S51" s="6" t="s">
        <v>2099</v>
      </c>
      <c r="T51" s="8">
        <v>0.75</v>
      </c>
      <c r="U51" s="6" t="s">
        <v>33</v>
      </c>
      <c r="V51" s="6" t="s">
        <v>20</v>
      </c>
      <c r="W51" s="6">
        <v>14</v>
      </c>
      <c r="X51" s="6" t="str">
        <f t="shared" si="6"/>
        <v>Medium</v>
      </c>
      <c r="Y51" s="11">
        <v>6</v>
      </c>
    </row>
    <row r="52" spans="1:25" x14ac:dyDescent="0.25">
      <c r="A52" s="10" t="s">
        <v>192</v>
      </c>
      <c r="B52" s="35">
        <v>250064</v>
      </c>
      <c r="C52" s="6" t="str">
        <f t="shared" si="0"/>
        <v>FL</v>
      </c>
      <c r="D52" s="6" t="str">
        <f t="shared" si="1"/>
        <v>064</v>
      </c>
      <c r="E52" s="6" t="str">
        <f t="shared" si="2"/>
        <v>250</v>
      </c>
      <c r="F52" s="6" t="str">
        <f>TRIM(Table1[[#This Row],[Name]])</f>
        <v>Leah Phelps</v>
      </c>
      <c r="G52" s="6" t="s">
        <v>193</v>
      </c>
      <c r="H52" s="6" t="str">
        <f t="shared" si="3"/>
        <v>LEAH PHELPS</v>
      </c>
      <c r="I52" s="6" t="str">
        <f t="shared" si="4"/>
        <v>leah phelps</v>
      </c>
      <c r="J52" s="6" t="str">
        <f t="shared" si="5"/>
        <v>Leah Phelps</v>
      </c>
      <c r="K52" s="6" t="s">
        <v>63</v>
      </c>
      <c r="L52" s="6">
        <v>58</v>
      </c>
      <c r="M52" s="6" t="s">
        <v>36</v>
      </c>
      <c r="N52" s="6" t="s">
        <v>37</v>
      </c>
      <c r="O52" s="6" t="s">
        <v>38</v>
      </c>
      <c r="P52" s="6">
        <v>35</v>
      </c>
      <c r="Q52" s="25" t="s">
        <v>2105</v>
      </c>
      <c r="R52" s="6">
        <v>4.7</v>
      </c>
      <c r="S52" s="6" t="s">
        <v>142</v>
      </c>
      <c r="T52" s="8">
        <v>0.7</v>
      </c>
      <c r="U52" s="6" t="s">
        <v>50</v>
      </c>
      <c r="V52" s="6" t="s">
        <v>20</v>
      </c>
      <c r="W52" s="6">
        <v>17</v>
      </c>
      <c r="X52" s="6" t="str">
        <f t="shared" si="6"/>
        <v>High</v>
      </c>
      <c r="Y52" s="11">
        <v>13</v>
      </c>
    </row>
    <row r="53" spans="1:25" x14ac:dyDescent="0.25">
      <c r="A53" s="10" t="s">
        <v>89</v>
      </c>
      <c r="B53" s="35">
        <v>250023</v>
      </c>
      <c r="C53" s="6" t="str">
        <f t="shared" si="0"/>
        <v>FL</v>
      </c>
      <c r="D53" s="6" t="str">
        <f t="shared" si="1"/>
        <v>023</v>
      </c>
      <c r="E53" s="6" t="str">
        <f t="shared" si="2"/>
        <v>250</v>
      </c>
      <c r="F53" s="6" t="str">
        <f>TRIM(Table1[[#This Row],[Name]])</f>
        <v>Cesar Greene</v>
      </c>
      <c r="G53" s="6" t="s">
        <v>90</v>
      </c>
      <c r="H53" s="6" t="str">
        <f t="shared" si="3"/>
        <v>CESAR GREENE</v>
      </c>
      <c r="I53" s="6" t="str">
        <f t="shared" si="4"/>
        <v>cesar greene</v>
      </c>
      <c r="J53" s="6" t="str">
        <f t="shared" si="5"/>
        <v>Cesar Greene</v>
      </c>
      <c r="K53" s="6" t="s">
        <v>82</v>
      </c>
      <c r="L53" s="6">
        <v>51</v>
      </c>
      <c r="M53" s="6" t="s">
        <v>91</v>
      </c>
      <c r="N53" s="6" t="s">
        <v>92</v>
      </c>
      <c r="O53" s="6" t="s">
        <v>64</v>
      </c>
      <c r="P53" s="6">
        <v>21</v>
      </c>
      <c r="Q53" s="25" t="s">
        <v>2106</v>
      </c>
      <c r="R53" s="6">
        <v>4.7</v>
      </c>
      <c r="S53" s="6" t="s">
        <v>2099</v>
      </c>
      <c r="T53" s="8">
        <v>0.11</v>
      </c>
      <c r="U53" s="6" t="s">
        <v>55</v>
      </c>
      <c r="V53" s="6" t="s">
        <v>44</v>
      </c>
      <c r="W53" s="6">
        <v>14</v>
      </c>
      <c r="X53" s="6" t="str">
        <f t="shared" si="6"/>
        <v>Medium</v>
      </c>
      <c r="Y53" s="11">
        <v>2</v>
      </c>
    </row>
    <row r="54" spans="1:25" x14ac:dyDescent="0.25">
      <c r="A54" s="10" t="s">
        <v>860</v>
      </c>
      <c r="B54" s="35">
        <v>250398</v>
      </c>
      <c r="C54" s="6" t="str">
        <f t="shared" si="0"/>
        <v>FL</v>
      </c>
      <c r="D54" s="6" t="str">
        <f t="shared" si="1"/>
        <v>398</v>
      </c>
      <c r="E54" s="6" t="str">
        <f t="shared" si="2"/>
        <v>250</v>
      </c>
      <c r="F54" s="6" t="str">
        <f>TRIM(Table1[[#This Row],[Name]])</f>
        <v>Ms. Christine Cherry</v>
      </c>
      <c r="G54" s="6" t="s">
        <v>861</v>
      </c>
      <c r="H54" s="6" t="str">
        <f t="shared" si="3"/>
        <v>MS. CHRISTINE CHERRY</v>
      </c>
      <c r="I54" s="6" t="str">
        <f t="shared" si="4"/>
        <v>ms. christine cherry</v>
      </c>
      <c r="J54" s="6" t="str">
        <f t="shared" si="5"/>
        <v>Ms. Christine Cherry</v>
      </c>
      <c r="K54" s="6" t="s">
        <v>63</v>
      </c>
      <c r="L54" s="6">
        <v>45</v>
      </c>
      <c r="M54" s="6" t="s">
        <v>29</v>
      </c>
      <c r="N54" s="6" t="s">
        <v>30</v>
      </c>
      <c r="O54" s="6" t="s">
        <v>38</v>
      </c>
      <c r="P54" s="6">
        <v>17</v>
      </c>
      <c r="Q54" s="25" t="s">
        <v>49</v>
      </c>
      <c r="R54" s="6">
        <v>4.7</v>
      </c>
      <c r="S54" s="6" t="s">
        <v>2100</v>
      </c>
      <c r="T54" s="8">
        <v>0.73</v>
      </c>
      <c r="U54" s="6" t="s">
        <v>33</v>
      </c>
      <c r="V54" s="6" t="s">
        <v>15</v>
      </c>
      <c r="W54" s="6">
        <v>15</v>
      </c>
      <c r="X54" s="6" t="str">
        <f t="shared" si="6"/>
        <v>Medium</v>
      </c>
      <c r="Y54" s="11">
        <v>11</v>
      </c>
    </row>
    <row r="55" spans="1:25" x14ac:dyDescent="0.25">
      <c r="A55" s="10" t="s">
        <v>1058</v>
      </c>
      <c r="B55" s="35">
        <v>250498</v>
      </c>
      <c r="C55" s="6" t="str">
        <f t="shared" si="0"/>
        <v>FL</v>
      </c>
      <c r="D55" s="6" t="str">
        <f t="shared" si="1"/>
        <v>498</v>
      </c>
      <c r="E55" s="6" t="str">
        <f t="shared" si="2"/>
        <v>250</v>
      </c>
      <c r="F55" s="6" t="str">
        <f>TRIM(Table1[[#This Row],[Name]])</f>
        <v>Aaron Stewart PhD</v>
      </c>
      <c r="G55" s="6" t="s">
        <v>1059</v>
      </c>
      <c r="H55" s="6" t="str">
        <f t="shared" si="3"/>
        <v>AARON STEWART PHD</v>
      </c>
      <c r="I55" s="6" t="str">
        <f t="shared" si="4"/>
        <v>aaron stewart phd</v>
      </c>
      <c r="J55" s="6" t="str">
        <f t="shared" si="5"/>
        <v>Aaron Stewart Phd</v>
      </c>
      <c r="K55" s="6" t="s">
        <v>82</v>
      </c>
      <c r="L55" s="6">
        <v>49</v>
      </c>
      <c r="M55" s="6" t="s">
        <v>36</v>
      </c>
      <c r="N55" s="6" t="s">
        <v>37</v>
      </c>
      <c r="O55" s="6" t="s">
        <v>38</v>
      </c>
      <c r="P55" s="6">
        <v>24</v>
      </c>
      <c r="Q55" s="25">
        <v>100</v>
      </c>
      <c r="R55" s="6">
        <v>4.7</v>
      </c>
      <c r="S55" s="6" t="s">
        <v>2099</v>
      </c>
      <c r="T55" s="8">
        <v>0.6</v>
      </c>
      <c r="U55" s="6" t="s">
        <v>33</v>
      </c>
      <c r="V55" s="6" t="s">
        <v>15</v>
      </c>
      <c r="W55" s="6">
        <v>20</v>
      </c>
      <c r="X55" s="6" t="str">
        <f t="shared" si="6"/>
        <v>High</v>
      </c>
      <c r="Y55" s="11">
        <v>3</v>
      </c>
    </row>
    <row r="56" spans="1:25" x14ac:dyDescent="0.25">
      <c r="A56" s="10" t="s">
        <v>283</v>
      </c>
      <c r="B56" s="35">
        <v>250109</v>
      </c>
      <c r="C56" s="6" t="str">
        <f t="shared" si="0"/>
        <v>FL</v>
      </c>
      <c r="D56" s="6" t="str">
        <f t="shared" si="1"/>
        <v>109</v>
      </c>
      <c r="E56" s="6" t="str">
        <f t="shared" si="2"/>
        <v>250</v>
      </c>
      <c r="F56" s="6" t="str">
        <f>TRIM(Table1[[#This Row],[Name]])</f>
        <v>Elizabeth Lester</v>
      </c>
      <c r="G56" s="6" t="s">
        <v>284</v>
      </c>
      <c r="H56" s="6" t="str">
        <f t="shared" si="3"/>
        <v>ELIZABETH LESTER</v>
      </c>
      <c r="I56" s="6" t="str">
        <f t="shared" si="4"/>
        <v>elizabeth lester</v>
      </c>
      <c r="J56" s="6" t="str">
        <f t="shared" si="5"/>
        <v>Elizabeth Lester</v>
      </c>
      <c r="K56" s="6" t="s">
        <v>63</v>
      </c>
      <c r="L56" s="6">
        <v>23</v>
      </c>
      <c r="M56" s="6" t="s">
        <v>43</v>
      </c>
      <c r="N56" s="6" t="s">
        <v>13</v>
      </c>
      <c r="O56" s="6" t="s">
        <v>23</v>
      </c>
      <c r="P56" s="6">
        <v>0</v>
      </c>
      <c r="Q56" s="25">
        <v>20</v>
      </c>
      <c r="R56" s="6">
        <v>4.7</v>
      </c>
      <c r="S56" s="6" t="s">
        <v>2100</v>
      </c>
      <c r="T56" s="8">
        <v>0.6</v>
      </c>
      <c r="U56" s="6" t="s">
        <v>33</v>
      </c>
      <c r="V56" s="6" t="s">
        <v>20</v>
      </c>
      <c r="W56" s="6">
        <v>2</v>
      </c>
      <c r="X56" s="6" t="str">
        <f t="shared" si="6"/>
        <v>Low</v>
      </c>
      <c r="Y56" s="11">
        <v>1</v>
      </c>
    </row>
    <row r="57" spans="1:25" x14ac:dyDescent="0.25">
      <c r="A57" s="10" t="s">
        <v>514</v>
      </c>
      <c r="B57" s="35">
        <v>250225</v>
      </c>
      <c r="C57" s="6" t="str">
        <f t="shared" si="0"/>
        <v>FL</v>
      </c>
      <c r="D57" s="6" t="str">
        <f t="shared" si="1"/>
        <v>225</v>
      </c>
      <c r="E57" s="6" t="str">
        <f t="shared" si="2"/>
        <v>250</v>
      </c>
      <c r="F57" s="6" t="str">
        <f>TRIM(Table1[[#This Row],[Name]])</f>
        <v>Darrell Johnson</v>
      </c>
      <c r="G57" s="6" t="s">
        <v>515</v>
      </c>
      <c r="H57" s="6" t="str">
        <f t="shared" si="3"/>
        <v>DARRELL JOHNSON</v>
      </c>
      <c r="I57" s="6" t="str">
        <f t="shared" si="4"/>
        <v>darrell johnson</v>
      </c>
      <c r="J57" s="6" t="str">
        <f t="shared" si="5"/>
        <v>Darrell Johnson</v>
      </c>
      <c r="K57" s="6" t="s">
        <v>82</v>
      </c>
      <c r="L57" s="6">
        <v>60</v>
      </c>
      <c r="M57" s="6" t="s">
        <v>111</v>
      </c>
      <c r="N57" s="6" t="s">
        <v>13</v>
      </c>
      <c r="O57" s="6" t="s">
        <v>97</v>
      </c>
      <c r="P57" s="6">
        <v>3</v>
      </c>
      <c r="Q57" s="25">
        <v>40</v>
      </c>
      <c r="R57" s="6">
        <v>4.7</v>
      </c>
      <c r="S57" s="6" t="s">
        <v>2099</v>
      </c>
      <c r="T57" s="8">
        <v>0.63</v>
      </c>
      <c r="U57" s="6" t="s">
        <v>55</v>
      </c>
      <c r="V57" s="6" t="s">
        <v>15</v>
      </c>
      <c r="W57" s="6">
        <v>1</v>
      </c>
      <c r="X57" s="6" t="str">
        <f t="shared" si="6"/>
        <v>Low</v>
      </c>
      <c r="Y57" s="11">
        <v>5</v>
      </c>
    </row>
    <row r="58" spans="1:25" x14ac:dyDescent="0.25">
      <c r="A58" s="10" t="s">
        <v>538</v>
      </c>
      <c r="B58" s="35">
        <v>250237</v>
      </c>
      <c r="C58" s="6" t="str">
        <f t="shared" si="0"/>
        <v>FL</v>
      </c>
      <c r="D58" s="6" t="str">
        <f t="shared" si="1"/>
        <v>237</v>
      </c>
      <c r="E58" s="6" t="str">
        <f t="shared" si="2"/>
        <v>250</v>
      </c>
      <c r="F58" s="6" t="str">
        <f>TRIM(Table1[[#This Row],[Name]])</f>
        <v>Brenda Fleming</v>
      </c>
      <c r="G58" s="6" t="s">
        <v>539</v>
      </c>
      <c r="H58" s="6" t="str">
        <f t="shared" si="3"/>
        <v>BRENDA FLEMING</v>
      </c>
      <c r="I58" s="6" t="str">
        <f t="shared" si="4"/>
        <v>brenda fleming</v>
      </c>
      <c r="J58" s="6" t="str">
        <f t="shared" si="5"/>
        <v>Brenda Fleming</v>
      </c>
      <c r="K58" s="6" t="s">
        <v>63</v>
      </c>
      <c r="L58" s="6">
        <v>56</v>
      </c>
      <c r="M58" s="6" t="s">
        <v>95</v>
      </c>
      <c r="N58" s="6" t="s">
        <v>96</v>
      </c>
      <c r="O58" s="6" t="s">
        <v>19</v>
      </c>
      <c r="P58" s="6">
        <v>27</v>
      </c>
      <c r="Q58" s="25">
        <v>100</v>
      </c>
      <c r="R58" s="6">
        <v>4.7</v>
      </c>
      <c r="S58" s="6" t="s">
        <v>2100</v>
      </c>
      <c r="T58" s="8">
        <v>0.69</v>
      </c>
      <c r="U58" s="6" t="s">
        <v>55</v>
      </c>
      <c r="V58" s="6" t="s">
        <v>9</v>
      </c>
      <c r="W58" s="6">
        <v>19</v>
      </c>
      <c r="X58" s="6" t="str">
        <f t="shared" si="6"/>
        <v>High</v>
      </c>
      <c r="Y58" s="11">
        <v>7</v>
      </c>
    </row>
    <row r="59" spans="1:25" x14ac:dyDescent="0.25">
      <c r="A59" s="10" t="s">
        <v>548</v>
      </c>
      <c r="B59" s="35">
        <v>250242</v>
      </c>
      <c r="C59" s="6" t="str">
        <f t="shared" si="0"/>
        <v>FL</v>
      </c>
      <c r="D59" s="6" t="str">
        <f t="shared" si="1"/>
        <v>242</v>
      </c>
      <c r="E59" s="6" t="str">
        <f t="shared" si="2"/>
        <v>250</v>
      </c>
      <c r="F59" s="6" t="str">
        <f>TRIM(Table1[[#This Row],[Name]])</f>
        <v>Sarah Ho</v>
      </c>
      <c r="G59" s="6" t="s">
        <v>549</v>
      </c>
      <c r="H59" s="6" t="str">
        <f t="shared" si="3"/>
        <v>SARAH HO</v>
      </c>
      <c r="I59" s="6" t="str">
        <f t="shared" si="4"/>
        <v>sarah ho</v>
      </c>
      <c r="J59" s="6" t="str">
        <f t="shared" si="5"/>
        <v>Sarah Ho</v>
      </c>
      <c r="K59" s="6" t="s">
        <v>63</v>
      </c>
      <c r="L59" s="6">
        <v>32</v>
      </c>
      <c r="M59" s="6" t="s">
        <v>162</v>
      </c>
      <c r="N59" s="6" t="s">
        <v>59</v>
      </c>
      <c r="O59" s="6" t="s">
        <v>31</v>
      </c>
      <c r="P59" s="6">
        <v>1</v>
      </c>
      <c r="Q59" s="25">
        <v>100</v>
      </c>
      <c r="R59" s="6">
        <v>4.7</v>
      </c>
      <c r="S59" s="6" t="s">
        <v>2099</v>
      </c>
      <c r="T59" s="8">
        <v>0.67</v>
      </c>
      <c r="U59" s="6" t="s">
        <v>50</v>
      </c>
      <c r="V59" s="6" t="s">
        <v>20</v>
      </c>
      <c r="W59" s="6">
        <v>5</v>
      </c>
      <c r="X59" s="6" t="str">
        <f t="shared" si="6"/>
        <v>Low</v>
      </c>
      <c r="Y59" s="11">
        <v>1</v>
      </c>
    </row>
    <row r="60" spans="1:25" x14ac:dyDescent="0.25">
      <c r="A60" s="10" t="s">
        <v>608</v>
      </c>
      <c r="B60" s="35">
        <v>250272</v>
      </c>
      <c r="C60" s="6" t="str">
        <f t="shared" si="0"/>
        <v>FL</v>
      </c>
      <c r="D60" s="6" t="str">
        <f t="shared" si="1"/>
        <v>272</v>
      </c>
      <c r="E60" s="6" t="str">
        <f t="shared" si="2"/>
        <v>250</v>
      </c>
      <c r="F60" s="6" t="str">
        <f>TRIM(Table1[[#This Row],[Name]])</f>
        <v>Jacqueline Peterson</v>
      </c>
      <c r="G60" s="6" t="s">
        <v>609</v>
      </c>
      <c r="H60" s="6" t="str">
        <f t="shared" si="3"/>
        <v>JACQUELINE PETERSON</v>
      </c>
      <c r="I60" s="6" t="str">
        <f t="shared" si="4"/>
        <v>jacqueline peterson</v>
      </c>
      <c r="J60" s="6" t="str">
        <f t="shared" si="5"/>
        <v>Jacqueline Peterson</v>
      </c>
      <c r="K60" s="6" t="s">
        <v>63</v>
      </c>
      <c r="L60" s="6">
        <v>35</v>
      </c>
      <c r="M60" s="6" t="s">
        <v>136</v>
      </c>
      <c r="N60" s="6" t="s">
        <v>137</v>
      </c>
      <c r="O60" s="6" t="s">
        <v>60</v>
      </c>
      <c r="P60" s="6">
        <v>10</v>
      </c>
      <c r="Q60" s="25" t="s">
        <v>2102</v>
      </c>
      <c r="R60" s="6">
        <v>4.7</v>
      </c>
      <c r="S60" s="6" t="s">
        <v>2100</v>
      </c>
      <c r="T60" s="8">
        <v>0.84</v>
      </c>
      <c r="U60" s="6" t="s">
        <v>55</v>
      </c>
      <c r="V60" s="6" t="s">
        <v>9</v>
      </c>
      <c r="W60" s="6">
        <v>7</v>
      </c>
      <c r="X60" s="6" t="str">
        <f t="shared" si="6"/>
        <v>Low</v>
      </c>
      <c r="Y60" s="11">
        <v>13</v>
      </c>
    </row>
    <row r="61" spans="1:25" x14ac:dyDescent="0.25">
      <c r="A61" s="10" t="s">
        <v>618</v>
      </c>
      <c r="B61" s="35">
        <v>250277</v>
      </c>
      <c r="C61" s="6" t="str">
        <f t="shared" si="0"/>
        <v>FL</v>
      </c>
      <c r="D61" s="6" t="str">
        <f t="shared" si="1"/>
        <v>277</v>
      </c>
      <c r="E61" s="6" t="str">
        <f t="shared" si="2"/>
        <v>250</v>
      </c>
      <c r="F61" s="6" t="str">
        <f>TRIM(Table1[[#This Row],[Name]])</f>
        <v>Richard Mcguire</v>
      </c>
      <c r="G61" s="6" t="s">
        <v>619</v>
      </c>
      <c r="H61" s="6" t="str">
        <f t="shared" si="3"/>
        <v>RICHARD MCGUIRE</v>
      </c>
      <c r="I61" s="6" t="str">
        <f t="shared" si="4"/>
        <v>richard mcguire</v>
      </c>
      <c r="J61" s="6" t="str">
        <f t="shared" si="5"/>
        <v>Richard Mcguire</v>
      </c>
      <c r="K61" s="6" t="s">
        <v>82</v>
      </c>
      <c r="L61" s="6">
        <v>44</v>
      </c>
      <c r="M61" s="6" t="s">
        <v>107</v>
      </c>
      <c r="N61" s="6" t="s">
        <v>108</v>
      </c>
      <c r="O61" s="6" t="s">
        <v>97</v>
      </c>
      <c r="P61" s="6">
        <v>18</v>
      </c>
      <c r="Q61" s="25">
        <v>20</v>
      </c>
      <c r="R61" s="6">
        <v>4.7</v>
      </c>
      <c r="S61" s="6" t="s">
        <v>2100</v>
      </c>
      <c r="T61" s="8">
        <v>0.88</v>
      </c>
      <c r="U61" s="6" t="s">
        <v>33</v>
      </c>
      <c r="V61" s="6" t="s">
        <v>15</v>
      </c>
      <c r="W61" s="6">
        <v>15</v>
      </c>
      <c r="X61" s="6" t="str">
        <f t="shared" si="6"/>
        <v>Medium</v>
      </c>
      <c r="Y61" s="11">
        <v>10</v>
      </c>
    </row>
    <row r="62" spans="1:25" x14ac:dyDescent="0.25">
      <c r="A62" s="10" t="s">
        <v>626</v>
      </c>
      <c r="B62" s="35">
        <v>250281</v>
      </c>
      <c r="C62" s="6" t="str">
        <f t="shared" si="0"/>
        <v>FL</v>
      </c>
      <c r="D62" s="6" t="str">
        <f t="shared" si="1"/>
        <v>281</v>
      </c>
      <c r="E62" s="6" t="str">
        <f t="shared" si="2"/>
        <v>250</v>
      </c>
      <c r="F62" s="6" t="str">
        <f>TRIM(Table1[[#This Row],[Name]])</f>
        <v>David Powell</v>
      </c>
      <c r="G62" s="6" t="s">
        <v>627</v>
      </c>
      <c r="H62" s="6" t="str">
        <f t="shared" si="3"/>
        <v>DAVID POWELL</v>
      </c>
      <c r="I62" s="6" t="str">
        <f t="shared" si="4"/>
        <v>david powell</v>
      </c>
      <c r="J62" s="6" t="str">
        <f t="shared" si="5"/>
        <v>David Powell</v>
      </c>
      <c r="K62" s="6" t="s">
        <v>82</v>
      </c>
      <c r="L62" s="6">
        <v>42</v>
      </c>
      <c r="M62" s="6" t="s">
        <v>36</v>
      </c>
      <c r="N62" s="6" t="s">
        <v>37</v>
      </c>
      <c r="O62" s="6" t="s">
        <v>60</v>
      </c>
      <c r="P62" s="6">
        <v>13</v>
      </c>
      <c r="Q62" s="25" t="s">
        <v>104</v>
      </c>
      <c r="R62" s="6">
        <v>4.7</v>
      </c>
      <c r="S62" s="6" t="s">
        <v>2099</v>
      </c>
      <c r="T62" s="8">
        <v>0.85</v>
      </c>
      <c r="U62" s="6" t="s">
        <v>50</v>
      </c>
      <c r="V62" s="6" t="s">
        <v>20</v>
      </c>
      <c r="W62" s="6">
        <v>9</v>
      </c>
      <c r="X62" s="6" t="str">
        <f t="shared" si="6"/>
        <v>Low</v>
      </c>
      <c r="Y62" s="11">
        <v>3</v>
      </c>
    </row>
    <row r="63" spans="1:25" x14ac:dyDescent="0.25">
      <c r="A63" s="10" t="s">
        <v>672</v>
      </c>
      <c r="B63" s="35">
        <v>250304</v>
      </c>
      <c r="C63" s="6" t="str">
        <f t="shared" si="0"/>
        <v>FL</v>
      </c>
      <c r="D63" s="6" t="str">
        <f t="shared" si="1"/>
        <v>304</v>
      </c>
      <c r="E63" s="6" t="str">
        <f t="shared" si="2"/>
        <v>250</v>
      </c>
      <c r="F63" s="6" t="str">
        <f>TRIM(Table1[[#This Row],[Name]])</f>
        <v>Olivia Schultz</v>
      </c>
      <c r="G63" s="6" t="s">
        <v>673</v>
      </c>
      <c r="H63" s="6" t="str">
        <f t="shared" si="3"/>
        <v>OLIVIA SCHULTZ</v>
      </c>
      <c r="I63" s="6" t="str">
        <f t="shared" si="4"/>
        <v>olivia schultz</v>
      </c>
      <c r="J63" s="6" t="str">
        <f t="shared" si="5"/>
        <v>Olivia Schultz</v>
      </c>
      <c r="K63" s="6" t="s">
        <v>63</v>
      </c>
      <c r="L63" s="6">
        <v>37</v>
      </c>
      <c r="M63" s="6" t="s">
        <v>111</v>
      </c>
      <c r="N63" s="6" t="s">
        <v>13</v>
      </c>
      <c r="O63" s="6" t="s">
        <v>19</v>
      </c>
      <c r="P63" s="6">
        <v>0</v>
      </c>
      <c r="Q63" s="25" t="s">
        <v>2105</v>
      </c>
      <c r="R63" s="6">
        <v>4.7</v>
      </c>
      <c r="S63" s="6" t="s">
        <v>2099</v>
      </c>
      <c r="T63" s="8">
        <v>0.77</v>
      </c>
      <c r="U63" s="6" t="s">
        <v>50</v>
      </c>
      <c r="V63" s="6" t="s">
        <v>9</v>
      </c>
      <c r="W63" s="6">
        <v>3</v>
      </c>
      <c r="X63" s="6" t="str">
        <f t="shared" si="6"/>
        <v>Low</v>
      </c>
      <c r="Y63" s="11">
        <v>2</v>
      </c>
    </row>
    <row r="64" spans="1:25" x14ac:dyDescent="0.25">
      <c r="A64" s="10" t="s">
        <v>748</v>
      </c>
      <c r="B64" s="35">
        <v>250342</v>
      </c>
      <c r="C64" s="6" t="str">
        <f t="shared" si="0"/>
        <v>FL</v>
      </c>
      <c r="D64" s="6" t="str">
        <f t="shared" si="1"/>
        <v>342</v>
      </c>
      <c r="E64" s="6" t="str">
        <f t="shared" si="2"/>
        <v>250</v>
      </c>
      <c r="F64" s="6" t="str">
        <f>TRIM(Table1[[#This Row],[Name]])</f>
        <v>Clarence Vega</v>
      </c>
      <c r="G64" s="6" t="s">
        <v>749</v>
      </c>
      <c r="H64" s="6" t="str">
        <f t="shared" si="3"/>
        <v>CLARENCE VEGA</v>
      </c>
      <c r="I64" s="6" t="str">
        <f t="shared" si="4"/>
        <v>clarence vega</v>
      </c>
      <c r="J64" s="6" t="str">
        <f t="shared" si="5"/>
        <v>Clarence Vega</v>
      </c>
      <c r="K64" s="6" t="s">
        <v>82</v>
      </c>
      <c r="L64" s="6">
        <v>53</v>
      </c>
      <c r="M64" s="6" t="s">
        <v>5</v>
      </c>
      <c r="N64" s="6" t="s">
        <v>6</v>
      </c>
      <c r="O64" s="6" t="s">
        <v>31</v>
      </c>
      <c r="P64" s="6">
        <v>4</v>
      </c>
      <c r="Q64" s="25">
        <v>30</v>
      </c>
      <c r="R64" s="6">
        <v>4.7</v>
      </c>
      <c r="S64" s="6" t="s">
        <v>142</v>
      </c>
      <c r="T64" s="8">
        <v>0.99</v>
      </c>
      <c r="U64" s="6" t="s">
        <v>50</v>
      </c>
      <c r="V64" s="6" t="s">
        <v>20</v>
      </c>
      <c r="W64" s="6">
        <v>2</v>
      </c>
      <c r="X64" s="6" t="str">
        <f t="shared" si="6"/>
        <v>Low</v>
      </c>
      <c r="Y64" s="11">
        <v>1</v>
      </c>
    </row>
    <row r="65" spans="1:25" x14ac:dyDescent="0.25">
      <c r="A65" s="10" t="s">
        <v>820</v>
      </c>
      <c r="B65" s="35">
        <v>250378</v>
      </c>
      <c r="C65" s="6" t="str">
        <f t="shared" si="0"/>
        <v>FL</v>
      </c>
      <c r="D65" s="6" t="str">
        <f t="shared" si="1"/>
        <v>378</v>
      </c>
      <c r="E65" s="6" t="str">
        <f t="shared" si="2"/>
        <v>250</v>
      </c>
      <c r="F65" s="6" t="str">
        <f>TRIM(Table1[[#This Row],[Name]])</f>
        <v>Mary Brown</v>
      </c>
      <c r="G65" s="6" t="s">
        <v>821</v>
      </c>
      <c r="H65" s="6" t="str">
        <f t="shared" si="3"/>
        <v>MARY BROWN</v>
      </c>
      <c r="I65" s="6" t="str">
        <f t="shared" si="4"/>
        <v>mary brown</v>
      </c>
      <c r="J65" s="6" t="str">
        <f t="shared" si="5"/>
        <v>Mary Brown</v>
      </c>
      <c r="K65" s="6" t="s">
        <v>63</v>
      </c>
      <c r="L65" s="6">
        <v>23</v>
      </c>
      <c r="M65" s="6" t="s">
        <v>18</v>
      </c>
      <c r="N65" s="6" t="s">
        <v>18</v>
      </c>
      <c r="O65" s="6" t="s">
        <v>97</v>
      </c>
      <c r="P65" s="6">
        <v>4</v>
      </c>
      <c r="Q65" s="25" t="s">
        <v>2107</v>
      </c>
      <c r="R65" s="6">
        <v>4.7</v>
      </c>
      <c r="S65" s="6" t="s">
        <v>2100</v>
      </c>
      <c r="T65" s="8">
        <v>0.84</v>
      </c>
      <c r="U65" s="6" t="s">
        <v>33</v>
      </c>
      <c r="V65" s="6" t="s">
        <v>20</v>
      </c>
      <c r="W65" s="6">
        <v>4</v>
      </c>
      <c r="X65" s="6" t="str">
        <f t="shared" si="6"/>
        <v>Low</v>
      </c>
      <c r="Y65" s="11">
        <v>4</v>
      </c>
    </row>
    <row r="66" spans="1:25" x14ac:dyDescent="0.25">
      <c r="A66" s="10" t="s">
        <v>834</v>
      </c>
      <c r="B66" s="35">
        <v>250385</v>
      </c>
      <c r="C66" s="6" t="str">
        <f t="shared" ref="C66:C129" si="7">LEFT(A66,2)</f>
        <v>FL</v>
      </c>
      <c r="D66" s="6" t="str">
        <f t="shared" ref="D66:D129" si="8">RIGHT(A66,3)</f>
        <v>385</v>
      </c>
      <c r="E66" s="6" t="str">
        <f t="shared" ref="E66:E129" si="9">MID(A66,3,3)</f>
        <v>250</v>
      </c>
      <c r="F66" s="6" t="str">
        <f>TRIM(Table1[[#This Row],[Name]])</f>
        <v>Renee Arnold</v>
      </c>
      <c r="G66" s="6" t="s">
        <v>835</v>
      </c>
      <c r="H66" s="6" t="str">
        <f t="shared" ref="H66:H129" si="10">UPPER(G66)</f>
        <v>RENEE ARNOLD</v>
      </c>
      <c r="I66" s="6" t="str">
        <f t="shared" ref="I66:I129" si="11">LOWER(G66)</f>
        <v>renee arnold</v>
      </c>
      <c r="J66" s="6" t="str">
        <f t="shared" ref="J66:J129" si="12">PROPER(G66)</f>
        <v>Renee Arnold</v>
      </c>
      <c r="K66" s="6" t="s">
        <v>63</v>
      </c>
      <c r="L66" s="6">
        <v>39</v>
      </c>
      <c r="M66" s="6" t="s">
        <v>162</v>
      </c>
      <c r="N66" s="6" t="s">
        <v>59</v>
      </c>
      <c r="O66" s="6" t="s">
        <v>7</v>
      </c>
      <c r="P66" s="6">
        <v>21</v>
      </c>
      <c r="Q66" s="25">
        <v>30</v>
      </c>
      <c r="R66" s="6">
        <v>4.7</v>
      </c>
      <c r="S66" s="6" t="s">
        <v>2099</v>
      </c>
      <c r="T66" s="8">
        <v>0.61</v>
      </c>
      <c r="U66" s="6" t="s">
        <v>50</v>
      </c>
      <c r="V66" s="6" t="s">
        <v>15</v>
      </c>
      <c r="W66" s="6">
        <v>15</v>
      </c>
      <c r="X66" s="6" t="str">
        <f t="shared" ref="X66:X129" si="13">IF(W66&gt;15,"High",IF(W66&gt;=10,"Medium","Low"))</f>
        <v>Medium</v>
      </c>
      <c r="Y66" s="11">
        <v>6</v>
      </c>
    </row>
    <row r="67" spans="1:25" x14ac:dyDescent="0.25">
      <c r="A67" s="10" t="s">
        <v>937</v>
      </c>
      <c r="B67" s="35">
        <v>250437</v>
      </c>
      <c r="C67" s="6" t="str">
        <f t="shared" si="7"/>
        <v>FL</v>
      </c>
      <c r="D67" s="6" t="str">
        <f t="shared" si="8"/>
        <v>437</v>
      </c>
      <c r="E67" s="6" t="str">
        <f t="shared" si="9"/>
        <v>250</v>
      </c>
      <c r="F67" s="6" t="str">
        <f>TRIM(Table1[[#This Row],[Name]])</f>
        <v>Jack Ortega</v>
      </c>
      <c r="G67" s="6" t="s">
        <v>938</v>
      </c>
      <c r="H67" s="6" t="str">
        <f t="shared" si="10"/>
        <v>JACK ORTEGA</v>
      </c>
      <c r="I67" s="6" t="str">
        <f t="shared" si="11"/>
        <v>jack ortega</v>
      </c>
      <c r="J67" s="6" t="str">
        <f t="shared" si="12"/>
        <v>Jack Ortega</v>
      </c>
      <c r="K67" s="6" t="s">
        <v>82</v>
      </c>
      <c r="L67" s="6">
        <v>24</v>
      </c>
      <c r="M67" s="6" t="s">
        <v>78</v>
      </c>
      <c r="N67" s="6" t="s">
        <v>79</v>
      </c>
      <c r="O67" s="6" t="s">
        <v>64</v>
      </c>
      <c r="P67" s="6">
        <v>2</v>
      </c>
      <c r="Q67" s="25">
        <v>75</v>
      </c>
      <c r="R67" s="6">
        <v>4.7</v>
      </c>
      <c r="S67" s="6" t="s">
        <v>142</v>
      </c>
      <c r="T67" s="8">
        <v>0.68</v>
      </c>
      <c r="U67" s="6" t="s">
        <v>55</v>
      </c>
      <c r="V67" s="6" t="s">
        <v>9</v>
      </c>
      <c r="W67" s="6">
        <v>1</v>
      </c>
      <c r="X67" s="6" t="str">
        <f t="shared" si="13"/>
        <v>Low</v>
      </c>
      <c r="Y67" s="11">
        <v>2</v>
      </c>
    </row>
    <row r="68" spans="1:25" x14ac:dyDescent="0.25">
      <c r="A68" s="10" t="s">
        <v>975</v>
      </c>
      <c r="B68" s="35">
        <v>250456</v>
      </c>
      <c r="C68" s="6" t="str">
        <f t="shared" si="7"/>
        <v>FL</v>
      </c>
      <c r="D68" s="6" t="str">
        <f t="shared" si="8"/>
        <v>456</v>
      </c>
      <c r="E68" s="6" t="str">
        <f t="shared" si="9"/>
        <v>250</v>
      </c>
      <c r="F68" s="6" t="str">
        <f>TRIM(Table1[[#This Row],[Name]])</f>
        <v>Julie Becker</v>
      </c>
      <c r="G68" s="6" t="s">
        <v>976</v>
      </c>
      <c r="H68" s="6" t="str">
        <f t="shared" si="10"/>
        <v>JULIE BECKER</v>
      </c>
      <c r="I68" s="6" t="str">
        <f t="shared" si="11"/>
        <v>julie becker</v>
      </c>
      <c r="J68" s="6" t="str">
        <f t="shared" si="12"/>
        <v>Julie Becker</v>
      </c>
      <c r="K68" s="6" t="s">
        <v>63</v>
      </c>
      <c r="L68" s="6">
        <v>21</v>
      </c>
      <c r="M68" s="6" t="s">
        <v>107</v>
      </c>
      <c r="N68" s="6" t="s">
        <v>108</v>
      </c>
      <c r="O68" s="6" t="s">
        <v>14</v>
      </c>
      <c r="P68" s="6">
        <v>3</v>
      </c>
      <c r="Q68" s="25" t="s">
        <v>212</v>
      </c>
      <c r="R68" s="6">
        <v>4.7</v>
      </c>
      <c r="S68" s="6" t="s">
        <v>2099</v>
      </c>
      <c r="T68" s="8">
        <v>0.96</v>
      </c>
      <c r="U68" s="6" t="s">
        <v>50</v>
      </c>
      <c r="V68" s="6" t="s">
        <v>44</v>
      </c>
      <c r="W68" s="6">
        <v>2</v>
      </c>
      <c r="X68" s="6" t="str">
        <f t="shared" si="13"/>
        <v>Low</v>
      </c>
      <c r="Y68" s="11">
        <v>1</v>
      </c>
    </row>
    <row r="69" spans="1:25" x14ac:dyDescent="0.25">
      <c r="A69" s="10" t="s">
        <v>1007</v>
      </c>
      <c r="B69" s="35">
        <v>250472</v>
      </c>
      <c r="C69" s="6" t="str">
        <f t="shared" si="7"/>
        <v>FL</v>
      </c>
      <c r="D69" s="6" t="str">
        <f t="shared" si="8"/>
        <v>472</v>
      </c>
      <c r="E69" s="6" t="str">
        <f t="shared" si="9"/>
        <v>250</v>
      </c>
      <c r="F69" s="6" t="str">
        <f>TRIM(Table1[[#This Row],[Name]])</f>
        <v>Monica Smith</v>
      </c>
      <c r="G69" s="6" t="s">
        <v>1008</v>
      </c>
      <c r="H69" s="6" t="str">
        <f t="shared" si="10"/>
        <v>MONICA SMITH</v>
      </c>
      <c r="I69" s="6" t="str">
        <f t="shared" si="11"/>
        <v>monica smith</v>
      </c>
      <c r="J69" s="6" t="str">
        <f t="shared" si="12"/>
        <v>Monica Smith</v>
      </c>
      <c r="K69" s="6" t="s">
        <v>63</v>
      </c>
      <c r="L69" s="6">
        <v>48</v>
      </c>
      <c r="M69" s="6" t="s">
        <v>78</v>
      </c>
      <c r="N69" s="6" t="s">
        <v>79</v>
      </c>
      <c r="O69" s="6" t="s">
        <v>14</v>
      </c>
      <c r="P69" s="6">
        <v>7</v>
      </c>
      <c r="Q69" s="25">
        <v>50</v>
      </c>
      <c r="R69" s="6">
        <v>4.7</v>
      </c>
      <c r="S69" s="6" t="s">
        <v>2100</v>
      </c>
      <c r="T69" s="8">
        <v>0.6</v>
      </c>
      <c r="U69" s="6" t="s">
        <v>8</v>
      </c>
      <c r="V69" s="6" t="s">
        <v>44</v>
      </c>
      <c r="W69" s="6">
        <v>13</v>
      </c>
      <c r="X69" s="6" t="str">
        <f t="shared" si="13"/>
        <v>Medium</v>
      </c>
      <c r="Y69" s="11">
        <v>10</v>
      </c>
    </row>
    <row r="70" spans="1:25" x14ac:dyDescent="0.25">
      <c r="A70" s="10" t="s">
        <v>1176</v>
      </c>
      <c r="B70" s="35">
        <v>250557</v>
      </c>
      <c r="C70" s="6" t="str">
        <f t="shared" si="7"/>
        <v>FL</v>
      </c>
      <c r="D70" s="6" t="str">
        <f t="shared" si="8"/>
        <v>557</v>
      </c>
      <c r="E70" s="6" t="str">
        <f t="shared" si="9"/>
        <v>250</v>
      </c>
      <c r="F70" s="6" t="str">
        <f>TRIM(Table1[[#This Row],[Name]])</f>
        <v>Tyler Cooper</v>
      </c>
      <c r="G70" s="6" t="s">
        <v>1177</v>
      </c>
      <c r="H70" s="6" t="str">
        <f t="shared" si="10"/>
        <v>TYLER COOPER</v>
      </c>
      <c r="I70" s="6" t="str">
        <f t="shared" si="11"/>
        <v>tyler cooper</v>
      </c>
      <c r="J70" s="6" t="str">
        <f t="shared" si="12"/>
        <v>Tyler Cooper</v>
      </c>
      <c r="K70" s="6" t="s">
        <v>82</v>
      </c>
      <c r="L70" s="6">
        <v>28</v>
      </c>
      <c r="M70" s="6" t="s">
        <v>43</v>
      </c>
      <c r="N70" s="6" t="s">
        <v>13</v>
      </c>
      <c r="O70" s="6" t="s">
        <v>60</v>
      </c>
      <c r="P70" s="6">
        <v>1</v>
      </c>
      <c r="Q70" s="25" t="s">
        <v>2107</v>
      </c>
      <c r="R70" s="6">
        <v>4.7</v>
      </c>
      <c r="S70" s="6" t="s">
        <v>2099</v>
      </c>
      <c r="T70" s="8">
        <v>0.93</v>
      </c>
      <c r="U70" s="6" t="s">
        <v>55</v>
      </c>
      <c r="V70" s="6" t="s">
        <v>9</v>
      </c>
      <c r="W70" s="6">
        <v>5</v>
      </c>
      <c r="X70" s="6" t="str">
        <f t="shared" si="13"/>
        <v>Low</v>
      </c>
      <c r="Y70" s="11">
        <v>3</v>
      </c>
    </row>
    <row r="71" spans="1:25" x14ac:dyDescent="0.25">
      <c r="A71" s="10" t="s">
        <v>1202</v>
      </c>
      <c r="B71" s="35">
        <v>250570</v>
      </c>
      <c r="C71" s="6" t="str">
        <f t="shared" si="7"/>
        <v>FL</v>
      </c>
      <c r="D71" s="6" t="str">
        <f t="shared" si="8"/>
        <v>570</v>
      </c>
      <c r="E71" s="6" t="str">
        <f t="shared" si="9"/>
        <v>250</v>
      </c>
      <c r="F71" s="6" t="str">
        <f>TRIM(Table1[[#This Row],[Name]])</f>
        <v>Margaret Perkins</v>
      </c>
      <c r="G71" s="6" t="s">
        <v>1203</v>
      </c>
      <c r="H71" s="6" t="str">
        <f t="shared" si="10"/>
        <v>MARGARET PERKINS</v>
      </c>
      <c r="I71" s="6" t="str">
        <f t="shared" si="11"/>
        <v>margaret perkins</v>
      </c>
      <c r="J71" s="6" t="str">
        <f t="shared" si="12"/>
        <v>Margaret Perkins</v>
      </c>
      <c r="K71" s="6" t="s">
        <v>63</v>
      </c>
      <c r="L71" s="6">
        <v>38</v>
      </c>
      <c r="M71" s="6" t="s">
        <v>111</v>
      </c>
      <c r="N71" s="6" t="s">
        <v>13</v>
      </c>
      <c r="O71" s="6" t="s">
        <v>60</v>
      </c>
      <c r="P71" s="6">
        <v>3</v>
      </c>
      <c r="Q71" s="25">
        <v>40</v>
      </c>
      <c r="R71" s="6">
        <v>4.7</v>
      </c>
      <c r="S71" s="6" t="s">
        <v>2099</v>
      </c>
      <c r="T71" s="8">
        <v>0.69</v>
      </c>
      <c r="U71" s="6" t="s">
        <v>33</v>
      </c>
      <c r="V71" s="6" t="s">
        <v>20</v>
      </c>
      <c r="W71" s="6">
        <v>4</v>
      </c>
      <c r="X71" s="6" t="str">
        <f t="shared" si="13"/>
        <v>Low</v>
      </c>
      <c r="Y71" s="11">
        <v>2</v>
      </c>
    </row>
    <row r="72" spans="1:25" x14ac:dyDescent="0.25">
      <c r="A72" s="10" t="s">
        <v>1220</v>
      </c>
      <c r="B72" s="35">
        <v>250579</v>
      </c>
      <c r="C72" s="6" t="str">
        <f t="shared" si="7"/>
        <v>FL</v>
      </c>
      <c r="D72" s="6" t="str">
        <f t="shared" si="8"/>
        <v>579</v>
      </c>
      <c r="E72" s="6" t="str">
        <f t="shared" si="9"/>
        <v>250</v>
      </c>
      <c r="F72" s="6" t="str">
        <f>TRIM(Table1[[#This Row],[Name]])</f>
        <v>Joseph Horn</v>
      </c>
      <c r="G72" s="6" t="s">
        <v>1221</v>
      </c>
      <c r="H72" s="6" t="str">
        <f t="shared" si="10"/>
        <v>JOSEPH HORN</v>
      </c>
      <c r="I72" s="6" t="str">
        <f t="shared" si="11"/>
        <v>joseph horn</v>
      </c>
      <c r="J72" s="6" t="str">
        <f t="shared" si="12"/>
        <v>Joseph Horn</v>
      </c>
      <c r="K72" s="6" t="s">
        <v>82</v>
      </c>
      <c r="L72" s="6">
        <v>41</v>
      </c>
      <c r="M72" s="6" t="s">
        <v>118</v>
      </c>
      <c r="N72" s="6" t="s">
        <v>119</v>
      </c>
      <c r="O72" s="6" t="s">
        <v>23</v>
      </c>
      <c r="P72" s="6">
        <v>11</v>
      </c>
      <c r="Q72" s="25" t="s">
        <v>104</v>
      </c>
      <c r="R72" s="6">
        <v>4.7</v>
      </c>
      <c r="S72" s="6" t="s">
        <v>2100</v>
      </c>
      <c r="T72" s="8">
        <v>0.69</v>
      </c>
      <c r="U72" s="6" t="s">
        <v>50</v>
      </c>
      <c r="V72" s="6" t="s">
        <v>9</v>
      </c>
      <c r="W72" s="6">
        <v>10</v>
      </c>
      <c r="X72" s="6" t="str">
        <f t="shared" si="13"/>
        <v>Medium</v>
      </c>
      <c r="Y72" s="11">
        <v>4</v>
      </c>
    </row>
    <row r="73" spans="1:25" x14ac:dyDescent="0.25">
      <c r="A73" s="10" t="s">
        <v>1284</v>
      </c>
      <c r="B73" s="35">
        <v>250611</v>
      </c>
      <c r="C73" s="6" t="str">
        <f t="shared" si="7"/>
        <v>FL</v>
      </c>
      <c r="D73" s="6" t="str">
        <f t="shared" si="8"/>
        <v>611</v>
      </c>
      <c r="E73" s="6" t="str">
        <f t="shared" si="9"/>
        <v>250</v>
      </c>
      <c r="F73" s="6" t="str">
        <f>TRIM(Table1[[#This Row],[Name]])</f>
        <v>Dustin Smith</v>
      </c>
      <c r="G73" s="6" t="s">
        <v>1285</v>
      </c>
      <c r="H73" s="6" t="str">
        <f t="shared" si="10"/>
        <v>DUSTIN SMITH</v>
      </c>
      <c r="I73" s="6" t="str">
        <f t="shared" si="11"/>
        <v>dustin smith</v>
      </c>
      <c r="J73" s="6" t="str">
        <f t="shared" si="12"/>
        <v>Dustin Smith</v>
      </c>
      <c r="K73" s="6" t="s">
        <v>82</v>
      </c>
      <c r="L73" s="6">
        <v>53</v>
      </c>
      <c r="M73" s="6" t="s">
        <v>95</v>
      </c>
      <c r="N73" s="6" t="s">
        <v>96</v>
      </c>
      <c r="O73" s="6" t="s">
        <v>23</v>
      </c>
      <c r="P73" s="6">
        <v>21</v>
      </c>
      <c r="Q73" s="25">
        <v>40</v>
      </c>
      <c r="R73" s="6">
        <v>4.7</v>
      </c>
      <c r="S73" s="6" t="s">
        <v>2100</v>
      </c>
      <c r="T73" s="8">
        <v>0.62</v>
      </c>
      <c r="U73" s="6" t="s">
        <v>50</v>
      </c>
      <c r="V73" s="6" t="s">
        <v>15</v>
      </c>
      <c r="W73" s="6">
        <v>19</v>
      </c>
      <c r="X73" s="6" t="str">
        <f t="shared" si="13"/>
        <v>High</v>
      </c>
      <c r="Y73" s="11">
        <v>15</v>
      </c>
    </row>
    <row r="74" spans="1:25" x14ac:dyDescent="0.25">
      <c r="A74" s="10" t="s">
        <v>1392</v>
      </c>
      <c r="B74" s="35">
        <v>250665</v>
      </c>
      <c r="C74" s="6" t="str">
        <f t="shared" si="7"/>
        <v>FL</v>
      </c>
      <c r="D74" s="6" t="str">
        <f t="shared" si="8"/>
        <v>665</v>
      </c>
      <c r="E74" s="6" t="str">
        <f t="shared" si="9"/>
        <v>250</v>
      </c>
      <c r="F74" s="6" t="str">
        <f>TRIM(Table1[[#This Row],[Name]])</f>
        <v>Roy Collins</v>
      </c>
      <c r="G74" s="6" t="s">
        <v>1393</v>
      </c>
      <c r="H74" s="6" t="str">
        <f t="shared" si="10"/>
        <v>ROY COLLINS</v>
      </c>
      <c r="I74" s="6" t="str">
        <f t="shared" si="11"/>
        <v>roy collins</v>
      </c>
      <c r="J74" s="6" t="str">
        <f t="shared" si="12"/>
        <v>Roy Collins</v>
      </c>
      <c r="K74" s="6" t="s">
        <v>82</v>
      </c>
      <c r="L74" s="6">
        <v>33</v>
      </c>
      <c r="M74" s="6" t="s">
        <v>29</v>
      </c>
      <c r="N74" s="6" t="s">
        <v>30</v>
      </c>
      <c r="O74" s="6" t="s">
        <v>14</v>
      </c>
      <c r="P74" s="6">
        <v>5</v>
      </c>
      <c r="Q74" s="25" t="s">
        <v>49</v>
      </c>
      <c r="R74" s="6">
        <v>4.7</v>
      </c>
      <c r="S74" s="6" t="s">
        <v>2100</v>
      </c>
      <c r="T74" s="8">
        <v>0.88</v>
      </c>
      <c r="U74" s="6" t="s">
        <v>50</v>
      </c>
      <c r="V74" s="6" t="s">
        <v>44</v>
      </c>
      <c r="W74" s="6">
        <v>4</v>
      </c>
      <c r="X74" s="6" t="str">
        <f t="shared" si="13"/>
        <v>Low</v>
      </c>
      <c r="Y74" s="11">
        <v>2</v>
      </c>
    </row>
    <row r="75" spans="1:25" x14ac:dyDescent="0.25">
      <c r="A75" s="10" t="s">
        <v>1651</v>
      </c>
      <c r="B75" s="35">
        <v>250796</v>
      </c>
      <c r="C75" s="6" t="str">
        <f t="shared" si="7"/>
        <v>FL</v>
      </c>
      <c r="D75" s="6" t="str">
        <f t="shared" si="8"/>
        <v>796</v>
      </c>
      <c r="E75" s="6" t="str">
        <f t="shared" si="9"/>
        <v>250</v>
      </c>
      <c r="F75" s="6" t="str">
        <f>TRIM(Table1[[#This Row],[Name]])</f>
        <v>Dwayne Parks</v>
      </c>
      <c r="G75" s="6" t="s">
        <v>1652</v>
      </c>
      <c r="H75" s="6" t="str">
        <f t="shared" si="10"/>
        <v>DWAYNE PARKS</v>
      </c>
      <c r="I75" s="6" t="str">
        <f t="shared" si="11"/>
        <v>dwayne parks</v>
      </c>
      <c r="J75" s="6" t="str">
        <f t="shared" si="12"/>
        <v>Dwayne Parks</v>
      </c>
      <c r="K75" s="6" t="s">
        <v>82</v>
      </c>
      <c r="L75" s="6">
        <v>53</v>
      </c>
      <c r="M75" s="6" t="s">
        <v>107</v>
      </c>
      <c r="N75" s="6" t="s">
        <v>108</v>
      </c>
      <c r="O75" s="6" t="s">
        <v>64</v>
      </c>
      <c r="P75" s="6">
        <v>12</v>
      </c>
      <c r="Q75" s="25">
        <v>100</v>
      </c>
      <c r="R75" s="6">
        <v>4.7</v>
      </c>
      <c r="S75" s="6" t="s">
        <v>2100</v>
      </c>
      <c r="T75" s="8">
        <v>0.87</v>
      </c>
      <c r="U75" s="6" t="s">
        <v>8</v>
      </c>
      <c r="V75" s="6" t="s">
        <v>20</v>
      </c>
      <c r="W75" s="6">
        <v>10</v>
      </c>
      <c r="X75" s="6" t="str">
        <f t="shared" si="13"/>
        <v>Medium</v>
      </c>
      <c r="Y75" s="11">
        <v>11</v>
      </c>
    </row>
    <row r="76" spans="1:25" x14ac:dyDescent="0.25">
      <c r="A76" s="10" t="s">
        <v>1785</v>
      </c>
      <c r="B76" s="35">
        <v>250863</v>
      </c>
      <c r="C76" s="6" t="str">
        <f t="shared" si="7"/>
        <v>FL</v>
      </c>
      <c r="D76" s="6" t="str">
        <f t="shared" si="8"/>
        <v>863</v>
      </c>
      <c r="E76" s="6" t="str">
        <f t="shared" si="9"/>
        <v>250</v>
      </c>
      <c r="F76" s="6" t="str">
        <f>TRIM(Table1[[#This Row],[Name]])</f>
        <v>Steven Flowers</v>
      </c>
      <c r="G76" s="6" t="s">
        <v>1786</v>
      </c>
      <c r="H76" s="6" t="str">
        <f t="shared" si="10"/>
        <v>STEVEN FLOWERS</v>
      </c>
      <c r="I76" s="6" t="str">
        <f t="shared" si="11"/>
        <v>steven flowers</v>
      </c>
      <c r="J76" s="6" t="str">
        <f t="shared" si="12"/>
        <v>Steven Flowers</v>
      </c>
      <c r="K76" s="6" t="s">
        <v>82</v>
      </c>
      <c r="L76" s="6">
        <v>46</v>
      </c>
      <c r="M76" s="6" t="s">
        <v>122</v>
      </c>
      <c r="N76" s="6" t="s">
        <v>123</v>
      </c>
      <c r="O76" s="6" t="s">
        <v>97</v>
      </c>
      <c r="P76" s="6">
        <v>12</v>
      </c>
      <c r="Q76" s="25">
        <v>50</v>
      </c>
      <c r="R76" s="6">
        <v>4.7</v>
      </c>
      <c r="S76" s="6" t="s">
        <v>54</v>
      </c>
      <c r="T76" s="8">
        <v>0.77</v>
      </c>
      <c r="U76" s="6" t="s">
        <v>33</v>
      </c>
      <c r="V76" s="6" t="s">
        <v>9</v>
      </c>
      <c r="W76" s="6">
        <v>9</v>
      </c>
      <c r="X76" s="6" t="str">
        <f t="shared" si="13"/>
        <v>Low</v>
      </c>
      <c r="Y76" s="11">
        <v>7</v>
      </c>
    </row>
    <row r="77" spans="1:25" x14ac:dyDescent="0.25">
      <c r="A77" s="10" t="s">
        <v>1979</v>
      </c>
      <c r="B77" s="35">
        <v>250961</v>
      </c>
      <c r="C77" s="6" t="str">
        <f t="shared" si="7"/>
        <v>FL</v>
      </c>
      <c r="D77" s="6" t="str">
        <f t="shared" si="8"/>
        <v>961</v>
      </c>
      <c r="E77" s="6" t="str">
        <f t="shared" si="9"/>
        <v>250</v>
      </c>
      <c r="F77" s="6" t="str">
        <f>TRIM(Table1[[#This Row],[Name]])</f>
        <v>Daniel Green</v>
      </c>
      <c r="G77" s="6" t="s">
        <v>1980</v>
      </c>
      <c r="H77" s="6" t="str">
        <f t="shared" si="10"/>
        <v>DANIEL GREEN</v>
      </c>
      <c r="I77" s="6" t="str">
        <f t="shared" si="11"/>
        <v>daniel green</v>
      </c>
      <c r="J77" s="6" t="str">
        <f t="shared" si="12"/>
        <v>Daniel Green</v>
      </c>
      <c r="K77" s="6" t="s">
        <v>82</v>
      </c>
      <c r="L77" s="6">
        <v>53</v>
      </c>
      <c r="M77" s="6" t="s">
        <v>29</v>
      </c>
      <c r="N77" s="6" t="s">
        <v>30</v>
      </c>
      <c r="O77" s="6" t="s">
        <v>75</v>
      </c>
      <c r="P77" s="6">
        <v>27</v>
      </c>
      <c r="Q77" s="25" t="s">
        <v>2107</v>
      </c>
      <c r="R77" s="6">
        <v>4.7</v>
      </c>
      <c r="S77" s="6" t="s">
        <v>54</v>
      </c>
      <c r="T77" s="8">
        <v>0.71</v>
      </c>
      <c r="U77" s="6" t="s">
        <v>33</v>
      </c>
      <c r="V77" s="6" t="s">
        <v>20</v>
      </c>
      <c r="W77" s="6">
        <v>11</v>
      </c>
      <c r="X77" s="6" t="str">
        <f t="shared" si="13"/>
        <v>Medium</v>
      </c>
      <c r="Y77" s="11">
        <v>10</v>
      </c>
    </row>
    <row r="78" spans="1:25" x14ac:dyDescent="0.25">
      <c r="A78" s="10" t="s">
        <v>39</v>
      </c>
      <c r="B78" s="35">
        <v>250008</v>
      </c>
      <c r="C78" s="6" t="str">
        <f t="shared" si="7"/>
        <v>FL</v>
      </c>
      <c r="D78" s="6" t="str">
        <f t="shared" si="8"/>
        <v>008</v>
      </c>
      <c r="E78" s="6" t="str">
        <f t="shared" si="9"/>
        <v>250</v>
      </c>
      <c r="F78" s="6" t="str">
        <f>TRIM(Table1[[#This Row],[Name]])</f>
        <v>Ricky Graham</v>
      </c>
      <c r="G78" s="6" t="s">
        <v>40</v>
      </c>
      <c r="H78" s="6" t="str">
        <f t="shared" si="10"/>
        <v>RICKY GRAHAM</v>
      </c>
      <c r="I78" s="6" t="str">
        <f t="shared" si="11"/>
        <v>ricky graham</v>
      </c>
      <c r="J78" s="6" t="str">
        <f t="shared" si="12"/>
        <v>Ricky Graham</v>
      </c>
      <c r="K78" s="6" t="s">
        <v>82</v>
      </c>
      <c r="L78" s="6">
        <v>43</v>
      </c>
      <c r="M78" s="6" t="s">
        <v>5</v>
      </c>
      <c r="N78" s="6" t="s">
        <v>6</v>
      </c>
      <c r="O78" s="6" t="s">
        <v>7</v>
      </c>
      <c r="P78" s="6">
        <v>14</v>
      </c>
      <c r="Q78" s="25" t="s">
        <v>24</v>
      </c>
      <c r="R78" s="6">
        <v>4.5999999999999996</v>
      </c>
      <c r="S78" s="6" t="s">
        <v>2099</v>
      </c>
      <c r="T78" s="8">
        <v>0.94</v>
      </c>
      <c r="U78" s="6" t="s">
        <v>33</v>
      </c>
      <c r="V78" s="6" t="s">
        <v>9</v>
      </c>
      <c r="W78" s="6">
        <v>7</v>
      </c>
      <c r="X78" s="6" t="str">
        <f t="shared" si="13"/>
        <v>Low</v>
      </c>
      <c r="Y78" s="11">
        <v>10</v>
      </c>
    </row>
    <row r="79" spans="1:25" x14ac:dyDescent="0.25">
      <c r="A79" s="10" t="s">
        <v>225</v>
      </c>
      <c r="B79" s="35">
        <v>250080</v>
      </c>
      <c r="C79" s="6" t="str">
        <f t="shared" si="7"/>
        <v>FL</v>
      </c>
      <c r="D79" s="6" t="str">
        <f t="shared" si="8"/>
        <v>080</v>
      </c>
      <c r="E79" s="6" t="str">
        <f t="shared" si="9"/>
        <v>250</v>
      </c>
      <c r="F79" s="6" t="str">
        <f>TRIM(Table1[[#This Row],[Name]])</f>
        <v>Noah Wiggins</v>
      </c>
      <c r="G79" s="6" t="s">
        <v>226</v>
      </c>
      <c r="H79" s="6" t="str">
        <f t="shared" si="10"/>
        <v>NOAH WIGGINS</v>
      </c>
      <c r="I79" s="6" t="str">
        <f t="shared" si="11"/>
        <v>noah wiggins</v>
      </c>
      <c r="J79" s="6" t="str">
        <f t="shared" si="12"/>
        <v>Noah Wiggins</v>
      </c>
      <c r="K79" s="6" t="s">
        <v>82</v>
      </c>
      <c r="L79" s="6">
        <v>54</v>
      </c>
      <c r="M79" s="6" t="s">
        <v>78</v>
      </c>
      <c r="N79" s="6" t="s">
        <v>79</v>
      </c>
      <c r="O79" s="6" t="s">
        <v>97</v>
      </c>
      <c r="P79" s="6">
        <v>21</v>
      </c>
      <c r="Q79" s="25" t="s">
        <v>212</v>
      </c>
      <c r="R79" s="6">
        <v>4.5999999999999996</v>
      </c>
      <c r="S79" s="6" t="s">
        <v>2099</v>
      </c>
      <c r="T79" s="8">
        <v>0.11</v>
      </c>
      <c r="U79" s="6" t="s">
        <v>33</v>
      </c>
      <c r="V79" s="6" t="s">
        <v>15</v>
      </c>
      <c r="W79" s="6">
        <v>20</v>
      </c>
      <c r="X79" s="6" t="str">
        <f t="shared" si="13"/>
        <v>High</v>
      </c>
      <c r="Y79" s="11">
        <v>3</v>
      </c>
    </row>
    <row r="80" spans="1:25" x14ac:dyDescent="0.25">
      <c r="A80" s="10" t="s">
        <v>231</v>
      </c>
      <c r="B80" s="35">
        <v>250083</v>
      </c>
      <c r="C80" s="6" t="str">
        <f t="shared" si="7"/>
        <v>FL</v>
      </c>
      <c r="D80" s="6" t="str">
        <f t="shared" si="8"/>
        <v>083</v>
      </c>
      <c r="E80" s="6" t="str">
        <f t="shared" si="9"/>
        <v>250</v>
      </c>
      <c r="F80" s="6" t="str">
        <f>TRIM(Table1[[#This Row],[Name]])</f>
        <v>Andrew Avila</v>
      </c>
      <c r="G80" s="6" t="s">
        <v>232</v>
      </c>
      <c r="H80" s="6" t="str">
        <f t="shared" si="10"/>
        <v>ANDREW AVILA</v>
      </c>
      <c r="I80" s="6" t="str">
        <f t="shared" si="11"/>
        <v>andrew avila</v>
      </c>
      <c r="J80" s="6" t="str">
        <f t="shared" si="12"/>
        <v>Andrew Avila</v>
      </c>
      <c r="K80" s="6" t="s">
        <v>82</v>
      </c>
      <c r="L80" s="6">
        <v>40</v>
      </c>
      <c r="M80" s="6" t="s">
        <v>158</v>
      </c>
      <c r="N80" s="6" t="s">
        <v>159</v>
      </c>
      <c r="O80" s="6" t="s">
        <v>75</v>
      </c>
      <c r="P80" s="6">
        <v>3</v>
      </c>
      <c r="Q80" s="25">
        <v>40</v>
      </c>
      <c r="R80" s="6">
        <v>4.5999999999999996</v>
      </c>
      <c r="S80" s="6" t="s">
        <v>2099</v>
      </c>
      <c r="T80" s="8">
        <v>0.74</v>
      </c>
      <c r="U80" s="6" t="s">
        <v>33</v>
      </c>
      <c r="V80" s="6" t="s">
        <v>9</v>
      </c>
      <c r="W80" s="6">
        <v>1</v>
      </c>
      <c r="X80" s="6" t="str">
        <f t="shared" si="13"/>
        <v>Low</v>
      </c>
      <c r="Y80" s="11">
        <v>1</v>
      </c>
    </row>
    <row r="81" spans="1:25" x14ac:dyDescent="0.25">
      <c r="A81" s="10" t="s">
        <v>447</v>
      </c>
      <c r="B81" s="35">
        <v>250191</v>
      </c>
      <c r="C81" s="6" t="str">
        <f t="shared" si="7"/>
        <v>FL</v>
      </c>
      <c r="D81" s="6" t="str">
        <f t="shared" si="8"/>
        <v>191</v>
      </c>
      <c r="E81" s="6" t="str">
        <f t="shared" si="9"/>
        <v>250</v>
      </c>
      <c r="F81" s="6" t="str">
        <f>TRIM(Table1[[#This Row],[Name]])</f>
        <v>Patrick Dunlap</v>
      </c>
      <c r="G81" s="6" t="s">
        <v>448</v>
      </c>
      <c r="H81" s="6" t="str">
        <f t="shared" si="10"/>
        <v>PATRICK DUNLAP</v>
      </c>
      <c r="I81" s="6" t="str">
        <f t="shared" si="11"/>
        <v>patrick dunlap</v>
      </c>
      <c r="J81" s="6" t="str">
        <f t="shared" si="12"/>
        <v>Patrick Dunlap</v>
      </c>
      <c r="K81" s="6" t="s">
        <v>82</v>
      </c>
      <c r="L81" s="6">
        <v>21</v>
      </c>
      <c r="M81" s="6" t="s">
        <v>95</v>
      </c>
      <c r="N81" s="6" t="s">
        <v>96</v>
      </c>
      <c r="O81" s="6" t="s">
        <v>19</v>
      </c>
      <c r="P81" s="6">
        <v>1</v>
      </c>
      <c r="Q81" s="25">
        <v>75</v>
      </c>
      <c r="R81" s="6">
        <v>4.5999999999999996</v>
      </c>
      <c r="S81" s="6" t="s">
        <v>2099</v>
      </c>
      <c r="T81" s="8">
        <v>0.92</v>
      </c>
      <c r="U81" s="6" t="s">
        <v>8</v>
      </c>
      <c r="V81" s="6" t="s">
        <v>9</v>
      </c>
      <c r="W81" s="6">
        <v>2</v>
      </c>
      <c r="X81" s="6" t="str">
        <f t="shared" si="13"/>
        <v>Low</v>
      </c>
      <c r="Y81" s="11">
        <v>1</v>
      </c>
    </row>
    <row r="82" spans="1:25" x14ac:dyDescent="0.25">
      <c r="A82" s="10" t="s">
        <v>470</v>
      </c>
      <c r="B82" s="35">
        <v>250203</v>
      </c>
      <c r="C82" s="6" t="str">
        <f t="shared" si="7"/>
        <v>FL</v>
      </c>
      <c r="D82" s="6" t="str">
        <f t="shared" si="8"/>
        <v>203</v>
      </c>
      <c r="E82" s="6" t="str">
        <f t="shared" si="9"/>
        <v>250</v>
      </c>
      <c r="F82" s="6" t="str">
        <f>TRIM(Table1[[#This Row],[Name]])</f>
        <v>Jesus Martinez</v>
      </c>
      <c r="G82" s="6" t="s">
        <v>471</v>
      </c>
      <c r="H82" s="6" t="str">
        <f t="shared" si="10"/>
        <v>JESUS MARTINEZ</v>
      </c>
      <c r="I82" s="6" t="str">
        <f t="shared" si="11"/>
        <v>jesus martinez</v>
      </c>
      <c r="J82" s="6" t="str">
        <f t="shared" si="12"/>
        <v>Jesus Martinez</v>
      </c>
      <c r="K82" s="6" t="s">
        <v>82</v>
      </c>
      <c r="L82" s="6">
        <v>42</v>
      </c>
      <c r="M82" s="6" t="s">
        <v>5</v>
      </c>
      <c r="N82" s="6" t="s">
        <v>6</v>
      </c>
      <c r="O82" s="6" t="s">
        <v>75</v>
      </c>
      <c r="P82" s="6">
        <v>10</v>
      </c>
      <c r="Q82" s="25" t="s">
        <v>2102</v>
      </c>
      <c r="R82" s="6">
        <v>4.5999999999999996</v>
      </c>
      <c r="S82" s="6" t="s">
        <v>2100</v>
      </c>
      <c r="T82" s="8">
        <v>0.71</v>
      </c>
      <c r="U82" s="6" t="s">
        <v>8</v>
      </c>
      <c r="V82" s="6" t="s">
        <v>15</v>
      </c>
      <c r="W82" s="6">
        <v>15</v>
      </c>
      <c r="X82" s="6" t="str">
        <f t="shared" si="13"/>
        <v>Medium</v>
      </c>
      <c r="Y82" s="11">
        <v>10</v>
      </c>
    </row>
    <row r="83" spans="1:25" x14ac:dyDescent="0.25">
      <c r="A83" s="10" t="s">
        <v>486</v>
      </c>
      <c r="B83" s="35">
        <v>250211</v>
      </c>
      <c r="C83" s="6" t="str">
        <f t="shared" si="7"/>
        <v>FL</v>
      </c>
      <c r="D83" s="6" t="str">
        <f t="shared" si="8"/>
        <v>211</v>
      </c>
      <c r="E83" s="6" t="str">
        <f t="shared" si="9"/>
        <v>250</v>
      </c>
      <c r="F83" s="6" t="str">
        <f>TRIM(Table1[[#This Row],[Name]])</f>
        <v>Mikayla Henry</v>
      </c>
      <c r="G83" s="6" t="s">
        <v>487</v>
      </c>
      <c r="H83" s="6" t="str">
        <f t="shared" si="10"/>
        <v>MIKAYLA HENRY</v>
      </c>
      <c r="I83" s="6" t="str">
        <f t="shared" si="11"/>
        <v>mikayla henry</v>
      </c>
      <c r="J83" s="6" t="str">
        <f t="shared" si="12"/>
        <v>Mikayla Henry</v>
      </c>
      <c r="K83" s="6" t="s">
        <v>63</v>
      </c>
      <c r="L83" s="6">
        <v>43</v>
      </c>
      <c r="M83" s="6" t="s">
        <v>111</v>
      </c>
      <c r="N83" s="6" t="s">
        <v>13</v>
      </c>
      <c r="O83" s="6" t="s">
        <v>14</v>
      </c>
      <c r="P83" s="6">
        <v>1</v>
      </c>
      <c r="Q83" s="25" t="s">
        <v>2105</v>
      </c>
      <c r="R83" s="6">
        <v>4.5999999999999996</v>
      </c>
      <c r="S83" s="6" t="s">
        <v>2100</v>
      </c>
      <c r="T83" s="8">
        <v>0.64</v>
      </c>
      <c r="U83" s="6" t="s">
        <v>50</v>
      </c>
      <c r="V83" s="6" t="s">
        <v>15</v>
      </c>
      <c r="W83" s="6">
        <v>4</v>
      </c>
      <c r="X83" s="6" t="str">
        <f t="shared" si="13"/>
        <v>Low</v>
      </c>
      <c r="Y83" s="11">
        <v>2</v>
      </c>
    </row>
    <row r="84" spans="1:25" x14ac:dyDescent="0.25">
      <c r="A84" s="10" t="s">
        <v>566</v>
      </c>
      <c r="B84" s="35">
        <v>250251</v>
      </c>
      <c r="C84" s="6" t="str">
        <f t="shared" si="7"/>
        <v>FL</v>
      </c>
      <c r="D84" s="6" t="str">
        <f t="shared" si="8"/>
        <v>251</v>
      </c>
      <c r="E84" s="6" t="str">
        <f t="shared" si="9"/>
        <v>250</v>
      </c>
      <c r="F84" s="6" t="str">
        <f>TRIM(Table1[[#This Row],[Name]])</f>
        <v>Amy Olson</v>
      </c>
      <c r="G84" s="6" t="s">
        <v>567</v>
      </c>
      <c r="H84" s="6" t="str">
        <f t="shared" si="10"/>
        <v>AMY OLSON</v>
      </c>
      <c r="I84" s="6" t="str">
        <f t="shared" si="11"/>
        <v>amy olson</v>
      </c>
      <c r="J84" s="6" t="str">
        <f t="shared" si="12"/>
        <v>Amy Olson</v>
      </c>
      <c r="K84" s="6" t="s">
        <v>63</v>
      </c>
      <c r="L84" s="6">
        <v>42</v>
      </c>
      <c r="M84" s="6" t="s">
        <v>162</v>
      </c>
      <c r="N84" s="6" t="s">
        <v>59</v>
      </c>
      <c r="O84" s="6" t="s">
        <v>75</v>
      </c>
      <c r="P84" s="6">
        <v>19</v>
      </c>
      <c r="Q84" s="25" t="s">
        <v>2103</v>
      </c>
      <c r="R84" s="6">
        <v>4.5999999999999996</v>
      </c>
      <c r="S84" s="6" t="s">
        <v>2099</v>
      </c>
      <c r="T84" s="8">
        <v>0.78</v>
      </c>
      <c r="U84" s="6" t="s">
        <v>8</v>
      </c>
      <c r="V84" s="6" t="s">
        <v>20</v>
      </c>
      <c r="W84" s="6">
        <v>18</v>
      </c>
      <c r="X84" s="6" t="str">
        <f t="shared" si="13"/>
        <v>High</v>
      </c>
      <c r="Y84" s="11">
        <v>13</v>
      </c>
    </row>
    <row r="85" spans="1:25" x14ac:dyDescent="0.25">
      <c r="A85" s="10" t="s">
        <v>704</v>
      </c>
      <c r="B85" s="35">
        <v>250320</v>
      </c>
      <c r="C85" s="6" t="str">
        <f t="shared" si="7"/>
        <v>FL</v>
      </c>
      <c r="D85" s="6" t="str">
        <f t="shared" si="8"/>
        <v>320</v>
      </c>
      <c r="E85" s="6" t="str">
        <f t="shared" si="9"/>
        <v>250</v>
      </c>
      <c r="F85" s="6" t="str">
        <f>TRIM(Table1[[#This Row],[Name]])</f>
        <v>William Nunez</v>
      </c>
      <c r="G85" s="6" t="s">
        <v>705</v>
      </c>
      <c r="H85" s="6" t="str">
        <f t="shared" si="10"/>
        <v>WILLIAM NUNEZ</v>
      </c>
      <c r="I85" s="6" t="str">
        <f t="shared" si="11"/>
        <v>william nunez</v>
      </c>
      <c r="J85" s="6" t="str">
        <f t="shared" si="12"/>
        <v>William Nunez</v>
      </c>
      <c r="K85" s="6" t="s">
        <v>82</v>
      </c>
      <c r="L85" s="6">
        <v>32</v>
      </c>
      <c r="M85" s="6" t="s">
        <v>58</v>
      </c>
      <c r="N85" s="6" t="s">
        <v>59</v>
      </c>
      <c r="O85" s="6" t="s">
        <v>97</v>
      </c>
      <c r="P85" s="6">
        <v>9</v>
      </c>
      <c r="Q85" s="25" t="s">
        <v>2104</v>
      </c>
      <c r="R85" s="6">
        <v>4.5999999999999996</v>
      </c>
      <c r="S85" s="6" t="s">
        <v>2100</v>
      </c>
      <c r="T85" s="8">
        <v>0.84</v>
      </c>
      <c r="U85" s="6" t="s">
        <v>55</v>
      </c>
      <c r="V85" s="6" t="s">
        <v>20</v>
      </c>
      <c r="W85" s="6">
        <v>9</v>
      </c>
      <c r="X85" s="6" t="str">
        <f t="shared" si="13"/>
        <v>Low</v>
      </c>
      <c r="Y85" s="11">
        <v>2</v>
      </c>
    </row>
    <row r="86" spans="1:25" x14ac:dyDescent="0.25">
      <c r="A86" s="10" t="s">
        <v>792</v>
      </c>
      <c r="B86" s="35">
        <v>250364</v>
      </c>
      <c r="C86" s="6" t="str">
        <f t="shared" si="7"/>
        <v>FL</v>
      </c>
      <c r="D86" s="6" t="str">
        <f t="shared" si="8"/>
        <v>364</v>
      </c>
      <c r="E86" s="6" t="str">
        <f t="shared" si="9"/>
        <v>250</v>
      </c>
      <c r="F86" s="6" t="str">
        <f>TRIM(Table1[[#This Row],[Name]])</f>
        <v>Angela Castro</v>
      </c>
      <c r="G86" s="6" t="s">
        <v>793</v>
      </c>
      <c r="H86" s="6" t="str">
        <f t="shared" si="10"/>
        <v>ANGELA CASTRO</v>
      </c>
      <c r="I86" s="6" t="str">
        <f t="shared" si="11"/>
        <v>angela castro</v>
      </c>
      <c r="J86" s="6" t="str">
        <f t="shared" si="12"/>
        <v>Angela Castro</v>
      </c>
      <c r="K86" s="6" t="s">
        <v>63</v>
      </c>
      <c r="L86" s="6">
        <v>44</v>
      </c>
      <c r="M86" s="6" t="s">
        <v>111</v>
      </c>
      <c r="N86" s="6" t="s">
        <v>13</v>
      </c>
      <c r="O86" s="6" t="s">
        <v>64</v>
      </c>
      <c r="P86" s="6">
        <v>6</v>
      </c>
      <c r="Q86" s="25">
        <v>75</v>
      </c>
      <c r="R86" s="6">
        <v>4.5999999999999996</v>
      </c>
      <c r="S86" s="6" t="s">
        <v>2100</v>
      </c>
      <c r="T86" s="8">
        <v>0.72</v>
      </c>
      <c r="U86" s="6" t="s">
        <v>33</v>
      </c>
      <c r="V86" s="6" t="s">
        <v>20</v>
      </c>
      <c r="W86" s="6">
        <v>13</v>
      </c>
      <c r="X86" s="6" t="str">
        <f t="shared" si="13"/>
        <v>Medium</v>
      </c>
      <c r="Y86" s="11">
        <v>1</v>
      </c>
    </row>
    <row r="87" spans="1:25" x14ac:dyDescent="0.25">
      <c r="A87" s="10" t="s">
        <v>850</v>
      </c>
      <c r="B87" s="35">
        <v>250393</v>
      </c>
      <c r="C87" s="6" t="str">
        <f t="shared" si="7"/>
        <v>FL</v>
      </c>
      <c r="D87" s="6" t="str">
        <f t="shared" si="8"/>
        <v>393</v>
      </c>
      <c r="E87" s="6" t="str">
        <f t="shared" si="9"/>
        <v>250</v>
      </c>
      <c r="F87" s="6" t="str">
        <f>TRIM(Table1[[#This Row],[Name]])</f>
        <v>Joshua Roberts</v>
      </c>
      <c r="G87" s="6" t="s">
        <v>851</v>
      </c>
      <c r="H87" s="6" t="str">
        <f t="shared" si="10"/>
        <v>JOSHUA ROBERTS</v>
      </c>
      <c r="I87" s="6" t="str">
        <f t="shared" si="11"/>
        <v>joshua roberts</v>
      </c>
      <c r="J87" s="6" t="str">
        <f t="shared" si="12"/>
        <v>Joshua Roberts</v>
      </c>
      <c r="K87" s="6" t="s">
        <v>82</v>
      </c>
      <c r="L87" s="6">
        <v>37</v>
      </c>
      <c r="M87" s="6" t="s">
        <v>5</v>
      </c>
      <c r="N87" s="6" t="s">
        <v>6</v>
      </c>
      <c r="O87" s="6" t="s">
        <v>75</v>
      </c>
      <c r="P87" s="6">
        <v>11</v>
      </c>
      <c r="Q87" s="25">
        <v>50</v>
      </c>
      <c r="R87" s="6">
        <v>4.5999999999999996</v>
      </c>
      <c r="S87" s="6" t="s">
        <v>2099</v>
      </c>
      <c r="T87" s="8">
        <v>0.83</v>
      </c>
      <c r="U87" s="6" t="s">
        <v>55</v>
      </c>
      <c r="V87" s="6" t="s">
        <v>15</v>
      </c>
      <c r="W87" s="6">
        <v>1</v>
      </c>
      <c r="X87" s="6" t="str">
        <f t="shared" si="13"/>
        <v>Low</v>
      </c>
      <c r="Y87" s="11">
        <v>1</v>
      </c>
    </row>
    <row r="88" spans="1:25" x14ac:dyDescent="0.25">
      <c r="A88" s="10" t="s">
        <v>931</v>
      </c>
      <c r="B88" s="35">
        <v>250434</v>
      </c>
      <c r="C88" s="6" t="str">
        <f t="shared" si="7"/>
        <v>FL</v>
      </c>
      <c r="D88" s="6" t="str">
        <f t="shared" si="8"/>
        <v>434</v>
      </c>
      <c r="E88" s="6" t="str">
        <f t="shared" si="9"/>
        <v>250</v>
      </c>
      <c r="F88" s="6" t="str">
        <f>TRIM(Table1[[#This Row],[Name]])</f>
        <v>Kimberly Allen</v>
      </c>
      <c r="G88" s="6" t="s">
        <v>932</v>
      </c>
      <c r="H88" s="6" t="str">
        <f t="shared" si="10"/>
        <v>KIMBERLY ALLEN</v>
      </c>
      <c r="I88" s="6" t="str">
        <f t="shared" si="11"/>
        <v>kimberly allen</v>
      </c>
      <c r="J88" s="6" t="str">
        <f t="shared" si="12"/>
        <v>Kimberly Allen</v>
      </c>
      <c r="K88" s="6" t="s">
        <v>63</v>
      </c>
      <c r="L88" s="6">
        <v>35</v>
      </c>
      <c r="M88" s="6" t="s">
        <v>18</v>
      </c>
      <c r="N88" s="6" t="s">
        <v>18</v>
      </c>
      <c r="O88" s="6" t="s">
        <v>7</v>
      </c>
      <c r="P88" s="6">
        <v>0</v>
      </c>
      <c r="Q88" s="25" t="s">
        <v>2106</v>
      </c>
      <c r="R88" s="6">
        <v>4.5999999999999996</v>
      </c>
      <c r="S88" s="6" t="s">
        <v>2099</v>
      </c>
      <c r="T88" s="8">
        <v>0.97</v>
      </c>
      <c r="U88" s="6" t="s">
        <v>55</v>
      </c>
      <c r="V88" s="6" t="s">
        <v>9</v>
      </c>
      <c r="W88" s="6">
        <v>1</v>
      </c>
      <c r="X88" s="6" t="str">
        <f t="shared" si="13"/>
        <v>Low</v>
      </c>
      <c r="Y88" s="11">
        <v>1</v>
      </c>
    </row>
    <row r="89" spans="1:25" x14ac:dyDescent="0.25">
      <c r="A89" s="10" t="s">
        <v>1046</v>
      </c>
      <c r="B89" s="35">
        <v>250492</v>
      </c>
      <c r="C89" s="6" t="str">
        <f t="shared" si="7"/>
        <v>FL</v>
      </c>
      <c r="D89" s="6" t="str">
        <f t="shared" si="8"/>
        <v>492</v>
      </c>
      <c r="E89" s="6" t="str">
        <f t="shared" si="9"/>
        <v>250</v>
      </c>
      <c r="F89" s="6" t="str">
        <f>TRIM(Table1[[#This Row],[Name]])</f>
        <v>Jennifer Nelson</v>
      </c>
      <c r="G89" s="6" t="s">
        <v>1047</v>
      </c>
      <c r="H89" s="6" t="str">
        <f t="shared" si="10"/>
        <v>JENNIFER NELSON</v>
      </c>
      <c r="I89" s="6" t="str">
        <f t="shared" si="11"/>
        <v>jennifer nelson</v>
      </c>
      <c r="J89" s="6" t="str">
        <f t="shared" si="12"/>
        <v>Jennifer Nelson</v>
      </c>
      <c r="K89" s="6" t="s">
        <v>63</v>
      </c>
      <c r="L89" s="6">
        <v>33</v>
      </c>
      <c r="M89" s="6" t="s">
        <v>12</v>
      </c>
      <c r="N89" s="6" t="s">
        <v>13</v>
      </c>
      <c r="O89" s="6" t="s">
        <v>23</v>
      </c>
      <c r="P89" s="6">
        <v>11</v>
      </c>
      <c r="Q89" s="25" t="s">
        <v>49</v>
      </c>
      <c r="R89" s="6">
        <v>4.5999999999999996</v>
      </c>
      <c r="S89" s="6" t="s">
        <v>54</v>
      </c>
      <c r="T89" s="8">
        <v>0.11</v>
      </c>
      <c r="U89" s="6" t="s">
        <v>55</v>
      </c>
      <c r="V89" s="6" t="s">
        <v>20</v>
      </c>
      <c r="W89" s="6">
        <v>15</v>
      </c>
      <c r="X89" s="6" t="str">
        <f t="shared" si="13"/>
        <v>Medium</v>
      </c>
      <c r="Y89" s="11">
        <v>2</v>
      </c>
    </row>
    <row r="90" spans="1:25" x14ac:dyDescent="0.25">
      <c r="A90" s="10" t="s">
        <v>1114</v>
      </c>
      <c r="B90" s="35">
        <v>250526</v>
      </c>
      <c r="C90" s="6" t="str">
        <f t="shared" si="7"/>
        <v>FL</v>
      </c>
      <c r="D90" s="6" t="str">
        <f t="shared" si="8"/>
        <v>526</v>
      </c>
      <c r="E90" s="6" t="str">
        <f t="shared" si="9"/>
        <v>250</v>
      </c>
      <c r="F90" s="6" t="str">
        <f>TRIM(Table1[[#This Row],[Name]])</f>
        <v>Steven Kim</v>
      </c>
      <c r="G90" s="6" t="s">
        <v>1115</v>
      </c>
      <c r="H90" s="6" t="str">
        <f t="shared" si="10"/>
        <v>STEVEN KIM</v>
      </c>
      <c r="I90" s="6" t="str">
        <f t="shared" si="11"/>
        <v>steven kim</v>
      </c>
      <c r="J90" s="6" t="str">
        <f t="shared" si="12"/>
        <v>Steven Kim</v>
      </c>
      <c r="K90" s="6" t="s">
        <v>82</v>
      </c>
      <c r="L90" s="6">
        <v>46</v>
      </c>
      <c r="M90" s="6" t="s">
        <v>47</v>
      </c>
      <c r="N90" s="6" t="s">
        <v>48</v>
      </c>
      <c r="O90" s="6" t="s">
        <v>14</v>
      </c>
      <c r="P90" s="6">
        <v>10</v>
      </c>
      <c r="Q90" s="25" t="s">
        <v>49</v>
      </c>
      <c r="R90" s="6">
        <v>4.5999999999999996</v>
      </c>
      <c r="S90" s="6" t="s">
        <v>2100</v>
      </c>
      <c r="T90" s="8">
        <v>0.62</v>
      </c>
      <c r="U90" s="6" t="s">
        <v>8</v>
      </c>
      <c r="V90" s="6" t="s">
        <v>44</v>
      </c>
      <c r="W90" s="6">
        <v>6</v>
      </c>
      <c r="X90" s="6" t="str">
        <f t="shared" si="13"/>
        <v>Low</v>
      </c>
      <c r="Y90" s="11">
        <v>1</v>
      </c>
    </row>
    <row r="91" spans="1:25" x14ac:dyDescent="0.25">
      <c r="A91" s="10" t="s">
        <v>1128</v>
      </c>
      <c r="B91" s="35">
        <v>250533</v>
      </c>
      <c r="C91" s="6" t="str">
        <f t="shared" si="7"/>
        <v>FL</v>
      </c>
      <c r="D91" s="6" t="str">
        <f t="shared" si="8"/>
        <v>533</v>
      </c>
      <c r="E91" s="6" t="str">
        <f t="shared" si="9"/>
        <v>250</v>
      </c>
      <c r="F91" s="6" t="str">
        <f>TRIM(Table1[[#This Row],[Name]])</f>
        <v>Thomas Dixon</v>
      </c>
      <c r="G91" s="6" t="s">
        <v>1129</v>
      </c>
      <c r="H91" s="6" t="str">
        <f t="shared" si="10"/>
        <v>THOMAS DIXON</v>
      </c>
      <c r="I91" s="6" t="str">
        <f t="shared" si="11"/>
        <v>thomas dixon</v>
      </c>
      <c r="J91" s="6" t="str">
        <f t="shared" si="12"/>
        <v>Thomas Dixon</v>
      </c>
      <c r="K91" s="6" t="s">
        <v>82</v>
      </c>
      <c r="L91" s="6">
        <v>22</v>
      </c>
      <c r="M91" s="6" t="s">
        <v>78</v>
      </c>
      <c r="N91" s="6" t="s">
        <v>79</v>
      </c>
      <c r="O91" s="6" t="s">
        <v>31</v>
      </c>
      <c r="P91" s="6">
        <v>0</v>
      </c>
      <c r="Q91" s="25" t="s">
        <v>49</v>
      </c>
      <c r="R91" s="6">
        <v>4.5999999999999996</v>
      </c>
      <c r="S91" s="6" t="s">
        <v>2099</v>
      </c>
      <c r="T91" s="8">
        <v>0.11</v>
      </c>
      <c r="U91" s="6" t="s">
        <v>55</v>
      </c>
      <c r="V91" s="6" t="s">
        <v>20</v>
      </c>
      <c r="W91" s="6">
        <v>4</v>
      </c>
      <c r="X91" s="6" t="str">
        <f t="shared" si="13"/>
        <v>Low</v>
      </c>
      <c r="Y91" s="11">
        <v>1</v>
      </c>
    </row>
    <row r="92" spans="1:25" x14ac:dyDescent="0.25">
      <c r="A92" s="10" t="s">
        <v>1414</v>
      </c>
      <c r="B92" s="35">
        <v>250676</v>
      </c>
      <c r="C92" s="6" t="str">
        <f t="shared" si="7"/>
        <v>FL</v>
      </c>
      <c r="D92" s="6" t="str">
        <f t="shared" si="8"/>
        <v>676</v>
      </c>
      <c r="E92" s="6" t="str">
        <f t="shared" si="9"/>
        <v>250</v>
      </c>
      <c r="F92" s="6" t="str">
        <f>TRIM(Table1[[#This Row],[Name]])</f>
        <v>Joshua Owens</v>
      </c>
      <c r="G92" s="6" t="s">
        <v>1415</v>
      </c>
      <c r="H92" s="6" t="str">
        <f t="shared" si="10"/>
        <v>JOSHUA OWENS</v>
      </c>
      <c r="I92" s="6" t="str">
        <f t="shared" si="11"/>
        <v>joshua owens</v>
      </c>
      <c r="J92" s="6" t="str">
        <f t="shared" si="12"/>
        <v>Joshua Owens</v>
      </c>
      <c r="K92" s="6" t="s">
        <v>82</v>
      </c>
      <c r="L92" s="6">
        <v>45</v>
      </c>
      <c r="M92" s="6" t="s">
        <v>43</v>
      </c>
      <c r="N92" s="6" t="s">
        <v>13</v>
      </c>
      <c r="O92" s="6" t="s">
        <v>19</v>
      </c>
      <c r="P92" s="6">
        <v>16</v>
      </c>
      <c r="Q92" s="25">
        <v>100</v>
      </c>
      <c r="R92" s="6">
        <v>4.5999999999999996</v>
      </c>
      <c r="S92" s="6" t="s">
        <v>2099</v>
      </c>
      <c r="T92" s="8">
        <v>0.78</v>
      </c>
      <c r="U92" s="6" t="s">
        <v>8</v>
      </c>
      <c r="V92" s="6" t="s">
        <v>9</v>
      </c>
      <c r="W92" s="6">
        <v>15</v>
      </c>
      <c r="X92" s="6" t="str">
        <f t="shared" si="13"/>
        <v>Medium</v>
      </c>
      <c r="Y92" s="11">
        <v>7</v>
      </c>
    </row>
    <row r="93" spans="1:25" x14ac:dyDescent="0.25">
      <c r="A93" s="10" t="s">
        <v>1559</v>
      </c>
      <c r="B93" s="35">
        <v>250750</v>
      </c>
      <c r="C93" s="6" t="str">
        <f t="shared" si="7"/>
        <v>FL</v>
      </c>
      <c r="D93" s="6" t="str">
        <f t="shared" si="8"/>
        <v>750</v>
      </c>
      <c r="E93" s="6" t="str">
        <f t="shared" si="9"/>
        <v>250</v>
      </c>
      <c r="F93" s="6" t="str">
        <f>TRIM(Table1[[#This Row],[Name]])</f>
        <v>Desiree Winters</v>
      </c>
      <c r="G93" s="6" t="s">
        <v>1560</v>
      </c>
      <c r="H93" s="6" t="str">
        <f t="shared" si="10"/>
        <v>DESIREE WINTERS</v>
      </c>
      <c r="I93" s="6" t="str">
        <f t="shared" si="11"/>
        <v>desiree winters</v>
      </c>
      <c r="J93" s="6" t="str">
        <f t="shared" si="12"/>
        <v>Desiree Winters</v>
      </c>
      <c r="K93" s="6" t="s">
        <v>63</v>
      </c>
      <c r="L93" s="6">
        <v>58</v>
      </c>
      <c r="M93" s="6" t="s">
        <v>95</v>
      </c>
      <c r="N93" s="6" t="s">
        <v>96</v>
      </c>
      <c r="O93" s="6" t="s">
        <v>7</v>
      </c>
      <c r="P93" s="6">
        <v>0</v>
      </c>
      <c r="Q93" s="25" t="s">
        <v>2106</v>
      </c>
      <c r="R93" s="6">
        <v>4.5999999999999996</v>
      </c>
      <c r="S93" s="6" t="s">
        <v>2099</v>
      </c>
      <c r="T93" s="8">
        <v>0.7</v>
      </c>
      <c r="U93" s="6" t="s">
        <v>50</v>
      </c>
      <c r="V93" s="6" t="s">
        <v>44</v>
      </c>
      <c r="W93" s="6">
        <v>4</v>
      </c>
      <c r="X93" s="6" t="str">
        <f t="shared" si="13"/>
        <v>Low</v>
      </c>
      <c r="Y93" s="11">
        <v>2</v>
      </c>
    </row>
    <row r="94" spans="1:25" x14ac:dyDescent="0.25">
      <c r="A94" s="10" t="s">
        <v>1581</v>
      </c>
      <c r="B94" s="35">
        <v>250761</v>
      </c>
      <c r="C94" s="6" t="str">
        <f t="shared" si="7"/>
        <v>FL</v>
      </c>
      <c r="D94" s="6" t="str">
        <f t="shared" si="8"/>
        <v>761</v>
      </c>
      <c r="E94" s="6" t="str">
        <f t="shared" si="9"/>
        <v>250</v>
      </c>
      <c r="F94" s="6" t="str">
        <f>TRIM(Table1[[#This Row],[Name]])</f>
        <v>John White</v>
      </c>
      <c r="G94" s="6" t="s">
        <v>1582</v>
      </c>
      <c r="H94" s="6" t="str">
        <f t="shared" si="10"/>
        <v>JOHN WHITE</v>
      </c>
      <c r="I94" s="6" t="str">
        <f t="shared" si="11"/>
        <v>john white</v>
      </c>
      <c r="J94" s="6" t="str">
        <f t="shared" si="12"/>
        <v>John White</v>
      </c>
      <c r="K94" s="6" t="s">
        <v>82</v>
      </c>
      <c r="L94" s="6">
        <v>60</v>
      </c>
      <c r="M94" s="6" t="s">
        <v>158</v>
      </c>
      <c r="N94" s="6" t="s">
        <v>159</v>
      </c>
      <c r="O94" s="6" t="s">
        <v>75</v>
      </c>
      <c r="P94" s="6">
        <v>40</v>
      </c>
      <c r="Q94" s="25">
        <v>50</v>
      </c>
      <c r="R94" s="6">
        <v>4.5999999999999996</v>
      </c>
      <c r="S94" s="6" t="s">
        <v>2100</v>
      </c>
      <c r="T94" s="8">
        <v>0.01</v>
      </c>
      <c r="U94" s="6" t="s">
        <v>50</v>
      </c>
      <c r="V94" s="6" t="s">
        <v>20</v>
      </c>
      <c r="W94" s="6">
        <v>13</v>
      </c>
      <c r="X94" s="6" t="str">
        <f t="shared" si="13"/>
        <v>Medium</v>
      </c>
      <c r="Y94" s="11">
        <v>2</v>
      </c>
    </row>
    <row r="95" spans="1:25" x14ac:dyDescent="0.25">
      <c r="A95" s="10" t="s">
        <v>1693</v>
      </c>
      <c r="B95" s="35">
        <v>250817</v>
      </c>
      <c r="C95" s="6" t="str">
        <f t="shared" si="7"/>
        <v>FL</v>
      </c>
      <c r="D95" s="6" t="str">
        <f t="shared" si="8"/>
        <v>817</v>
      </c>
      <c r="E95" s="6" t="str">
        <f t="shared" si="9"/>
        <v>250</v>
      </c>
      <c r="F95" s="6" t="str">
        <f>TRIM(Table1[[#This Row],[Name]])</f>
        <v>Brian Holland</v>
      </c>
      <c r="G95" s="6" t="s">
        <v>1694</v>
      </c>
      <c r="H95" s="6" t="str">
        <f t="shared" si="10"/>
        <v>BRIAN HOLLAND</v>
      </c>
      <c r="I95" s="6" t="str">
        <f t="shared" si="11"/>
        <v>brian holland</v>
      </c>
      <c r="J95" s="6" t="str">
        <f t="shared" si="12"/>
        <v>Brian Holland</v>
      </c>
      <c r="K95" s="6" t="s">
        <v>82</v>
      </c>
      <c r="L95" s="6">
        <v>44</v>
      </c>
      <c r="M95" s="6" t="s">
        <v>58</v>
      </c>
      <c r="N95" s="6" t="s">
        <v>59</v>
      </c>
      <c r="O95" s="6" t="s">
        <v>19</v>
      </c>
      <c r="P95" s="6">
        <v>24</v>
      </c>
      <c r="Q95" s="25" t="s">
        <v>2103</v>
      </c>
      <c r="R95" s="6">
        <v>4.5999999999999996</v>
      </c>
      <c r="S95" s="6" t="s">
        <v>142</v>
      </c>
      <c r="T95" s="8">
        <v>0.97</v>
      </c>
      <c r="U95" s="6" t="s">
        <v>50</v>
      </c>
      <c r="V95" s="6" t="s">
        <v>44</v>
      </c>
      <c r="W95" s="6">
        <v>19</v>
      </c>
      <c r="X95" s="6" t="str">
        <f t="shared" si="13"/>
        <v>High</v>
      </c>
      <c r="Y95" s="11">
        <v>4</v>
      </c>
    </row>
    <row r="96" spans="1:25" x14ac:dyDescent="0.25">
      <c r="A96" s="10" t="s">
        <v>1743</v>
      </c>
      <c r="B96" s="35">
        <v>250842</v>
      </c>
      <c r="C96" s="6" t="str">
        <f t="shared" si="7"/>
        <v>FL</v>
      </c>
      <c r="D96" s="6" t="str">
        <f t="shared" si="8"/>
        <v>842</v>
      </c>
      <c r="E96" s="6" t="str">
        <f t="shared" si="9"/>
        <v>250</v>
      </c>
      <c r="F96" s="6" t="str">
        <f>TRIM(Table1[[#This Row],[Name]])</f>
        <v>David Brown</v>
      </c>
      <c r="G96" s="6" t="s">
        <v>1744</v>
      </c>
      <c r="H96" s="6" t="str">
        <f t="shared" si="10"/>
        <v>DAVID BROWN</v>
      </c>
      <c r="I96" s="6" t="str">
        <f t="shared" si="11"/>
        <v>david brown</v>
      </c>
      <c r="J96" s="6" t="str">
        <f t="shared" si="12"/>
        <v>David Brown</v>
      </c>
      <c r="K96" s="6" t="s">
        <v>82</v>
      </c>
      <c r="L96" s="6">
        <v>24</v>
      </c>
      <c r="M96" s="6" t="s">
        <v>43</v>
      </c>
      <c r="N96" s="6" t="s">
        <v>13</v>
      </c>
      <c r="O96" s="6" t="s">
        <v>60</v>
      </c>
      <c r="P96" s="6">
        <v>6</v>
      </c>
      <c r="Q96" s="25" t="s">
        <v>2106</v>
      </c>
      <c r="R96" s="6">
        <v>4.5999999999999996</v>
      </c>
      <c r="S96" s="6" t="s">
        <v>2100</v>
      </c>
      <c r="T96" s="8">
        <v>0.93</v>
      </c>
      <c r="U96" s="6" t="s">
        <v>50</v>
      </c>
      <c r="V96" s="6" t="s">
        <v>9</v>
      </c>
      <c r="W96" s="6">
        <v>10</v>
      </c>
      <c r="X96" s="6" t="str">
        <f t="shared" si="13"/>
        <v>Medium</v>
      </c>
      <c r="Y96" s="11">
        <v>12</v>
      </c>
    </row>
    <row r="97" spans="1:25" x14ac:dyDescent="0.25">
      <c r="A97" s="10" t="s">
        <v>1856</v>
      </c>
      <c r="B97" s="35">
        <v>250899</v>
      </c>
      <c r="C97" s="6" t="str">
        <f t="shared" si="7"/>
        <v>FL</v>
      </c>
      <c r="D97" s="6" t="str">
        <f t="shared" si="8"/>
        <v>899</v>
      </c>
      <c r="E97" s="6" t="str">
        <f t="shared" si="9"/>
        <v>250</v>
      </c>
      <c r="F97" s="6" t="str">
        <f>TRIM(Table1[[#This Row],[Name]])</f>
        <v>Nathan Huff</v>
      </c>
      <c r="G97" s="6" t="s">
        <v>1857</v>
      </c>
      <c r="H97" s="6" t="str">
        <f t="shared" si="10"/>
        <v>NATHAN HUFF</v>
      </c>
      <c r="I97" s="6" t="str">
        <f t="shared" si="11"/>
        <v>nathan huff</v>
      </c>
      <c r="J97" s="6" t="str">
        <f t="shared" si="12"/>
        <v>Nathan Huff</v>
      </c>
      <c r="K97" s="6" t="s">
        <v>82</v>
      </c>
      <c r="L97" s="6">
        <v>21</v>
      </c>
      <c r="M97" s="6" t="s">
        <v>18</v>
      </c>
      <c r="N97" s="6" t="s">
        <v>18</v>
      </c>
      <c r="O97" s="6" t="s">
        <v>60</v>
      </c>
      <c r="P97" s="6">
        <v>3</v>
      </c>
      <c r="Q97" s="25">
        <v>50</v>
      </c>
      <c r="R97" s="6">
        <v>4.5999999999999996</v>
      </c>
      <c r="S97" s="6" t="s">
        <v>2100</v>
      </c>
      <c r="T97" s="8">
        <v>0.11</v>
      </c>
      <c r="U97" s="6" t="s">
        <v>50</v>
      </c>
      <c r="V97" s="6" t="s">
        <v>9</v>
      </c>
      <c r="W97" s="6">
        <v>5</v>
      </c>
      <c r="X97" s="6" t="str">
        <f t="shared" si="13"/>
        <v>Low</v>
      </c>
      <c r="Y97" s="11">
        <v>3</v>
      </c>
    </row>
    <row r="98" spans="1:25" x14ac:dyDescent="0.25">
      <c r="A98" s="10" t="s">
        <v>1913</v>
      </c>
      <c r="B98" s="35">
        <v>250928</v>
      </c>
      <c r="C98" s="6" t="str">
        <f t="shared" si="7"/>
        <v>FL</v>
      </c>
      <c r="D98" s="6" t="str">
        <f t="shared" si="8"/>
        <v>928</v>
      </c>
      <c r="E98" s="6" t="str">
        <f t="shared" si="9"/>
        <v>250</v>
      </c>
      <c r="F98" s="6" t="str">
        <f>TRIM(Table1[[#This Row],[Name]])</f>
        <v>Valerie Gutierrez</v>
      </c>
      <c r="G98" s="6" t="s">
        <v>1914</v>
      </c>
      <c r="H98" s="6" t="str">
        <f t="shared" si="10"/>
        <v>VALERIE GUTIERREZ</v>
      </c>
      <c r="I98" s="6" t="str">
        <f t="shared" si="11"/>
        <v>valerie gutierrez</v>
      </c>
      <c r="J98" s="6" t="str">
        <f t="shared" si="12"/>
        <v>Valerie Gutierrez</v>
      </c>
      <c r="K98" s="6" t="s">
        <v>63</v>
      </c>
      <c r="L98" s="6">
        <v>20</v>
      </c>
      <c r="M98" s="6" t="s">
        <v>95</v>
      </c>
      <c r="N98" s="6" t="s">
        <v>96</v>
      </c>
      <c r="O98" s="6" t="s">
        <v>97</v>
      </c>
      <c r="P98" s="6">
        <v>11</v>
      </c>
      <c r="Q98" s="25" t="s">
        <v>32</v>
      </c>
      <c r="R98" s="6">
        <v>4.5999999999999996</v>
      </c>
      <c r="S98" s="6" t="s">
        <v>2100</v>
      </c>
      <c r="T98" s="8">
        <v>0.11</v>
      </c>
      <c r="U98" s="6" t="s">
        <v>33</v>
      </c>
      <c r="V98" s="6" t="s">
        <v>9</v>
      </c>
      <c r="W98" s="6">
        <v>1</v>
      </c>
      <c r="X98" s="6" t="str">
        <f t="shared" si="13"/>
        <v>Low</v>
      </c>
      <c r="Y98" s="11">
        <v>1</v>
      </c>
    </row>
    <row r="99" spans="1:25" x14ac:dyDescent="0.25">
      <c r="A99" s="10" t="s">
        <v>154</v>
      </c>
      <c r="B99" s="35">
        <v>250047</v>
      </c>
      <c r="C99" s="6" t="str">
        <f t="shared" si="7"/>
        <v>FL</v>
      </c>
      <c r="D99" s="6" t="str">
        <f t="shared" si="8"/>
        <v>047</v>
      </c>
      <c r="E99" s="6" t="str">
        <f t="shared" si="9"/>
        <v>250</v>
      </c>
      <c r="F99" s="6" t="str">
        <f>TRIM(Table1[[#This Row],[Name]])</f>
        <v>Mrs. Samantha Simmons</v>
      </c>
      <c r="G99" s="6" t="s">
        <v>155</v>
      </c>
      <c r="H99" s="6" t="str">
        <f t="shared" si="10"/>
        <v>MRS. SAMANTHA SIMMONS</v>
      </c>
      <c r="I99" s="6" t="str">
        <f t="shared" si="11"/>
        <v>mrs. samantha simmons</v>
      </c>
      <c r="J99" s="6" t="str">
        <f t="shared" si="12"/>
        <v>Mrs. Samantha Simmons</v>
      </c>
      <c r="K99" s="6" t="s">
        <v>63</v>
      </c>
      <c r="L99" s="6">
        <v>47</v>
      </c>
      <c r="M99" s="6" t="s">
        <v>122</v>
      </c>
      <c r="N99" s="6" t="s">
        <v>123</v>
      </c>
      <c r="O99" s="6" t="s">
        <v>75</v>
      </c>
      <c r="P99" s="6">
        <v>15</v>
      </c>
      <c r="Q99" s="25" t="s">
        <v>2106</v>
      </c>
      <c r="R99" s="6">
        <v>4.5</v>
      </c>
      <c r="S99" s="6" t="s">
        <v>2100</v>
      </c>
      <c r="T99" s="8">
        <v>0.85</v>
      </c>
      <c r="U99" s="6" t="s">
        <v>33</v>
      </c>
      <c r="V99" s="6" t="s">
        <v>44</v>
      </c>
      <c r="W99" s="6">
        <v>12</v>
      </c>
      <c r="X99" s="6" t="str">
        <f t="shared" si="13"/>
        <v>Medium</v>
      </c>
      <c r="Y99" s="11">
        <v>4</v>
      </c>
    </row>
    <row r="100" spans="1:25" x14ac:dyDescent="0.25">
      <c r="A100" s="10" t="s">
        <v>1146</v>
      </c>
      <c r="B100" s="35">
        <v>250542</v>
      </c>
      <c r="C100" s="6" t="str">
        <f t="shared" si="7"/>
        <v>FL</v>
      </c>
      <c r="D100" s="6" t="str">
        <f t="shared" si="8"/>
        <v>542</v>
      </c>
      <c r="E100" s="6" t="str">
        <f t="shared" si="9"/>
        <v>250</v>
      </c>
      <c r="F100" s="6" t="str">
        <f>TRIM(Table1[[#This Row],[Name]])</f>
        <v>Kevin Smith</v>
      </c>
      <c r="G100" s="6" t="s">
        <v>1147</v>
      </c>
      <c r="H100" s="6" t="str">
        <f t="shared" si="10"/>
        <v>KEVIN SMITH</v>
      </c>
      <c r="I100" s="6" t="str">
        <f t="shared" si="11"/>
        <v>kevin smith</v>
      </c>
      <c r="J100" s="6" t="str">
        <f t="shared" si="12"/>
        <v>Kevin Smith</v>
      </c>
      <c r="K100" s="6" t="s">
        <v>82</v>
      </c>
      <c r="L100" s="6">
        <v>41</v>
      </c>
      <c r="M100" s="6" t="s">
        <v>158</v>
      </c>
      <c r="N100" s="6" t="s">
        <v>159</v>
      </c>
      <c r="O100" s="6" t="s">
        <v>38</v>
      </c>
      <c r="P100" s="6">
        <v>0</v>
      </c>
      <c r="Q100" s="25" t="s">
        <v>2104</v>
      </c>
      <c r="R100" s="6">
        <v>4.5</v>
      </c>
      <c r="S100" s="6" t="s">
        <v>2099</v>
      </c>
      <c r="T100" s="8">
        <v>0.68</v>
      </c>
      <c r="U100" s="6" t="s">
        <v>33</v>
      </c>
      <c r="V100" s="6" t="s">
        <v>20</v>
      </c>
      <c r="W100" s="6">
        <v>3</v>
      </c>
      <c r="X100" s="6" t="str">
        <f t="shared" si="13"/>
        <v>Low</v>
      </c>
      <c r="Y100" s="11">
        <v>2</v>
      </c>
    </row>
    <row r="101" spans="1:25" x14ac:dyDescent="0.25">
      <c r="A101" s="10" t="s">
        <v>1795</v>
      </c>
      <c r="B101" s="35">
        <v>250868</v>
      </c>
      <c r="C101" s="6" t="str">
        <f t="shared" si="7"/>
        <v>FL</v>
      </c>
      <c r="D101" s="6" t="str">
        <f t="shared" si="8"/>
        <v>868</v>
      </c>
      <c r="E101" s="6" t="str">
        <f t="shared" si="9"/>
        <v>250</v>
      </c>
      <c r="F101" s="6" t="str">
        <f>TRIM(Table1[[#This Row],[Name]])</f>
        <v>Jerry Price</v>
      </c>
      <c r="G101" s="6" t="s">
        <v>1796</v>
      </c>
      <c r="H101" s="6" t="str">
        <f t="shared" si="10"/>
        <v>JERRY PRICE</v>
      </c>
      <c r="I101" s="6" t="str">
        <f t="shared" si="11"/>
        <v>jerry price</v>
      </c>
      <c r="J101" s="6" t="str">
        <f t="shared" si="12"/>
        <v>Jerry Price</v>
      </c>
      <c r="K101" s="6" t="s">
        <v>82</v>
      </c>
      <c r="L101" s="6">
        <v>40</v>
      </c>
      <c r="M101" s="6" t="s">
        <v>36</v>
      </c>
      <c r="N101" s="6" t="s">
        <v>37</v>
      </c>
      <c r="O101" s="6" t="s">
        <v>38</v>
      </c>
      <c r="P101" s="6">
        <v>2</v>
      </c>
      <c r="Q101" s="25">
        <v>75</v>
      </c>
      <c r="R101" s="6">
        <v>4.5</v>
      </c>
      <c r="S101" s="6" t="s">
        <v>54</v>
      </c>
      <c r="T101" s="8">
        <v>0.11</v>
      </c>
      <c r="U101" s="6" t="s">
        <v>55</v>
      </c>
      <c r="V101" s="6" t="s">
        <v>15</v>
      </c>
      <c r="W101" s="6">
        <v>2</v>
      </c>
      <c r="X101" s="6" t="str">
        <f t="shared" si="13"/>
        <v>Low</v>
      </c>
      <c r="Y101" s="11">
        <v>2</v>
      </c>
    </row>
    <row r="102" spans="1:25" x14ac:dyDescent="0.25">
      <c r="A102" s="10" t="s">
        <v>210</v>
      </c>
      <c r="B102" s="35">
        <v>250073</v>
      </c>
      <c r="C102" s="6" t="str">
        <f t="shared" si="7"/>
        <v>FL</v>
      </c>
      <c r="D102" s="6" t="str">
        <f t="shared" si="8"/>
        <v>073</v>
      </c>
      <c r="E102" s="6" t="str">
        <f t="shared" si="9"/>
        <v>250</v>
      </c>
      <c r="F102" s="6" t="str">
        <f>TRIM(Table1[[#This Row],[Name]])</f>
        <v>Nicholas Burton</v>
      </c>
      <c r="G102" s="6" t="s">
        <v>211</v>
      </c>
      <c r="H102" s="6" t="str">
        <f t="shared" si="10"/>
        <v>NICHOLAS BURTON</v>
      </c>
      <c r="I102" s="6" t="str">
        <f t="shared" si="11"/>
        <v>nicholas burton</v>
      </c>
      <c r="J102" s="6" t="str">
        <f t="shared" si="12"/>
        <v>Nicholas Burton</v>
      </c>
      <c r="K102" s="6" t="s">
        <v>82</v>
      </c>
      <c r="L102" s="6">
        <v>40</v>
      </c>
      <c r="M102" s="6" t="s">
        <v>43</v>
      </c>
      <c r="N102" s="6" t="s">
        <v>13</v>
      </c>
      <c r="O102" s="6" t="s">
        <v>23</v>
      </c>
      <c r="P102" s="6">
        <v>9</v>
      </c>
      <c r="Q102" s="25" t="s">
        <v>212</v>
      </c>
      <c r="R102" s="6">
        <v>4.5</v>
      </c>
      <c r="S102" s="6" t="s">
        <v>54</v>
      </c>
      <c r="T102" s="8">
        <v>0.69</v>
      </c>
      <c r="U102" s="6" t="s">
        <v>50</v>
      </c>
      <c r="V102" s="6" t="s">
        <v>44</v>
      </c>
      <c r="W102" s="6">
        <v>11</v>
      </c>
      <c r="X102" s="6" t="str">
        <f t="shared" si="13"/>
        <v>Medium</v>
      </c>
      <c r="Y102" s="11">
        <v>10</v>
      </c>
    </row>
    <row r="103" spans="1:25" x14ac:dyDescent="0.25">
      <c r="A103" s="10" t="s">
        <v>2025</v>
      </c>
      <c r="B103" s="35">
        <v>250984</v>
      </c>
      <c r="C103" s="6" t="str">
        <f t="shared" si="7"/>
        <v>FL</v>
      </c>
      <c r="D103" s="6" t="str">
        <f t="shared" si="8"/>
        <v>984</v>
      </c>
      <c r="E103" s="6" t="str">
        <f t="shared" si="9"/>
        <v>250</v>
      </c>
      <c r="F103" s="6" t="str">
        <f>TRIM(Table1[[#This Row],[Name]])</f>
        <v>Laura Wong DDS</v>
      </c>
      <c r="G103" s="6" t="s">
        <v>2026</v>
      </c>
      <c r="H103" s="6" t="str">
        <f t="shared" si="10"/>
        <v>LAURA WONG DDS</v>
      </c>
      <c r="I103" s="6" t="str">
        <f t="shared" si="11"/>
        <v>laura wong dds</v>
      </c>
      <c r="J103" s="6" t="str">
        <f t="shared" si="12"/>
        <v>Laura Wong Dds</v>
      </c>
      <c r="K103" s="6" t="s">
        <v>63</v>
      </c>
      <c r="L103" s="6">
        <v>50</v>
      </c>
      <c r="M103" s="6" t="s">
        <v>5</v>
      </c>
      <c r="N103" s="6" t="s">
        <v>6</v>
      </c>
      <c r="O103" s="6" t="s">
        <v>38</v>
      </c>
      <c r="P103" s="6">
        <v>16</v>
      </c>
      <c r="Q103" s="25" t="s">
        <v>153</v>
      </c>
      <c r="R103" s="6">
        <v>4.5</v>
      </c>
      <c r="S103" s="6" t="s">
        <v>2099</v>
      </c>
      <c r="T103" s="8">
        <v>0.69</v>
      </c>
      <c r="U103" s="6" t="s">
        <v>55</v>
      </c>
      <c r="V103" s="6" t="s">
        <v>20</v>
      </c>
      <c r="W103" s="6">
        <v>15</v>
      </c>
      <c r="X103" s="6" t="str">
        <f t="shared" si="13"/>
        <v>Medium</v>
      </c>
      <c r="Y103" s="11">
        <v>11</v>
      </c>
    </row>
    <row r="104" spans="1:25" x14ac:dyDescent="0.25">
      <c r="A104" s="10" t="s">
        <v>269</v>
      </c>
      <c r="B104" s="35">
        <v>250102</v>
      </c>
      <c r="C104" s="6" t="str">
        <f t="shared" si="7"/>
        <v>FL</v>
      </c>
      <c r="D104" s="6" t="str">
        <f t="shared" si="8"/>
        <v>102</v>
      </c>
      <c r="E104" s="6" t="str">
        <f t="shared" si="9"/>
        <v>250</v>
      </c>
      <c r="F104" s="6" t="str">
        <f>TRIM(Table1[[#This Row],[Name]])</f>
        <v>Vicki Brown</v>
      </c>
      <c r="G104" s="6" t="s">
        <v>270</v>
      </c>
      <c r="H104" s="6" t="str">
        <f t="shared" si="10"/>
        <v>VICKI BROWN</v>
      </c>
      <c r="I104" s="6" t="str">
        <f t="shared" si="11"/>
        <v>vicki brown</v>
      </c>
      <c r="J104" s="6" t="str">
        <f t="shared" si="12"/>
        <v>Vicki Brown</v>
      </c>
      <c r="K104" s="6" t="s">
        <v>63</v>
      </c>
      <c r="L104" s="6">
        <v>51</v>
      </c>
      <c r="M104" s="6" t="s">
        <v>107</v>
      </c>
      <c r="N104" s="6" t="s">
        <v>108</v>
      </c>
      <c r="O104" s="6" t="s">
        <v>19</v>
      </c>
      <c r="P104" s="6">
        <v>2</v>
      </c>
      <c r="Q104" s="25" t="s">
        <v>32</v>
      </c>
      <c r="R104" s="6">
        <v>4.5</v>
      </c>
      <c r="S104" s="6" t="s">
        <v>2099</v>
      </c>
      <c r="T104" s="8">
        <v>0.64</v>
      </c>
      <c r="U104" s="6" t="s">
        <v>50</v>
      </c>
      <c r="V104" s="6" t="s">
        <v>15</v>
      </c>
      <c r="W104" s="6">
        <v>5</v>
      </c>
      <c r="X104" s="6" t="str">
        <f t="shared" si="13"/>
        <v>Low</v>
      </c>
      <c r="Y104" s="11">
        <v>1</v>
      </c>
    </row>
    <row r="105" spans="1:25" x14ac:dyDescent="0.25">
      <c r="A105" s="10" t="s">
        <v>387</v>
      </c>
      <c r="B105" s="35">
        <v>250161</v>
      </c>
      <c r="C105" s="6" t="str">
        <f t="shared" si="7"/>
        <v>FL</v>
      </c>
      <c r="D105" s="6" t="str">
        <f t="shared" si="8"/>
        <v>161</v>
      </c>
      <c r="E105" s="6" t="str">
        <f t="shared" si="9"/>
        <v>250</v>
      </c>
      <c r="F105" s="6" t="str">
        <f>TRIM(Table1[[#This Row],[Name]])</f>
        <v>Michelle Wu</v>
      </c>
      <c r="G105" s="6" t="s">
        <v>388</v>
      </c>
      <c r="H105" s="6" t="str">
        <f t="shared" si="10"/>
        <v>MICHELLE WU</v>
      </c>
      <c r="I105" s="6" t="str">
        <f t="shared" si="11"/>
        <v>michelle wu</v>
      </c>
      <c r="J105" s="6" t="str">
        <f t="shared" si="12"/>
        <v>Michelle Wu</v>
      </c>
      <c r="K105" s="6" t="s">
        <v>63</v>
      </c>
      <c r="L105" s="6">
        <v>47</v>
      </c>
      <c r="M105" s="6" t="s">
        <v>36</v>
      </c>
      <c r="N105" s="6" t="s">
        <v>37</v>
      </c>
      <c r="O105" s="6" t="s">
        <v>60</v>
      </c>
      <c r="P105" s="6">
        <v>12</v>
      </c>
      <c r="Q105" s="25">
        <v>40</v>
      </c>
      <c r="R105" s="6">
        <v>4.5</v>
      </c>
      <c r="S105" s="6" t="s">
        <v>142</v>
      </c>
      <c r="T105" s="8">
        <v>0.62</v>
      </c>
      <c r="U105" s="6" t="s">
        <v>55</v>
      </c>
      <c r="V105" s="6" t="s">
        <v>9</v>
      </c>
      <c r="W105" s="6">
        <v>15</v>
      </c>
      <c r="X105" s="6" t="str">
        <f t="shared" si="13"/>
        <v>Medium</v>
      </c>
      <c r="Y105" s="11">
        <v>10</v>
      </c>
    </row>
    <row r="106" spans="1:25" x14ac:dyDescent="0.25">
      <c r="A106" s="10" t="s">
        <v>419</v>
      </c>
      <c r="B106" s="35">
        <v>250177</v>
      </c>
      <c r="C106" s="6" t="str">
        <f t="shared" si="7"/>
        <v>FL</v>
      </c>
      <c r="D106" s="6" t="str">
        <f t="shared" si="8"/>
        <v>177</v>
      </c>
      <c r="E106" s="6" t="str">
        <f t="shared" si="9"/>
        <v>250</v>
      </c>
      <c r="F106" s="6" t="str">
        <f>TRIM(Table1[[#This Row],[Name]])</f>
        <v>Frederick Ware</v>
      </c>
      <c r="G106" s="6" t="s">
        <v>420</v>
      </c>
      <c r="H106" s="6" t="str">
        <f t="shared" si="10"/>
        <v>FREDERICK WARE</v>
      </c>
      <c r="I106" s="6" t="str">
        <f t="shared" si="11"/>
        <v>frederick ware</v>
      </c>
      <c r="J106" s="6" t="str">
        <f t="shared" si="12"/>
        <v>Frederick Ware</v>
      </c>
      <c r="K106" s="6" t="s">
        <v>82</v>
      </c>
      <c r="L106" s="6">
        <v>47</v>
      </c>
      <c r="M106" s="6" t="s">
        <v>78</v>
      </c>
      <c r="N106" s="6" t="s">
        <v>79</v>
      </c>
      <c r="O106" s="6" t="s">
        <v>75</v>
      </c>
      <c r="P106" s="6">
        <v>8</v>
      </c>
      <c r="Q106" s="25">
        <v>20</v>
      </c>
      <c r="R106" s="6">
        <v>4.5</v>
      </c>
      <c r="S106" s="6" t="s">
        <v>2100</v>
      </c>
      <c r="T106" s="8">
        <v>0.72</v>
      </c>
      <c r="U106" s="6" t="s">
        <v>50</v>
      </c>
      <c r="V106" s="6" t="s">
        <v>20</v>
      </c>
      <c r="W106" s="6">
        <v>12</v>
      </c>
      <c r="X106" s="6" t="str">
        <f t="shared" si="13"/>
        <v>Medium</v>
      </c>
      <c r="Y106" s="11">
        <v>10</v>
      </c>
    </row>
    <row r="107" spans="1:25" x14ac:dyDescent="0.25">
      <c r="A107" s="10" t="s">
        <v>690</v>
      </c>
      <c r="B107" s="35">
        <v>250313</v>
      </c>
      <c r="C107" s="6" t="str">
        <f t="shared" si="7"/>
        <v>FL</v>
      </c>
      <c r="D107" s="6" t="str">
        <f t="shared" si="8"/>
        <v>313</v>
      </c>
      <c r="E107" s="6" t="str">
        <f t="shared" si="9"/>
        <v>250</v>
      </c>
      <c r="F107" s="6" t="str">
        <f>TRIM(Table1[[#This Row],[Name]])</f>
        <v>Brenda Briggs</v>
      </c>
      <c r="G107" s="6" t="s">
        <v>691</v>
      </c>
      <c r="H107" s="6" t="str">
        <f t="shared" si="10"/>
        <v>BRENDA BRIGGS</v>
      </c>
      <c r="I107" s="6" t="str">
        <f t="shared" si="11"/>
        <v>brenda briggs</v>
      </c>
      <c r="J107" s="6" t="str">
        <f t="shared" si="12"/>
        <v>Brenda Briggs</v>
      </c>
      <c r="K107" s="6" t="s">
        <v>63</v>
      </c>
      <c r="L107" s="6">
        <v>47</v>
      </c>
      <c r="M107" s="6" t="s">
        <v>91</v>
      </c>
      <c r="N107" s="6" t="s">
        <v>92</v>
      </c>
      <c r="O107" s="6" t="s">
        <v>75</v>
      </c>
      <c r="P107" s="6">
        <v>13</v>
      </c>
      <c r="Q107" s="25">
        <v>20</v>
      </c>
      <c r="R107" s="6">
        <v>4.5</v>
      </c>
      <c r="S107" s="6" t="s">
        <v>2100</v>
      </c>
      <c r="T107" s="8">
        <v>0.91</v>
      </c>
      <c r="U107" s="6" t="s">
        <v>50</v>
      </c>
      <c r="V107" s="6" t="s">
        <v>15</v>
      </c>
      <c r="W107" s="6">
        <v>7</v>
      </c>
      <c r="X107" s="6" t="str">
        <f t="shared" si="13"/>
        <v>Low</v>
      </c>
      <c r="Y107" s="11">
        <v>6</v>
      </c>
    </row>
    <row r="108" spans="1:25" x14ac:dyDescent="0.25">
      <c r="A108" s="10" t="s">
        <v>762</v>
      </c>
      <c r="B108" s="35">
        <v>250349</v>
      </c>
      <c r="C108" s="6" t="str">
        <f t="shared" si="7"/>
        <v>FL</v>
      </c>
      <c r="D108" s="6" t="str">
        <f t="shared" si="8"/>
        <v>349</v>
      </c>
      <c r="E108" s="6" t="str">
        <f t="shared" si="9"/>
        <v>250</v>
      </c>
      <c r="F108" s="6" t="str">
        <f>TRIM(Table1[[#This Row],[Name]])</f>
        <v>Jeremiah Rodriguez</v>
      </c>
      <c r="G108" s="6" t="s">
        <v>763</v>
      </c>
      <c r="H108" s="6" t="str">
        <f t="shared" si="10"/>
        <v>JEREMIAH RODRIGUEZ</v>
      </c>
      <c r="I108" s="6" t="str">
        <f t="shared" si="11"/>
        <v>jeremiah rodriguez</v>
      </c>
      <c r="J108" s="6" t="str">
        <f t="shared" si="12"/>
        <v>Jeremiah Rodriguez</v>
      </c>
      <c r="K108" s="6" t="s">
        <v>82</v>
      </c>
      <c r="L108" s="6">
        <v>55</v>
      </c>
      <c r="M108" s="6" t="s">
        <v>5</v>
      </c>
      <c r="N108" s="6" t="s">
        <v>6</v>
      </c>
      <c r="O108" s="6" t="s">
        <v>75</v>
      </c>
      <c r="P108" s="6">
        <v>15</v>
      </c>
      <c r="Q108" s="25">
        <v>40</v>
      </c>
      <c r="R108" s="6">
        <v>4.5</v>
      </c>
      <c r="S108" s="6" t="s">
        <v>2100</v>
      </c>
      <c r="T108" s="8">
        <v>0.11</v>
      </c>
      <c r="U108" s="6" t="s">
        <v>50</v>
      </c>
      <c r="V108" s="6" t="s">
        <v>20</v>
      </c>
      <c r="W108" s="6">
        <v>9</v>
      </c>
      <c r="X108" s="6" t="str">
        <f t="shared" si="13"/>
        <v>Low</v>
      </c>
      <c r="Y108" s="11">
        <v>10</v>
      </c>
    </row>
    <row r="109" spans="1:25" x14ac:dyDescent="0.25">
      <c r="A109" s="10" t="s">
        <v>776</v>
      </c>
      <c r="B109" s="35">
        <v>250356</v>
      </c>
      <c r="C109" s="6" t="str">
        <f t="shared" si="7"/>
        <v>FL</v>
      </c>
      <c r="D109" s="6" t="str">
        <f t="shared" si="8"/>
        <v>356</v>
      </c>
      <c r="E109" s="6" t="str">
        <f t="shared" si="9"/>
        <v>250</v>
      </c>
      <c r="F109" s="6" t="str">
        <f>TRIM(Table1[[#This Row],[Name]])</f>
        <v>Charles Pratt</v>
      </c>
      <c r="G109" s="6" t="s">
        <v>777</v>
      </c>
      <c r="H109" s="6" t="str">
        <f t="shared" si="10"/>
        <v>CHARLES PRATT</v>
      </c>
      <c r="I109" s="6" t="str">
        <f t="shared" si="11"/>
        <v>charles pratt</v>
      </c>
      <c r="J109" s="6" t="str">
        <f t="shared" si="12"/>
        <v>Charles Pratt</v>
      </c>
      <c r="K109" s="6" t="s">
        <v>82</v>
      </c>
      <c r="L109" s="6">
        <v>58</v>
      </c>
      <c r="M109" s="6" t="s">
        <v>58</v>
      </c>
      <c r="N109" s="6" t="s">
        <v>59</v>
      </c>
      <c r="O109" s="6" t="s">
        <v>60</v>
      </c>
      <c r="P109" s="6">
        <v>11</v>
      </c>
      <c r="Q109" s="25">
        <v>100</v>
      </c>
      <c r="R109" s="6">
        <v>4.5</v>
      </c>
      <c r="S109" s="6" t="s">
        <v>142</v>
      </c>
      <c r="T109" s="8">
        <v>0.77</v>
      </c>
      <c r="U109" s="6" t="s">
        <v>55</v>
      </c>
      <c r="V109" s="6" t="s">
        <v>44</v>
      </c>
      <c r="W109" s="6">
        <v>3</v>
      </c>
      <c r="X109" s="6" t="str">
        <f t="shared" si="13"/>
        <v>Low</v>
      </c>
      <c r="Y109" s="11">
        <v>1</v>
      </c>
    </row>
    <row r="110" spans="1:25" x14ac:dyDescent="0.25">
      <c r="A110" s="10" t="s">
        <v>1491</v>
      </c>
      <c r="B110" s="35">
        <v>250716</v>
      </c>
      <c r="C110" s="6" t="str">
        <f t="shared" si="7"/>
        <v>FL</v>
      </c>
      <c r="D110" s="6" t="str">
        <f t="shared" si="8"/>
        <v>716</v>
      </c>
      <c r="E110" s="6" t="str">
        <f t="shared" si="9"/>
        <v>250</v>
      </c>
      <c r="F110" s="6" t="str">
        <f>TRIM(Table1[[#This Row],[Name]])</f>
        <v>Elizabeth Green</v>
      </c>
      <c r="G110" s="6" t="s">
        <v>1492</v>
      </c>
      <c r="H110" s="6" t="str">
        <f t="shared" si="10"/>
        <v>ELIZABETH GREEN</v>
      </c>
      <c r="I110" s="6" t="str">
        <f t="shared" si="11"/>
        <v>elizabeth green</v>
      </c>
      <c r="J110" s="6" t="str">
        <f t="shared" si="12"/>
        <v>Elizabeth Green</v>
      </c>
      <c r="K110" s="6" t="s">
        <v>63</v>
      </c>
      <c r="L110" s="6">
        <v>43</v>
      </c>
      <c r="M110" s="6" t="s">
        <v>12</v>
      </c>
      <c r="N110" s="6" t="s">
        <v>13</v>
      </c>
      <c r="O110" s="6" t="s">
        <v>23</v>
      </c>
      <c r="P110" s="6">
        <v>22</v>
      </c>
      <c r="Q110" s="25">
        <v>40</v>
      </c>
      <c r="R110" s="6">
        <v>4.5</v>
      </c>
      <c r="S110" s="6" t="s">
        <v>2100</v>
      </c>
      <c r="T110" s="8">
        <v>0.11</v>
      </c>
      <c r="U110" s="6" t="s">
        <v>8</v>
      </c>
      <c r="V110" s="6" t="s">
        <v>20</v>
      </c>
      <c r="W110" s="6">
        <v>16</v>
      </c>
      <c r="X110" s="6" t="str">
        <f t="shared" si="13"/>
        <v>High</v>
      </c>
      <c r="Y110" s="11">
        <v>6</v>
      </c>
    </row>
    <row r="111" spans="1:25" x14ac:dyDescent="0.25">
      <c r="A111" s="10" t="s">
        <v>1511</v>
      </c>
      <c r="B111" s="35">
        <v>250726</v>
      </c>
      <c r="C111" s="6" t="str">
        <f t="shared" si="7"/>
        <v>FL</v>
      </c>
      <c r="D111" s="6" t="str">
        <f t="shared" si="8"/>
        <v>726</v>
      </c>
      <c r="E111" s="6" t="str">
        <f t="shared" si="9"/>
        <v>250</v>
      </c>
      <c r="F111" s="6" t="str">
        <f>TRIM(Table1[[#This Row],[Name]])</f>
        <v>James Gonzalez</v>
      </c>
      <c r="G111" s="6" t="s">
        <v>1512</v>
      </c>
      <c r="H111" s="6" t="str">
        <f t="shared" si="10"/>
        <v>JAMES GONZALEZ</v>
      </c>
      <c r="I111" s="6" t="str">
        <f t="shared" si="11"/>
        <v>james gonzalez</v>
      </c>
      <c r="J111" s="6" t="str">
        <f t="shared" si="12"/>
        <v>James Gonzalez</v>
      </c>
      <c r="K111" s="6" t="s">
        <v>82</v>
      </c>
      <c r="L111" s="6">
        <v>40</v>
      </c>
      <c r="M111" s="6" t="s">
        <v>173</v>
      </c>
      <c r="N111" s="6" t="s">
        <v>59</v>
      </c>
      <c r="O111" s="6" t="s">
        <v>23</v>
      </c>
      <c r="P111" s="6">
        <v>7</v>
      </c>
      <c r="Q111" s="25">
        <v>40</v>
      </c>
      <c r="R111" s="6">
        <v>4.5</v>
      </c>
      <c r="S111" s="6" t="s">
        <v>2100</v>
      </c>
      <c r="T111" s="8">
        <v>0.79</v>
      </c>
      <c r="U111" s="6" t="s">
        <v>33</v>
      </c>
      <c r="V111" s="6" t="s">
        <v>44</v>
      </c>
      <c r="W111" s="6">
        <v>15</v>
      </c>
      <c r="X111" s="6" t="str">
        <f t="shared" si="13"/>
        <v>Medium</v>
      </c>
      <c r="Y111" s="11">
        <v>6</v>
      </c>
    </row>
    <row r="112" spans="1:25" x14ac:dyDescent="0.25">
      <c r="A112" s="10" t="s">
        <v>1567</v>
      </c>
      <c r="B112" s="35">
        <v>250754</v>
      </c>
      <c r="C112" s="6" t="str">
        <f t="shared" si="7"/>
        <v>FL</v>
      </c>
      <c r="D112" s="6" t="str">
        <f t="shared" si="8"/>
        <v>754</v>
      </c>
      <c r="E112" s="6" t="str">
        <f t="shared" si="9"/>
        <v>250</v>
      </c>
      <c r="F112" s="6" t="str">
        <f>TRIM(Table1[[#This Row],[Name]])</f>
        <v>Anthony Krause</v>
      </c>
      <c r="G112" s="6" t="s">
        <v>1568</v>
      </c>
      <c r="H112" s="6" t="str">
        <f t="shared" si="10"/>
        <v>ANTHONY KRAUSE</v>
      </c>
      <c r="I112" s="6" t="str">
        <f t="shared" si="11"/>
        <v>anthony krause</v>
      </c>
      <c r="J112" s="6" t="str">
        <f t="shared" si="12"/>
        <v>Anthony Krause</v>
      </c>
      <c r="K112" s="6" t="s">
        <v>82</v>
      </c>
      <c r="L112" s="6">
        <v>51</v>
      </c>
      <c r="M112" s="6" t="s">
        <v>158</v>
      </c>
      <c r="N112" s="6" t="s">
        <v>159</v>
      </c>
      <c r="O112" s="6" t="s">
        <v>7</v>
      </c>
      <c r="P112" s="6">
        <v>17</v>
      </c>
      <c r="Q112" s="25">
        <v>40</v>
      </c>
      <c r="R112" s="6">
        <v>4.5</v>
      </c>
      <c r="S112" s="6" t="s">
        <v>2100</v>
      </c>
      <c r="T112" s="8">
        <v>0.72</v>
      </c>
      <c r="U112" s="6" t="s">
        <v>8</v>
      </c>
      <c r="V112" s="6" t="s">
        <v>44</v>
      </c>
      <c r="W112" s="6">
        <v>11</v>
      </c>
      <c r="X112" s="6" t="str">
        <f t="shared" si="13"/>
        <v>Medium</v>
      </c>
      <c r="Y112" s="11">
        <v>2</v>
      </c>
    </row>
    <row r="113" spans="1:25" x14ac:dyDescent="0.25">
      <c r="A113" s="10" t="s">
        <v>1577</v>
      </c>
      <c r="B113" s="35">
        <v>250759</v>
      </c>
      <c r="C113" s="6" t="str">
        <f t="shared" si="7"/>
        <v>FL</v>
      </c>
      <c r="D113" s="6" t="str">
        <f t="shared" si="8"/>
        <v>759</v>
      </c>
      <c r="E113" s="6" t="str">
        <f t="shared" si="9"/>
        <v>250</v>
      </c>
      <c r="F113" s="6" t="str">
        <f>TRIM(Table1[[#This Row],[Name]])</f>
        <v>Brandon Fox</v>
      </c>
      <c r="G113" s="6" t="s">
        <v>1578</v>
      </c>
      <c r="H113" s="6" t="str">
        <f t="shared" si="10"/>
        <v>BRANDON FOX</v>
      </c>
      <c r="I113" s="6" t="str">
        <f t="shared" si="11"/>
        <v>brandon fox</v>
      </c>
      <c r="J113" s="6" t="str">
        <f t="shared" si="12"/>
        <v>Brandon Fox</v>
      </c>
      <c r="K113" s="6" t="s">
        <v>82</v>
      </c>
      <c r="L113" s="6">
        <v>31</v>
      </c>
      <c r="M113" s="6" t="s">
        <v>12</v>
      </c>
      <c r="N113" s="6" t="s">
        <v>13</v>
      </c>
      <c r="O113" s="6" t="s">
        <v>31</v>
      </c>
      <c r="P113" s="6">
        <v>1</v>
      </c>
      <c r="Q113" s="25">
        <v>40</v>
      </c>
      <c r="R113" s="6">
        <v>4.5</v>
      </c>
      <c r="S113" s="6" t="s">
        <v>2099</v>
      </c>
      <c r="T113" s="8">
        <v>0.96</v>
      </c>
      <c r="U113" s="6" t="s">
        <v>8</v>
      </c>
      <c r="V113" s="6" t="s">
        <v>15</v>
      </c>
      <c r="W113" s="6">
        <v>1</v>
      </c>
      <c r="X113" s="6" t="str">
        <f t="shared" si="13"/>
        <v>Low</v>
      </c>
      <c r="Y113" s="11">
        <v>3</v>
      </c>
    </row>
    <row r="114" spans="1:25" x14ac:dyDescent="0.25">
      <c r="A114" s="10" t="s">
        <v>1625</v>
      </c>
      <c r="B114" s="35">
        <v>250783</v>
      </c>
      <c r="C114" s="6" t="str">
        <f t="shared" si="7"/>
        <v>FL</v>
      </c>
      <c r="D114" s="6" t="str">
        <f t="shared" si="8"/>
        <v>783</v>
      </c>
      <c r="E114" s="6" t="str">
        <f t="shared" si="9"/>
        <v>250</v>
      </c>
      <c r="F114" s="6" t="str">
        <f>TRIM(Table1[[#This Row],[Name]])</f>
        <v>Cynthia Walton</v>
      </c>
      <c r="G114" s="6" t="s">
        <v>1626</v>
      </c>
      <c r="H114" s="6" t="str">
        <f t="shared" si="10"/>
        <v>CYNTHIA WALTON</v>
      </c>
      <c r="I114" s="6" t="str">
        <f t="shared" si="11"/>
        <v>cynthia walton</v>
      </c>
      <c r="J114" s="6" t="str">
        <f t="shared" si="12"/>
        <v>Cynthia Walton</v>
      </c>
      <c r="K114" s="6" t="s">
        <v>63</v>
      </c>
      <c r="L114" s="6">
        <v>40</v>
      </c>
      <c r="M114" s="6" t="s">
        <v>58</v>
      </c>
      <c r="N114" s="6" t="s">
        <v>59</v>
      </c>
      <c r="O114" s="6" t="s">
        <v>7</v>
      </c>
      <c r="P114" s="6">
        <v>9</v>
      </c>
      <c r="Q114" s="25" t="s">
        <v>212</v>
      </c>
      <c r="R114" s="6">
        <v>4.5</v>
      </c>
      <c r="S114" s="6" t="s">
        <v>2100</v>
      </c>
      <c r="T114" s="8">
        <v>0.83</v>
      </c>
      <c r="U114" s="6" t="s">
        <v>55</v>
      </c>
      <c r="V114" s="6" t="s">
        <v>44</v>
      </c>
      <c r="W114" s="6">
        <v>15</v>
      </c>
      <c r="X114" s="6" t="str">
        <f t="shared" si="13"/>
        <v>Medium</v>
      </c>
      <c r="Y114" s="11">
        <v>1</v>
      </c>
    </row>
    <row r="115" spans="1:25" x14ac:dyDescent="0.25">
      <c r="A115" s="10" t="s">
        <v>1669</v>
      </c>
      <c r="B115" s="35">
        <v>250805</v>
      </c>
      <c r="C115" s="6" t="str">
        <f t="shared" si="7"/>
        <v>FL</v>
      </c>
      <c r="D115" s="6" t="str">
        <f t="shared" si="8"/>
        <v>805</v>
      </c>
      <c r="E115" s="6" t="str">
        <f t="shared" si="9"/>
        <v>250</v>
      </c>
      <c r="F115" s="6" t="str">
        <f>TRIM(Table1[[#This Row],[Name]])</f>
        <v>Mark Ward</v>
      </c>
      <c r="G115" s="6" t="s">
        <v>1670</v>
      </c>
      <c r="H115" s="6" t="str">
        <f t="shared" si="10"/>
        <v>MARK WARD</v>
      </c>
      <c r="I115" s="6" t="str">
        <f t="shared" si="11"/>
        <v>mark ward</v>
      </c>
      <c r="J115" s="6" t="str">
        <f t="shared" si="12"/>
        <v>Mark Ward</v>
      </c>
      <c r="K115" s="6" t="s">
        <v>82</v>
      </c>
      <c r="L115" s="6">
        <v>23</v>
      </c>
      <c r="M115" s="6" t="s">
        <v>18</v>
      </c>
      <c r="N115" s="6" t="s">
        <v>18</v>
      </c>
      <c r="O115" s="6" t="s">
        <v>31</v>
      </c>
      <c r="P115" s="6">
        <v>4</v>
      </c>
      <c r="Q115" s="25">
        <v>50</v>
      </c>
      <c r="R115" s="6">
        <v>4.5</v>
      </c>
      <c r="S115" s="6" t="s">
        <v>2099</v>
      </c>
      <c r="T115" s="8">
        <v>0.98</v>
      </c>
      <c r="U115" s="6" t="s">
        <v>8</v>
      </c>
      <c r="V115" s="6" t="s">
        <v>15</v>
      </c>
      <c r="W115" s="6">
        <v>1</v>
      </c>
      <c r="X115" s="6" t="str">
        <f t="shared" si="13"/>
        <v>Low</v>
      </c>
      <c r="Y115" s="11">
        <v>3</v>
      </c>
    </row>
    <row r="116" spans="1:25" x14ac:dyDescent="0.25">
      <c r="A116" s="10" t="s">
        <v>1829</v>
      </c>
      <c r="B116" s="35">
        <v>250885</v>
      </c>
      <c r="C116" s="6" t="str">
        <f t="shared" si="7"/>
        <v>FL</v>
      </c>
      <c r="D116" s="6" t="str">
        <f t="shared" si="8"/>
        <v>885</v>
      </c>
      <c r="E116" s="6" t="str">
        <f t="shared" si="9"/>
        <v>250</v>
      </c>
      <c r="F116" s="6" t="str">
        <f>TRIM(Table1[[#This Row],[Name]])</f>
        <v>John Mckinney</v>
      </c>
      <c r="G116" s="6" t="s">
        <v>1830</v>
      </c>
      <c r="H116" s="6" t="str">
        <f t="shared" si="10"/>
        <v>JOHN MCKINNEY</v>
      </c>
      <c r="I116" s="6" t="str">
        <f t="shared" si="11"/>
        <v>john mckinney</v>
      </c>
      <c r="J116" s="6" t="str">
        <f t="shared" si="12"/>
        <v>John Mckinney</v>
      </c>
      <c r="K116" s="6" t="s">
        <v>82</v>
      </c>
      <c r="L116" s="6">
        <v>30</v>
      </c>
      <c r="M116" s="6" t="s">
        <v>36</v>
      </c>
      <c r="N116" s="6" t="s">
        <v>37</v>
      </c>
      <c r="O116" s="6" t="s">
        <v>75</v>
      </c>
      <c r="P116" s="6">
        <v>11</v>
      </c>
      <c r="Q116" s="25" t="s">
        <v>212</v>
      </c>
      <c r="R116" s="6">
        <v>4.5</v>
      </c>
      <c r="S116" s="6" t="s">
        <v>2100</v>
      </c>
      <c r="T116" s="8">
        <v>0.78</v>
      </c>
      <c r="U116" s="6" t="s">
        <v>8</v>
      </c>
      <c r="V116" s="6" t="s">
        <v>9</v>
      </c>
      <c r="W116" s="6">
        <v>5</v>
      </c>
      <c r="X116" s="6" t="str">
        <f t="shared" si="13"/>
        <v>Low</v>
      </c>
      <c r="Y116" s="11">
        <v>1</v>
      </c>
    </row>
    <row r="117" spans="1:25" x14ac:dyDescent="0.25">
      <c r="A117" s="10" t="s">
        <v>1840</v>
      </c>
      <c r="B117" s="35">
        <v>250891</v>
      </c>
      <c r="C117" s="6" t="str">
        <f t="shared" si="7"/>
        <v>FL</v>
      </c>
      <c r="D117" s="6" t="str">
        <f t="shared" si="8"/>
        <v>891</v>
      </c>
      <c r="E117" s="6" t="str">
        <f t="shared" si="9"/>
        <v>250</v>
      </c>
      <c r="F117" s="6" t="str">
        <f>TRIM(Table1[[#This Row],[Name]])</f>
        <v>Michele Jones</v>
      </c>
      <c r="G117" s="6" t="s">
        <v>1841</v>
      </c>
      <c r="H117" s="6" t="str">
        <f t="shared" si="10"/>
        <v>MICHELE JONES</v>
      </c>
      <c r="I117" s="6" t="str">
        <f t="shared" si="11"/>
        <v>michele jones</v>
      </c>
      <c r="J117" s="6" t="str">
        <f t="shared" si="12"/>
        <v>Michele Jones</v>
      </c>
      <c r="K117" s="6" t="s">
        <v>63</v>
      </c>
      <c r="L117" s="6">
        <v>41</v>
      </c>
      <c r="M117" s="6" t="s">
        <v>107</v>
      </c>
      <c r="N117" s="6" t="s">
        <v>108</v>
      </c>
      <c r="O117" s="6" t="s">
        <v>75</v>
      </c>
      <c r="P117" s="6">
        <v>2</v>
      </c>
      <c r="Q117" s="25" t="s">
        <v>2102</v>
      </c>
      <c r="R117" s="6">
        <v>4.5</v>
      </c>
      <c r="S117" s="6" t="s">
        <v>2099</v>
      </c>
      <c r="T117" s="8">
        <v>0.75</v>
      </c>
      <c r="U117" s="6" t="s">
        <v>33</v>
      </c>
      <c r="V117" s="6" t="s">
        <v>20</v>
      </c>
      <c r="W117" s="6">
        <v>2</v>
      </c>
      <c r="X117" s="6" t="str">
        <f t="shared" si="13"/>
        <v>Low</v>
      </c>
      <c r="Y117" s="11">
        <v>1</v>
      </c>
    </row>
    <row r="118" spans="1:25" x14ac:dyDescent="0.25">
      <c r="A118" s="10" t="s">
        <v>1860</v>
      </c>
      <c r="B118" s="35">
        <v>250901</v>
      </c>
      <c r="C118" s="6" t="str">
        <f t="shared" si="7"/>
        <v>FL</v>
      </c>
      <c r="D118" s="6" t="str">
        <f t="shared" si="8"/>
        <v>901</v>
      </c>
      <c r="E118" s="6" t="str">
        <f t="shared" si="9"/>
        <v>250</v>
      </c>
      <c r="F118" s="6" t="str">
        <f>TRIM(Table1[[#This Row],[Name]])</f>
        <v>Yvonne Robinson</v>
      </c>
      <c r="G118" s="6" t="s">
        <v>1861</v>
      </c>
      <c r="H118" s="6" t="str">
        <f t="shared" si="10"/>
        <v>YVONNE ROBINSON</v>
      </c>
      <c r="I118" s="6" t="str">
        <f t="shared" si="11"/>
        <v>yvonne robinson</v>
      </c>
      <c r="J118" s="6" t="str">
        <f t="shared" si="12"/>
        <v>Yvonne Robinson</v>
      </c>
      <c r="K118" s="6" t="s">
        <v>63</v>
      </c>
      <c r="L118" s="6">
        <v>37</v>
      </c>
      <c r="M118" s="6" t="s">
        <v>43</v>
      </c>
      <c r="N118" s="6" t="s">
        <v>13</v>
      </c>
      <c r="O118" s="6" t="s">
        <v>7</v>
      </c>
      <c r="P118" s="6">
        <v>18</v>
      </c>
      <c r="Q118" s="25">
        <v>40</v>
      </c>
      <c r="R118" s="6">
        <v>4.5</v>
      </c>
      <c r="S118" s="6" t="s">
        <v>142</v>
      </c>
      <c r="T118" s="8">
        <v>0.72</v>
      </c>
      <c r="U118" s="6" t="s">
        <v>8</v>
      </c>
      <c r="V118" s="6" t="s">
        <v>44</v>
      </c>
      <c r="W118" s="6">
        <v>14</v>
      </c>
      <c r="X118" s="6" t="str">
        <f t="shared" si="13"/>
        <v>Medium</v>
      </c>
      <c r="Y118" s="11">
        <v>8</v>
      </c>
    </row>
    <row r="119" spans="1:25" x14ac:dyDescent="0.25">
      <c r="A119" s="10" t="s">
        <v>229</v>
      </c>
      <c r="B119" s="35">
        <v>250082</v>
      </c>
      <c r="C119" s="6" t="str">
        <f t="shared" si="7"/>
        <v>FL</v>
      </c>
      <c r="D119" s="6" t="str">
        <f t="shared" si="8"/>
        <v>082</v>
      </c>
      <c r="E119" s="6" t="str">
        <f t="shared" si="9"/>
        <v>250</v>
      </c>
      <c r="F119" s="6" t="str">
        <f>TRIM(Table1[[#This Row],[Name]])</f>
        <v>Veronica Baker</v>
      </c>
      <c r="G119" s="6" t="s">
        <v>230</v>
      </c>
      <c r="H119" s="6" t="str">
        <f t="shared" si="10"/>
        <v>VERONICA BAKER</v>
      </c>
      <c r="I119" s="6" t="str">
        <f t="shared" si="11"/>
        <v>veronica baker</v>
      </c>
      <c r="J119" s="6" t="str">
        <f t="shared" si="12"/>
        <v>Veronica Baker</v>
      </c>
      <c r="K119" s="6" t="s">
        <v>63</v>
      </c>
      <c r="L119" s="6">
        <v>25</v>
      </c>
      <c r="M119" s="6" t="s">
        <v>122</v>
      </c>
      <c r="N119" s="6" t="s">
        <v>123</v>
      </c>
      <c r="O119" s="6" t="s">
        <v>23</v>
      </c>
      <c r="P119" s="6">
        <v>7</v>
      </c>
      <c r="Q119" s="25" t="s">
        <v>2104</v>
      </c>
      <c r="R119" s="6">
        <v>4.4000000000000004</v>
      </c>
      <c r="S119" s="6" t="s">
        <v>2100</v>
      </c>
      <c r="T119" s="8">
        <v>0.81</v>
      </c>
      <c r="U119" s="6" t="s">
        <v>33</v>
      </c>
      <c r="V119" s="6" t="s">
        <v>9</v>
      </c>
      <c r="W119" s="6">
        <v>11</v>
      </c>
      <c r="X119" s="6" t="str">
        <f t="shared" si="13"/>
        <v>Medium</v>
      </c>
      <c r="Y119" s="11">
        <v>8</v>
      </c>
    </row>
    <row r="120" spans="1:25" x14ac:dyDescent="0.25">
      <c r="A120" s="10" t="s">
        <v>321</v>
      </c>
      <c r="B120" s="35">
        <v>250128</v>
      </c>
      <c r="C120" s="6" t="str">
        <f t="shared" si="7"/>
        <v>FL</v>
      </c>
      <c r="D120" s="6" t="str">
        <f t="shared" si="8"/>
        <v>128</v>
      </c>
      <c r="E120" s="6" t="str">
        <f t="shared" si="9"/>
        <v>250</v>
      </c>
      <c r="F120" s="6" t="str">
        <f>TRIM(Table1[[#This Row],[Name]])</f>
        <v>Clayton Burns</v>
      </c>
      <c r="G120" s="6" t="s">
        <v>322</v>
      </c>
      <c r="H120" s="6" t="str">
        <f t="shared" si="10"/>
        <v>CLAYTON BURNS</v>
      </c>
      <c r="I120" s="6" t="str">
        <f t="shared" si="11"/>
        <v>clayton burns</v>
      </c>
      <c r="J120" s="6" t="str">
        <f t="shared" si="12"/>
        <v>Clayton Burns</v>
      </c>
      <c r="K120" s="6" t="s">
        <v>82</v>
      </c>
      <c r="L120" s="6">
        <v>31</v>
      </c>
      <c r="M120" s="6" t="s">
        <v>122</v>
      </c>
      <c r="N120" s="6" t="s">
        <v>123</v>
      </c>
      <c r="O120" s="6" t="s">
        <v>19</v>
      </c>
      <c r="P120" s="6">
        <v>8</v>
      </c>
      <c r="Q120" s="25">
        <v>40</v>
      </c>
      <c r="R120" s="6">
        <v>4.4000000000000004</v>
      </c>
      <c r="S120" s="6" t="s">
        <v>2099</v>
      </c>
      <c r="T120" s="8">
        <v>0.7</v>
      </c>
      <c r="U120" s="6" t="s">
        <v>33</v>
      </c>
      <c r="V120" s="6" t="s">
        <v>44</v>
      </c>
      <c r="W120" s="6">
        <v>15</v>
      </c>
      <c r="X120" s="6" t="str">
        <f t="shared" si="13"/>
        <v>Medium</v>
      </c>
      <c r="Y120" s="11">
        <v>5</v>
      </c>
    </row>
    <row r="121" spans="1:25" x14ac:dyDescent="0.25">
      <c r="A121" s="10" t="s">
        <v>736</v>
      </c>
      <c r="B121" s="35">
        <v>250336</v>
      </c>
      <c r="C121" s="6" t="str">
        <f t="shared" si="7"/>
        <v>FL</v>
      </c>
      <c r="D121" s="6" t="str">
        <f t="shared" si="8"/>
        <v>336</v>
      </c>
      <c r="E121" s="6" t="str">
        <f t="shared" si="9"/>
        <v>250</v>
      </c>
      <c r="F121" s="6" t="str">
        <f>TRIM(Table1[[#This Row],[Name]])</f>
        <v>John Greene</v>
      </c>
      <c r="G121" s="6" t="s">
        <v>737</v>
      </c>
      <c r="H121" s="6" t="str">
        <f t="shared" si="10"/>
        <v>JOHN GREENE</v>
      </c>
      <c r="I121" s="6" t="str">
        <f t="shared" si="11"/>
        <v>john greene</v>
      </c>
      <c r="J121" s="6" t="str">
        <f t="shared" si="12"/>
        <v>John Greene</v>
      </c>
      <c r="K121" s="6" t="s">
        <v>82</v>
      </c>
      <c r="L121" s="6">
        <v>54</v>
      </c>
      <c r="M121" s="6" t="s">
        <v>53</v>
      </c>
      <c r="N121" s="6" t="s">
        <v>13</v>
      </c>
      <c r="O121" s="6" t="s">
        <v>60</v>
      </c>
      <c r="P121" s="6">
        <v>20</v>
      </c>
      <c r="Q121" s="25">
        <v>50</v>
      </c>
      <c r="R121" s="6">
        <v>4.4000000000000004</v>
      </c>
      <c r="S121" s="6" t="s">
        <v>2099</v>
      </c>
      <c r="T121" s="8">
        <v>0.73</v>
      </c>
      <c r="U121" s="6" t="s">
        <v>50</v>
      </c>
      <c r="V121" s="6" t="s">
        <v>44</v>
      </c>
      <c r="W121" s="6">
        <v>20</v>
      </c>
      <c r="X121" s="6" t="str">
        <f t="shared" si="13"/>
        <v>High</v>
      </c>
      <c r="Y121" s="11">
        <v>12</v>
      </c>
    </row>
    <row r="122" spans="1:25" x14ac:dyDescent="0.25">
      <c r="A122" s="10" t="s">
        <v>844</v>
      </c>
      <c r="B122" s="35">
        <v>250390</v>
      </c>
      <c r="C122" s="6" t="str">
        <f t="shared" si="7"/>
        <v>FL</v>
      </c>
      <c r="D122" s="6" t="str">
        <f t="shared" si="8"/>
        <v>390</v>
      </c>
      <c r="E122" s="6" t="str">
        <f t="shared" si="9"/>
        <v>250</v>
      </c>
      <c r="F122" s="6" t="str">
        <f>TRIM(Table1[[#This Row],[Name]])</f>
        <v>Christopher Black</v>
      </c>
      <c r="G122" s="6" t="s">
        <v>845</v>
      </c>
      <c r="H122" s="6" t="str">
        <f t="shared" si="10"/>
        <v>CHRISTOPHER BLACK</v>
      </c>
      <c r="I122" s="6" t="str">
        <f t="shared" si="11"/>
        <v>christopher black</v>
      </c>
      <c r="J122" s="6" t="str">
        <f t="shared" si="12"/>
        <v>Christopher Black</v>
      </c>
      <c r="K122" s="6" t="s">
        <v>82</v>
      </c>
      <c r="L122" s="6">
        <v>27</v>
      </c>
      <c r="M122" s="6" t="s">
        <v>158</v>
      </c>
      <c r="N122" s="6" t="s">
        <v>159</v>
      </c>
      <c r="O122" s="6" t="s">
        <v>64</v>
      </c>
      <c r="P122" s="6">
        <v>4</v>
      </c>
      <c r="Q122" s="25">
        <v>40</v>
      </c>
      <c r="R122" s="6">
        <v>4.4000000000000004</v>
      </c>
      <c r="S122" s="6" t="s">
        <v>2099</v>
      </c>
      <c r="T122" s="8">
        <v>0.92</v>
      </c>
      <c r="U122" s="6" t="s">
        <v>8</v>
      </c>
      <c r="V122" s="6" t="s">
        <v>15</v>
      </c>
      <c r="W122" s="6">
        <v>4</v>
      </c>
      <c r="X122" s="6" t="str">
        <f t="shared" si="13"/>
        <v>Low</v>
      </c>
      <c r="Y122" s="11">
        <v>4</v>
      </c>
    </row>
    <row r="123" spans="1:25" x14ac:dyDescent="0.25">
      <c r="A123" s="10" t="s">
        <v>899</v>
      </c>
      <c r="B123" s="35">
        <v>250418</v>
      </c>
      <c r="C123" s="6" t="str">
        <f t="shared" si="7"/>
        <v>FL</v>
      </c>
      <c r="D123" s="6" t="str">
        <f t="shared" si="8"/>
        <v>418</v>
      </c>
      <c r="E123" s="6" t="str">
        <f t="shared" si="9"/>
        <v>250</v>
      </c>
      <c r="F123" s="6" t="str">
        <f>TRIM(Table1[[#This Row],[Name]])</f>
        <v>James Jacobs</v>
      </c>
      <c r="G123" s="6" t="s">
        <v>900</v>
      </c>
      <c r="H123" s="6" t="str">
        <f t="shared" si="10"/>
        <v>JAMES JACOBS</v>
      </c>
      <c r="I123" s="6" t="str">
        <f t="shared" si="11"/>
        <v>james jacobs</v>
      </c>
      <c r="J123" s="6" t="str">
        <f t="shared" si="12"/>
        <v>James Jacobs</v>
      </c>
      <c r="K123" s="6" t="s">
        <v>82</v>
      </c>
      <c r="L123" s="6">
        <v>51</v>
      </c>
      <c r="M123" s="6" t="s">
        <v>122</v>
      </c>
      <c r="N123" s="6" t="s">
        <v>123</v>
      </c>
      <c r="O123" s="6" t="s">
        <v>23</v>
      </c>
      <c r="P123" s="6">
        <v>32</v>
      </c>
      <c r="Q123" s="25">
        <v>100</v>
      </c>
      <c r="R123" s="6">
        <v>4.4000000000000004</v>
      </c>
      <c r="S123" s="6" t="s">
        <v>2099</v>
      </c>
      <c r="T123" s="8">
        <v>0.91</v>
      </c>
      <c r="U123" s="6" t="s">
        <v>33</v>
      </c>
      <c r="V123" s="6" t="s">
        <v>20</v>
      </c>
      <c r="W123" s="6">
        <v>14</v>
      </c>
      <c r="X123" s="6" t="str">
        <f t="shared" si="13"/>
        <v>Medium</v>
      </c>
      <c r="Y123" s="11">
        <v>15</v>
      </c>
    </row>
    <row r="124" spans="1:25" x14ac:dyDescent="0.25">
      <c r="A124" s="10" t="s">
        <v>1074</v>
      </c>
      <c r="B124" s="35">
        <v>250506</v>
      </c>
      <c r="C124" s="6" t="str">
        <f t="shared" si="7"/>
        <v>FL</v>
      </c>
      <c r="D124" s="6" t="str">
        <f t="shared" si="8"/>
        <v>506</v>
      </c>
      <c r="E124" s="6" t="str">
        <f t="shared" si="9"/>
        <v>250</v>
      </c>
      <c r="F124" s="6" t="str">
        <f>TRIM(Table1[[#This Row],[Name]])</f>
        <v>Dillon Henry</v>
      </c>
      <c r="G124" s="6" t="s">
        <v>1075</v>
      </c>
      <c r="H124" s="6" t="str">
        <f t="shared" si="10"/>
        <v>DILLON HENRY</v>
      </c>
      <c r="I124" s="6" t="str">
        <f t="shared" si="11"/>
        <v>dillon henry</v>
      </c>
      <c r="J124" s="6" t="str">
        <f t="shared" si="12"/>
        <v>Dillon Henry</v>
      </c>
      <c r="K124" s="6" t="s">
        <v>82</v>
      </c>
      <c r="L124" s="6">
        <v>31</v>
      </c>
      <c r="M124" s="6" t="s">
        <v>58</v>
      </c>
      <c r="N124" s="6" t="s">
        <v>59</v>
      </c>
      <c r="O124" s="6" t="s">
        <v>31</v>
      </c>
      <c r="P124" s="6">
        <v>7</v>
      </c>
      <c r="Q124" s="25">
        <v>75</v>
      </c>
      <c r="R124" s="6">
        <v>4.4000000000000004</v>
      </c>
      <c r="S124" s="6" t="s">
        <v>2099</v>
      </c>
      <c r="T124" s="8">
        <v>0.83</v>
      </c>
      <c r="U124" s="6" t="s">
        <v>55</v>
      </c>
      <c r="V124" s="6" t="s">
        <v>20</v>
      </c>
      <c r="W124" s="6">
        <v>12</v>
      </c>
      <c r="X124" s="6" t="str">
        <f t="shared" si="13"/>
        <v>Medium</v>
      </c>
      <c r="Y124" s="11">
        <v>6</v>
      </c>
    </row>
    <row r="125" spans="1:25" x14ac:dyDescent="0.25">
      <c r="A125" s="10" t="s">
        <v>1206</v>
      </c>
      <c r="B125" s="35">
        <v>250572</v>
      </c>
      <c r="C125" s="6" t="str">
        <f t="shared" si="7"/>
        <v>FL</v>
      </c>
      <c r="D125" s="6" t="str">
        <f t="shared" si="8"/>
        <v>572</v>
      </c>
      <c r="E125" s="6" t="str">
        <f t="shared" si="9"/>
        <v>250</v>
      </c>
      <c r="F125" s="6" t="str">
        <f>TRIM(Table1[[#This Row],[Name]])</f>
        <v>Tonya Gonzalez</v>
      </c>
      <c r="G125" s="6" t="s">
        <v>1207</v>
      </c>
      <c r="H125" s="6" t="str">
        <f t="shared" si="10"/>
        <v>TONYA GONZALEZ</v>
      </c>
      <c r="I125" s="6" t="str">
        <f t="shared" si="11"/>
        <v>tonya gonzalez</v>
      </c>
      <c r="J125" s="6" t="str">
        <f t="shared" si="12"/>
        <v>Tonya Gonzalez</v>
      </c>
      <c r="K125" s="6" t="s">
        <v>63</v>
      </c>
      <c r="L125" s="6">
        <v>54</v>
      </c>
      <c r="M125" s="6" t="s">
        <v>162</v>
      </c>
      <c r="N125" s="6" t="s">
        <v>59</v>
      </c>
      <c r="O125" s="6" t="s">
        <v>31</v>
      </c>
      <c r="P125" s="6">
        <v>1</v>
      </c>
      <c r="Q125" s="25">
        <v>75</v>
      </c>
      <c r="R125" s="6">
        <v>4.4000000000000004</v>
      </c>
      <c r="S125" s="6" t="s">
        <v>2100</v>
      </c>
      <c r="T125" s="8">
        <v>0.11</v>
      </c>
      <c r="U125" s="6" t="s">
        <v>8</v>
      </c>
      <c r="V125" s="6" t="s">
        <v>20</v>
      </c>
      <c r="W125" s="6">
        <v>4</v>
      </c>
      <c r="X125" s="6" t="str">
        <f t="shared" si="13"/>
        <v>Low</v>
      </c>
      <c r="Y125" s="11">
        <v>5</v>
      </c>
    </row>
    <row r="126" spans="1:25" x14ac:dyDescent="0.25">
      <c r="A126" s="10" t="s">
        <v>1236</v>
      </c>
      <c r="B126" s="35">
        <v>250587</v>
      </c>
      <c r="C126" s="6" t="str">
        <f t="shared" si="7"/>
        <v>FL</v>
      </c>
      <c r="D126" s="6" t="str">
        <f t="shared" si="8"/>
        <v>587</v>
      </c>
      <c r="E126" s="6" t="str">
        <f t="shared" si="9"/>
        <v>250</v>
      </c>
      <c r="F126" s="6" t="str">
        <f>TRIM(Table1[[#This Row],[Name]])</f>
        <v>James Hall</v>
      </c>
      <c r="G126" s="6" t="s">
        <v>1237</v>
      </c>
      <c r="H126" s="6" t="str">
        <f t="shared" si="10"/>
        <v>JAMES HALL</v>
      </c>
      <c r="I126" s="6" t="str">
        <f t="shared" si="11"/>
        <v>james hall</v>
      </c>
      <c r="J126" s="6" t="str">
        <f t="shared" si="12"/>
        <v>James Hall</v>
      </c>
      <c r="K126" s="6" t="s">
        <v>82</v>
      </c>
      <c r="L126" s="6">
        <v>28</v>
      </c>
      <c r="M126" s="6" t="s">
        <v>53</v>
      </c>
      <c r="N126" s="6" t="s">
        <v>13</v>
      </c>
      <c r="O126" s="6" t="s">
        <v>14</v>
      </c>
      <c r="P126" s="6">
        <v>2</v>
      </c>
      <c r="Q126" s="25" t="s">
        <v>212</v>
      </c>
      <c r="R126" s="6">
        <v>4.4000000000000004</v>
      </c>
      <c r="S126" s="6" t="s">
        <v>2100</v>
      </c>
      <c r="T126" s="8">
        <v>0.11</v>
      </c>
      <c r="U126" s="6" t="s">
        <v>50</v>
      </c>
      <c r="V126" s="6" t="s">
        <v>9</v>
      </c>
      <c r="W126" s="6">
        <v>5</v>
      </c>
      <c r="X126" s="6" t="str">
        <f t="shared" si="13"/>
        <v>Low</v>
      </c>
      <c r="Y126" s="11">
        <v>2</v>
      </c>
    </row>
    <row r="127" spans="1:25" x14ac:dyDescent="0.25">
      <c r="A127" s="10" t="s">
        <v>1316</v>
      </c>
      <c r="B127" s="35">
        <v>250627</v>
      </c>
      <c r="C127" s="6" t="str">
        <f t="shared" si="7"/>
        <v>FL</v>
      </c>
      <c r="D127" s="6" t="str">
        <f t="shared" si="8"/>
        <v>627</v>
      </c>
      <c r="E127" s="6" t="str">
        <f t="shared" si="9"/>
        <v>250</v>
      </c>
      <c r="F127" s="6" t="str">
        <f>TRIM(Table1[[#This Row],[Name]])</f>
        <v>Denise Erickson</v>
      </c>
      <c r="G127" s="6" t="s">
        <v>1317</v>
      </c>
      <c r="H127" s="6" t="str">
        <f t="shared" si="10"/>
        <v>DENISE ERICKSON</v>
      </c>
      <c r="I127" s="6" t="str">
        <f t="shared" si="11"/>
        <v>denise erickson</v>
      </c>
      <c r="J127" s="6" t="str">
        <f t="shared" si="12"/>
        <v>Denise Erickson</v>
      </c>
      <c r="K127" s="6" t="s">
        <v>63</v>
      </c>
      <c r="L127" s="6">
        <v>46</v>
      </c>
      <c r="M127" s="6" t="s">
        <v>5</v>
      </c>
      <c r="N127" s="6" t="s">
        <v>6</v>
      </c>
      <c r="O127" s="6" t="s">
        <v>14</v>
      </c>
      <c r="P127" s="6">
        <v>11</v>
      </c>
      <c r="Q127" s="25" t="s">
        <v>212</v>
      </c>
      <c r="R127" s="6">
        <v>4.4000000000000004</v>
      </c>
      <c r="S127" s="6" t="s">
        <v>2100</v>
      </c>
      <c r="T127" s="8">
        <v>0.97</v>
      </c>
      <c r="U127" s="6" t="s">
        <v>8</v>
      </c>
      <c r="V127" s="6" t="s">
        <v>20</v>
      </c>
      <c r="W127" s="6">
        <v>2</v>
      </c>
      <c r="X127" s="6" t="str">
        <f t="shared" si="13"/>
        <v>Low</v>
      </c>
      <c r="Y127" s="11">
        <v>3</v>
      </c>
    </row>
    <row r="128" spans="1:25" x14ac:dyDescent="0.25">
      <c r="A128" s="10" t="s">
        <v>1398</v>
      </c>
      <c r="B128" s="35">
        <v>250668</v>
      </c>
      <c r="C128" s="6" t="str">
        <f t="shared" si="7"/>
        <v>FL</v>
      </c>
      <c r="D128" s="6" t="str">
        <f t="shared" si="8"/>
        <v>668</v>
      </c>
      <c r="E128" s="6" t="str">
        <f t="shared" si="9"/>
        <v>250</v>
      </c>
      <c r="F128" s="6" t="str">
        <f>TRIM(Table1[[#This Row],[Name]])</f>
        <v>Elizabeth Phillips</v>
      </c>
      <c r="G128" s="6" t="s">
        <v>1399</v>
      </c>
      <c r="H128" s="6" t="str">
        <f t="shared" si="10"/>
        <v>ELIZABETH PHILLIPS</v>
      </c>
      <c r="I128" s="6" t="str">
        <f t="shared" si="11"/>
        <v>elizabeth phillips</v>
      </c>
      <c r="J128" s="6" t="str">
        <f t="shared" si="12"/>
        <v>Elizabeth Phillips</v>
      </c>
      <c r="K128" s="6" t="s">
        <v>63</v>
      </c>
      <c r="L128" s="6">
        <v>29</v>
      </c>
      <c r="M128" s="6" t="s">
        <v>162</v>
      </c>
      <c r="N128" s="6" t="s">
        <v>59</v>
      </c>
      <c r="O128" s="6" t="s">
        <v>31</v>
      </c>
      <c r="P128" s="6">
        <v>10</v>
      </c>
      <c r="Q128" s="25" t="s">
        <v>49</v>
      </c>
      <c r="R128" s="6">
        <v>4.4000000000000004</v>
      </c>
      <c r="S128" s="6" t="s">
        <v>2100</v>
      </c>
      <c r="T128" s="8">
        <v>0.67</v>
      </c>
      <c r="U128" s="6" t="s">
        <v>50</v>
      </c>
      <c r="V128" s="6" t="s">
        <v>9</v>
      </c>
      <c r="W128" s="6">
        <v>15</v>
      </c>
      <c r="X128" s="6" t="str">
        <f t="shared" si="13"/>
        <v>Medium</v>
      </c>
      <c r="Y128" s="11">
        <v>5</v>
      </c>
    </row>
    <row r="129" spans="1:25" x14ac:dyDescent="0.25">
      <c r="A129" s="10" t="s">
        <v>1438</v>
      </c>
      <c r="B129" s="35">
        <v>250688</v>
      </c>
      <c r="C129" s="6" t="str">
        <f t="shared" si="7"/>
        <v>FL</v>
      </c>
      <c r="D129" s="6" t="str">
        <f t="shared" si="8"/>
        <v>688</v>
      </c>
      <c r="E129" s="6" t="str">
        <f t="shared" si="9"/>
        <v>250</v>
      </c>
      <c r="F129" s="6" t="str">
        <f>TRIM(Table1[[#This Row],[Name]])</f>
        <v>Steven Moore</v>
      </c>
      <c r="G129" s="6" t="s">
        <v>1439</v>
      </c>
      <c r="H129" s="6" t="str">
        <f t="shared" si="10"/>
        <v>STEVEN MOORE</v>
      </c>
      <c r="I129" s="6" t="str">
        <f t="shared" si="11"/>
        <v>steven moore</v>
      </c>
      <c r="J129" s="6" t="str">
        <f t="shared" si="12"/>
        <v>Steven Moore</v>
      </c>
      <c r="K129" s="6" t="s">
        <v>82</v>
      </c>
      <c r="L129" s="6">
        <v>33</v>
      </c>
      <c r="M129" s="6" t="s">
        <v>71</v>
      </c>
      <c r="N129" s="6" t="s">
        <v>72</v>
      </c>
      <c r="O129" s="6" t="s">
        <v>64</v>
      </c>
      <c r="P129" s="6">
        <v>11</v>
      </c>
      <c r="Q129" s="25" t="s">
        <v>2106</v>
      </c>
      <c r="R129" s="6">
        <v>4.4000000000000004</v>
      </c>
      <c r="S129" s="6" t="s">
        <v>2100</v>
      </c>
      <c r="T129" s="8">
        <v>0.65</v>
      </c>
      <c r="U129" s="6" t="s">
        <v>50</v>
      </c>
      <c r="V129" s="6" t="s">
        <v>15</v>
      </c>
      <c r="W129" s="6">
        <v>1</v>
      </c>
      <c r="X129" s="6" t="str">
        <f t="shared" si="13"/>
        <v>Low</v>
      </c>
      <c r="Y129" s="11">
        <v>1</v>
      </c>
    </row>
    <row r="130" spans="1:25" x14ac:dyDescent="0.25">
      <c r="A130" s="10" t="s">
        <v>1459</v>
      </c>
      <c r="B130" s="35">
        <v>250700</v>
      </c>
      <c r="C130" s="6" t="str">
        <f t="shared" ref="C130:C193" si="14">LEFT(A130,2)</f>
        <v>FL</v>
      </c>
      <c r="D130" s="6" t="str">
        <f t="shared" ref="D130:D193" si="15">RIGHT(A130,3)</f>
        <v>700</v>
      </c>
      <c r="E130" s="6" t="str">
        <f t="shared" ref="E130:E193" si="16">MID(A130,3,3)</f>
        <v>250</v>
      </c>
      <c r="F130" s="6" t="str">
        <f>TRIM(Table1[[#This Row],[Name]])</f>
        <v>Juan Hines</v>
      </c>
      <c r="G130" s="6" t="s">
        <v>1460</v>
      </c>
      <c r="H130" s="6" t="str">
        <f t="shared" ref="H130:H193" si="17">UPPER(G130)</f>
        <v>JUAN HINES</v>
      </c>
      <c r="I130" s="6" t="str">
        <f t="shared" ref="I130:I193" si="18">LOWER(G130)</f>
        <v>juan hines</v>
      </c>
      <c r="J130" s="6" t="str">
        <f t="shared" ref="J130:J193" si="19">PROPER(G130)</f>
        <v>Juan Hines</v>
      </c>
      <c r="K130" s="6" t="s">
        <v>82</v>
      </c>
      <c r="L130" s="6">
        <v>56</v>
      </c>
      <c r="M130" s="6" t="s">
        <v>158</v>
      </c>
      <c r="N130" s="6" t="s">
        <v>159</v>
      </c>
      <c r="O130" s="6" t="s">
        <v>60</v>
      </c>
      <c r="P130" s="6">
        <v>18</v>
      </c>
      <c r="Q130" s="25" t="s">
        <v>2105</v>
      </c>
      <c r="R130" s="6">
        <v>4.4000000000000004</v>
      </c>
      <c r="S130" s="6" t="s">
        <v>2100</v>
      </c>
      <c r="T130" s="8">
        <v>0.83</v>
      </c>
      <c r="U130" s="6" t="s">
        <v>8</v>
      </c>
      <c r="V130" s="6" t="s">
        <v>15</v>
      </c>
      <c r="W130" s="6">
        <v>18</v>
      </c>
      <c r="X130" s="6" t="str">
        <f t="shared" ref="X130:X193" si="20">IF(W130&gt;15,"High",IF(W130&gt;=10,"Medium","Low"))</f>
        <v>High</v>
      </c>
      <c r="Y130" s="11">
        <v>10</v>
      </c>
    </row>
    <row r="131" spans="1:25" x14ac:dyDescent="0.25">
      <c r="A131" s="10" t="s">
        <v>1461</v>
      </c>
      <c r="B131" s="35">
        <v>250701</v>
      </c>
      <c r="C131" s="6" t="str">
        <f t="shared" si="14"/>
        <v>FL</v>
      </c>
      <c r="D131" s="6" t="str">
        <f t="shared" si="15"/>
        <v>701</v>
      </c>
      <c r="E131" s="6" t="str">
        <f t="shared" si="16"/>
        <v>250</v>
      </c>
      <c r="F131" s="6" t="str">
        <f>TRIM(Table1[[#This Row],[Name]])</f>
        <v>Martha Sweeney</v>
      </c>
      <c r="G131" s="6" t="s">
        <v>1462</v>
      </c>
      <c r="H131" s="6" t="str">
        <f t="shared" si="17"/>
        <v>MARTHA SWEENEY</v>
      </c>
      <c r="I131" s="6" t="str">
        <f t="shared" si="18"/>
        <v>martha sweeney</v>
      </c>
      <c r="J131" s="6" t="str">
        <f t="shared" si="19"/>
        <v>Martha Sweeney</v>
      </c>
      <c r="K131" s="6" t="s">
        <v>63</v>
      </c>
      <c r="L131" s="6">
        <v>47</v>
      </c>
      <c r="M131" s="6" t="s">
        <v>47</v>
      </c>
      <c r="N131" s="6" t="s">
        <v>48</v>
      </c>
      <c r="O131" s="6" t="s">
        <v>19</v>
      </c>
      <c r="P131" s="6">
        <v>22</v>
      </c>
      <c r="Q131" s="25">
        <v>100</v>
      </c>
      <c r="R131" s="6">
        <v>4.4000000000000004</v>
      </c>
      <c r="S131" s="6" t="s">
        <v>142</v>
      </c>
      <c r="T131" s="8">
        <v>0.7</v>
      </c>
      <c r="U131" s="6" t="s">
        <v>50</v>
      </c>
      <c r="V131" s="6" t="s">
        <v>20</v>
      </c>
      <c r="W131" s="6">
        <v>17</v>
      </c>
      <c r="X131" s="6" t="str">
        <f t="shared" si="20"/>
        <v>High</v>
      </c>
      <c r="Y131" s="11">
        <v>16</v>
      </c>
    </row>
    <row r="132" spans="1:25" x14ac:dyDescent="0.25">
      <c r="A132" s="10" t="s">
        <v>1862</v>
      </c>
      <c r="B132" s="35">
        <v>250902</v>
      </c>
      <c r="C132" s="6" t="str">
        <f t="shared" si="14"/>
        <v>FL</v>
      </c>
      <c r="D132" s="6" t="str">
        <f t="shared" si="15"/>
        <v>902</v>
      </c>
      <c r="E132" s="6" t="str">
        <f t="shared" si="16"/>
        <v>250</v>
      </c>
      <c r="F132" s="6" t="str">
        <f>TRIM(Table1[[#This Row],[Name]])</f>
        <v>Kathleen Hendrix</v>
      </c>
      <c r="G132" s="6" t="s">
        <v>1863</v>
      </c>
      <c r="H132" s="6" t="str">
        <f t="shared" si="17"/>
        <v>KATHLEEN HENDRIX</v>
      </c>
      <c r="I132" s="6" t="str">
        <f t="shared" si="18"/>
        <v>kathleen hendrix</v>
      </c>
      <c r="J132" s="6" t="str">
        <f t="shared" si="19"/>
        <v>Kathleen Hendrix</v>
      </c>
      <c r="K132" s="6" t="s">
        <v>63</v>
      </c>
      <c r="L132" s="6">
        <v>47</v>
      </c>
      <c r="M132" s="6" t="s">
        <v>107</v>
      </c>
      <c r="N132" s="6" t="s">
        <v>108</v>
      </c>
      <c r="O132" s="6" t="s">
        <v>60</v>
      </c>
      <c r="P132" s="6">
        <v>3</v>
      </c>
      <c r="Q132" s="25">
        <v>40</v>
      </c>
      <c r="R132" s="6">
        <v>4.4000000000000004</v>
      </c>
      <c r="S132" s="6" t="s">
        <v>54</v>
      </c>
      <c r="T132" s="8">
        <v>0.92</v>
      </c>
      <c r="U132" s="6" t="s">
        <v>8</v>
      </c>
      <c r="V132" s="6" t="s">
        <v>44</v>
      </c>
      <c r="W132" s="6">
        <v>5</v>
      </c>
      <c r="X132" s="6" t="str">
        <f t="shared" si="20"/>
        <v>Low</v>
      </c>
      <c r="Y132" s="11">
        <v>2</v>
      </c>
    </row>
    <row r="133" spans="1:25" x14ac:dyDescent="0.25">
      <c r="A133" s="10" t="s">
        <v>375</v>
      </c>
      <c r="B133" s="35">
        <v>250155</v>
      </c>
      <c r="C133" s="6" t="str">
        <f t="shared" si="14"/>
        <v>FL</v>
      </c>
      <c r="D133" s="6" t="str">
        <f t="shared" si="15"/>
        <v>155</v>
      </c>
      <c r="E133" s="6" t="str">
        <f t="shared" si="16"/>
        <v>250</v>
      </c>
      <c r="F133" s="6" t="str">
        <f>TRIM(Table1[[#This Row],[Name]])</f>
        <v>Mitchell Martin</v>
      </c>
      <c r="G133" s="6" t="s">
        <v>376</v>
      </c>
      <c r="H133" s="6" t="str">
        <f t="shared" si="17"/>
        <v>MITCHELL MARTIN</v>
      </c>
      <c r="I133" s="6" t="str">
        <f t="shared" si="18"/>
        <v>mitchell martin</v>
      </c>
      <c r="J133" s="6" t="str">
        <f t="shared" si="19"/>
        <v>Mitchell Martin</v>
      </c>
      <c r="K133" s="6" t="s">
        <v>82</v>
      </c>
      <c r="L133" s="6">
        <v>47</v>
      </c>
      <c r="M133" s="6" t="s">
        <v>95</v>
      </c>
      <c r="N133" s="6" t="s">
        <v>96</v>
      </c>
      <c r="O133" s="6" t="s">
        <v>75</v>
      </c>
      <c r="P133" s="6">
        <v>29</v>
      </c>
      <c r="Q133" s="25" t="s">
        <v>24</v>
      </c>
      <c r="R133" s="6">
        <v>4.3</v>
      </c>
      <c r="S133" s="6" t="s">
        <v>2100</v>
      </c>
      <c r="T133" s="8">
        <v>0.95</v>
      </c>
      <c r="U133" s="6" t="s">
        <v>8</v>
      </c>
      <c r="V133" s="6" t="s">
        <v>20</v>
      </c>
      <c r="W133" s="6">
        <v>11</v>
      </c>
      <c r="X133" s="6" t="str">
        <f t="shared" si="20"/>
        <v>Medium</v>
      </c>
      <c r="Y133" s="11">
        <v>8</v>
      </c>
    </row>
    <row r="134" spans="1:25" x14ac:dyDescent="0.25">
      <c r="A134" s="10" t="s">
        <v>460</v>
      </c>
      <c r="B134" s="35">
        <v>250198</v>
      </c>
      <c r="C134" s="6" t="str">
        <f t="shared" si="14"/>
        <v>FL</v>
      </c>
      <c r="D134" s="6" t="str">
        <f t="shared" si="15"/>
        <v>198</v>
      </c>
      <c r="E134" s="6" t="str">
        <f t="shared" si="16"/>
        <v>250</v>
      </c>
      <c r="F134" s="6" t="str">
        <f>TRIM(Table1[[#This Row],[Name]])</f>
        <v>Brian Dunn</v>
      </c>
      <c r="G134" s="6" t="s">
        <v>461</v>
      </c>
      <c r="H134" s="6" t="str">
        <f t="shared" si="17"/>
        <v>BRIAN DUNN</v>
      </c>
      <c r="I134" s="6" t="str">
        <f t="shared" si="18"/>
        <v>brian dunn</v>
      </c>
      <c r="J134" s="6" t="str">
        <f t="shared" si="19"/>
        <v>Brian Dunn</v>
      </c>
      <c r="K134" s="6" t="s">
        <v>82</v>
      </c>
      <c r="L134" s="6">
        <v>32</v>
      </c>
      <c r="M134" s="6" t="s">
        <v>118</v>
      </c>
      <c r="N134" s="6" t="s">
        <v>119</v>
      </c>
      <c r="O134" s="6" t="s">
        <v>97</v>
      </c>
      <c r="P134" s="6">
        <v>11</v>
      </c>
      <c r="Q134" s="25">
        <v>40</v>
      </c>
      <c r="R134" s="6">
        <v>4.3</v>
      </c>
      <c r="S134" s="6" t="s">
        <v>2100</v>
      </c>
      <c r="T134" s="8">
        <v>0.86</v>
      </c>
      <c r="U134" s="6" t="s">
        <v>55</v>
      </c>
      <c r="V134" s="6" t="s">
        <v>15</v>
      </c>
      <c r="W134" s="6">
        <v>9</v>
      </c>
      <c r="X134" s="6" t="str">
        <f t="shared" si="20"/>
        <v>Low</v>
      </c>
      <c r="Y134" s="11">
        <v>2</v>
      </c>
    </row>
    <row r="135" spans="1:25" x14ac:dyDescent="0.25">
      <c r="A135" s="10" t="s">
        <v>780</v>
      </c>
      <c r="B135" s="35">
        <v>250358</v>
      </c>
      <c r="C135" s="6" t="str">
        <f t="shared" si="14"/>
        <v>FL</v>
      </c>
      <c r="D135" s="6" t="str">
        <f t="shared" si="15"/>
        <v>358</v>
      </c>
      <c r="E135" s="6" t="str">
        <f t="shared" si="16"/>
        <v>250</v>
      </c>
      <c r="F135" s="6" t="str">
        <f>TRIM(Table1[[#This Row],[Name]])</f>
        <v>Christina Norman</v>
      </c>
      <c r="G135" s="6" t="s">
        <v>781</v>
      </c>
      <c r="H135" s="6" t="str">
        <f t="shared" si="17"/>
        <v>CHRISTINA NORMAN</v>
      </c>
      <c r="I135" s="6" t="str">
        <f t="shared" si="18"/>
        <v>christina norman</v>
      </c>
      <c r="J135" s="6" t="str">
        <f t="shared" si="19"/>
        <v>Christina Norman</v>
      </c>
      <c r="K135" s="6" t="s">
        <v>63</v>
      </c>
      <c r="L135" s="6">
        <v>52</v>
      </c>
      <c r="M135" s="6" t="s">
        <v>78</v>
      </c>
      <c r="N135" s="6" t="s">
        <v>79</v>
      </c>
      <c r="O135" s="6" t="s">
        <v>60</v>
      </c>
      <c r="P135" s="6">
        <v>0</v>
      </c>
      <c r="Q135" s="25" t="s">
        <v>49</v>
      </c>
      <c r="R135" s="6">
        <v>4.3</v>
      </c>
      <c r="S135" s="6" t="s">
        <v>2099</v>
      </c>
      <c r="T135" s="8">
        <v>0.9</v>
      </c>
      <c r="U135" s="6" t="s">
        <v>50</v>
      </c>
      <c r="V135" s="6" t="s">
        <v>15</v>
      </c>
      <c r="W135" s="6">
        <v>1</v>
      </c>
      <c r="X135" s="6" t="str">
        <f t="shared" si="20"/>
        <v>Low</v>
      </c>
      <c r="Y135" s="11">
        <v>1</v>
      </c>
    </row>
    <row r="136" spans="1:25" x14ac:dyDescent="0.25">
      <c r="A136" s="10" t="s">
        <v>802</v>
      </c>
      <c r="B136" s="35">
        <v>250369</v>
      </c>
      <c r="C136" s="6" t="str">
        <f t="shared" si="14"/>
        <v>FL</v>
      </c>
      <c r="D136" s="6" t="str">
        <f t="shared" si="15"/>
        <v>369</v>
      </c>
      <c r="E136" s="6" t="str">
        <f t="shared" si="16"/>
        <v>250</v>
      </c>
      <c r="F136" s="6" t="str">
        <f>TRIM(Table1[[#This Row],[Name]])</f>
        <v>Scott Keller</v>
      </c>
      <c r="G136" s="6" t="s">
        <v>803</v>
      </c>
      <c r="H136" s="6" t="str">
        <f t="shared" si="17"/>
        <v>SCOTT KELLER</v>
      </c>
      <c r="I136" s="6" t="str">
        <f t="shared" si="18"/>
        <v>scott keller</v>
      </c>
      <c r="J136" s="6" t="str">
        <f t="shared" si="19"/>
        <v>Scott Keller</v>
      </c>
      <c r="K136" s="6" t="s">
        <v>82</v>
      </c>
      <c r="L136" s="6">
        <v>33</v>
      </c>
      <c r="M136" s="6" t="s">
        <v>95</v>
      </c>
      <c r="N136" s="6" t="s">
        <v>96</v>
      </c>
      <c r="O136" s="6" t="s">
        <v>97</v>
      </c>
      <c r="P136" s="6">
        <v>11</v>
      </c>
      <c r="Q136" s="25" t="s">
        <v>24</v>
      </c>
      <c r="R136" s="6">
        <v>4.3</v>
      </c>
      <c r="S136" s="6" t="s">
        <v>2100</v>
      </c>
      <c r="T136" s="8">
        <v>0.63</v>
      </c>
      <c r="U136" s="6" t="s">
        <v>55</v>
      </c>
      <c r="V136" s="6" t="s">
        <v>9</v>
      </c>
      <c r="W136" s="6">
        <v>2</v>
      </c>
      <c r="X136" s="6" t="str">
        <f t="shared" si="20"/>
        <v>Low</v>
      </c>
      <c r="Y136" s="11">
        <v>4</v>
      </c>
    </row>
    <row r="137" spans="1:25" x14ac:dyDescent="0.25">
      <c r="A137" s="10" t="s">
        <v>842</v>
      </c>
      <c r="B137" s="35">
        <v>250389</v>
      </c>
      <c r="C137" s="6" t="str">
        <f t="shared" si="14"/>
        <v>FL</v>
      </c>
      <c r="D137" s="6" t="str">
        <f t="shared" si="15"/>
        <v>389</v>
      </c>
      <c r="E137" s="6" t="str">
        <f t="shared" si="16"/>
        <v>250</v>
      </c>
      <c r="F137" s="6" t="str">
        <f>TRIM(Table1[[#This Row],[Name]])</f>
        <v>Matthew Hicks</v>
      </c>
      <c r="G137" s="6" t="s">
        <v>843</v>
      </c>
      <c r="H137" s="6" t="str">
        <f t="shared" si="17"/>
        <v>MATTHEW HICKS</v>
      </c>
      <c r="I137" s="6" t="str">
        <f t="shared" si="18"/>
        <v>matthew hicks</v>
      </c>
      <c r="J137" s="6" t="str">
        <f t="shared" si="19"/>
        <v>Matthew Hicks</v>
      </c>
      <c r="K137" s="6" t="s">
        <v>82</v>
      </c>
      <c r="L137" s="6">
        <v>27</v>
      </c>
      <c r="M137" s="6" t="s">
        <v>122</v>
      </c>
      <c r="N137" s="6" t="s">
        <v>123</v>
      </c>
      <c r="O137" s="6" t="s">
        <v>23</v>
      </c>
      <c r="P137" s="6">
        <v>1</v>
      </c>
      <c r="Q137" s="25">
        <v>20</v>
      </c>
      <c r="R137" s="6">
        <v>4.3</v>
      </c>
      <c r="S137" s="6" t="s">
        <v>2099</v>
      </c>
      <c r="T137" s="8">
        <v>0.76</v>
      </c>
      <c r="U137" s="6" t="s">
        <v>33</v>
      </c>
      <c r="V137" s="6" t="s">
        <v>20</v>
      </c>
      <c r="W137" s="6">
        <v>4</v>
      </c>
      <c r="X137" s="6" t="str">
        <f t="shared" si="20"/>
        <v>Low</v>
      </c>
      <c r="Y137" s="11">
        <v>3</v>
      </c>
    </row>
    <row r="138" spans="1:25" x14ac:dyDescent="0.25">
      <c r="A138" s="10" t="s">
        <v>941</v>
      </c>
      <c r="B138" s="35">
        <v>250439</v>
      </c>
      <c r="C138" s="6" t="str">
        <f t="shared" si="14"/>
        <v>FL</v>
      </c>
      <c r="D138" s="6" t="str">
        <f t="shared" si="15"/>
        <v>439</v>
      </c>
      <c r="E138" s="6" t="str">
        <f t="shared" si="16"/>
        <v>250</v>
      </c>
      <c r="F138" s="6" t="str">
        <f>TRIM(Table1[[#This Row],[Name]])</f>
        <v>Tony French</v>
      </c>
      <c r="G138" s="6" t="s">
        <v>942</v>
      </c>
      <c r="H138" s="6" t="str">
        <f t="shared" si="17"/>
        <v>TONY FRENCH</v>
      </c>
      <c r="I138" s="6" t="str">
        <f t="shared" si="18"/>
        <v>tony french</v>
      </c>
      <c r="J138" s="6" t="str">
        <f t="shared" si="19"/>
        <v>Tony French</v>
      </c>
      <c r="K138" s="6" t="s">
        <v>82</v>
      </c>
      <c r="L138" s="6">
        <v>28</v>
      </c>
      <c r="M138" s="6" t="s">
        <v>95</v>
      </c>
      <c r="N138" s="6" t="s">
        <v>96</v>
      </c>
      <c r="O138" s="6" t="s">
        <v>60</v>
      </c>
      <c r="P138" s="6">
        <v>7</v>
      </c>
      <c r="Q138" s="25" t="s">
        <v>212</v>
      </c>
      <c r="R138" s="6">
        <v>4.3</v>
      </c>
      <c r="S138" s="6" t="s">
        <v>2099</v>
      </c>
      <c r="T138" s="8">
        <v>0.76</v>
      </c>
      <c r="U138" s="6" t="s">
        <v>50</v>
      </c>
      <c r="V138" s="6" t="s">
        <v>9</v>
      </c>
      <c r="W138" s="6">
        <v>7</v>
      </c>
      <c r="X138" s="6" t="str">
        <f t="shared" si="20"/>
        <v>Low</v>
      </c>
      <c r="Y138" s="11">
        <v>12</v>
      </c>
    </row>
    <row r="139" spans="1:25" x14ac:dyDescent="0.25">
      <c r="A139" s="10" t="s">
        <v>955</v>
      </c>
      <c r="B139" s="35">
        <v>250446</v>
      </c>
      <c r="C139" s="6" t="str">
        <f t="shared" si="14"/>
        <v>FL</v>
      </c>
      <c r="D139" s="6" t="str">
        <f t="shared" si="15"/>
        <v>446</v>
      </c>
      <c r="E139" s="6" t="str">
        <f t="shared" si="16"/>
        <v>250</v>
      </c>
      <c r="F139" s="6" t="str">
        <f>TRIM(Table1[[#This Row],[Name]])</f>
        <v>Daniel Terry</v>
      </c>
      <c r="G139" s="6" t="s">
        <v>956</v>
      </c>
      <c r="H139" s="6" t="str">
        <f t="shared" si="17"/>
        <v>DANIEL TERRY</v>
      </c>
      <c r="I139" s="6" t="str">
        <f t="shared" si="18"/>
        <v>daniel terry</v>
      </c>
      <c r="J139" s="6" t="str">
        <f t="shared" si="19"/>
        <v>Daniel Terry</v>
      </c>
      <c r="K139" s="6" t="s">
        <v>82</v>
      </c>
      <c r="L139" s="6">
        <v>24</v>
      </c>
      <c r="M139" s="6" t="s">
        <v>122</v>
      </c>
      <c r="N139" s="6" t="s">
        <v>123</v>
      </c>
      <c r="O139" s="6" t="s">
        <v>75</v>
      </c>
      <c r="P139" s="6">
        <v>6</v>
      </c>
      <c r="Q139" s="25" t="s">
        <v>153</v>
      </c>
      <c r="R139" s="6">
        <v>4.3</v>
      </c>
      <c r="S139" s="6" t="s">
        <v>54</v>
      </c>
      <c r="T139" s="8">
        <v>0.11</v>
      </c>
      <c r="U139" s="6" t="s">
        <v>50</v>
      </c>
      <c r="V139" s="6" t="s">
        <v>15</v>
      </c>
      <c r="W139" s="6">
        <v>14</v>
      </c>
      <c r="X139" s="6" t="str">
        <f t="shared" si="20"/>
        <v>Medium</v>
      </c>
      <c r="Y139" s="11">
        <v>4</v>
      </c>
    </row>
    <row r="140" spans="1:25" x14ac:dyDescent="0.25">
      <c r="A140" s="10" t="s">
        <v>1001</v>
      </c>
      <c r="B140" s="35">
        <v>250469</v>
      </c>
      <c r="C140" s="6" t="str">
        <f t="shared" si="14"/>
        <v>FL</v>
      </c>
      <c r="D140" s="6" t="str">
        <f t="shared" si="15"/>
        <v>469</v>
      </c>
      <c r="E140" s="6" t="str">
        <f t="shared" si="16"/>
        <v>250</v>
      </c>
      <c r="F140" s="6" t="str">
        <f>TRIM(Table1[[#This Row],[Name]])</f>
        <v>Justin Ruiz</v>
      </c>
      <c r="G140" s="6" t="s">
        <v>1002</v>
      </c>
      <c r="H140" s="6" t="str">
        <f t="shared" si="17"/>
        <v>JUSTIN RUIZ</v>
      </c>
      <c r="I140" s="6" t="str">
        <f t="shared" si="18"/>
        <v>justin ruiz</v>
      </c>
      <c r="J140" s="6" t="str">
        <f t="shared" si="19"/>
        <v>Justin Ruiz</v>
      </c>
      <c r="K140" s="6" t="s">
        <v>82</v>
      </c>
      <c r="L140" s="6">
        <v>59</v>
      </c>
      <c r="M140" s="6" t="s">
        <v>111</v>
      </c>
      <c r="N140" s="6" t="s">
        <v>13</v>
      </c>
      <c r="O140" s="6" t="s">
        <v>14</v>
      </c>
      <c r="P140" s="6">
        <v>30</v>
      </c>
      <c r="Q140" s="25" t="s">
        <v>2106</v>
      </c>
      <c r="R140" s="6">
        <v>4.3</v>
      </c>
      <c r="S140" s="6" t="s">
        <v>2100</v>
      </c>
      <c r="T140" s="8">
        <v>0.83</v>
      </c>
      <c r="U140" s="6" t="s">
        <v>33</v>
      </c>
      <c r="V140" s="6" t="s">
        <v>15</v>
      </c>
      <c r="W140" s="6">
        <v>11</v>
      </c>
      <c r="X140" s="6" t="str">
        <f t="shared" si="20"/>
        <v>Medium</v>
      </c>
      <c r="Y140" s="11">
        <v>3</v>
      </c>
    </row>
    <row r="141" spans="1:25" x14ac:dyDescent="0.25">
      <c r="A141" s="10" t="s">
        <v>1015</v>
      </c>
      <c r="B141" s="35">
        <v>250476</v>
      </c>
      <c r="C141" s="6" t="str">
        <f t="shared" si="14"/>
        <v>FL</v>
      </c>
      <c r="D141" s="6" t="str">
        <f t="shared" si="15"/>
        <v>476</v>
      </c>
      <c r="E141" s="6" t="str">
        <f t="shared" si="16"/>
        <v>250</v>
      </c>
      <c r="F141" s="6" t="str">
        <f>TRIM(Table1[[#This Row],[Name]])</f>
        <v>James Smith</v>
      </c>
      <c r="G141" s="6" t="s">
        <v>1016</v>
      </c>
      <c r="H141" s="6" t="str">
        <f t="shared" si="17"/>
        <v>JAMES SMITH</v>
      </c>
      <c r="I141" s="6" t="str">
        <f t="shared" si="18"/>
        <v>james smith</v>
      </c>
      <c r="J141" s="6" t="str">
        <f t="shared" si="19"/>
        <v>James Smith</v>
      </c>
      <c r="K141" s="6" t="s">
        <v>82</v>
      </c>
      <c r="L141" s="6">
        <v>31</v>
      </c>
      <c r="M141" s="6" t="s">
        <v>36</v>
      </c>
      <c r="N141" s="6" t="s">
        <v>37</v>
      </c>
      <c r="O141" s="6" t="s">
        <v>64</v>
      </c>
      <c r="P141" s="6">
        <v>11</v>
      </c>
      <c r="Q141" s="25" t="s">
        <v>49</v>
      </c>
      <c r="R141" s="6">
        <v>4.3</v>
      </c>
      <c r="S141" s="6" t="s">
        <v>2099</v>
      </c>
      <c r="T141" s="8">
        <v>0.62</v>
      </c>
      <c r="U141" s="6" t="s">
        <v>33</v>
      </c>
      <c r="V141" s="6" t="s">
        <v>20</v>
      </c>
      <c r="W141" s="6">
        <v>7</v>
      </c>
      <c r="X141" s="6" t="str">
        <f t="shared" si="20"/>
        <v>Low</v>
      </c>
      <c r="Y141" s="11">
        <v>14</v>
      </c>
    </row>
    <row r="142" spans="1:25" x14ac:dyDescent="0.25">
      <c r="A142" s="10" t="s">
        <v>1324</v>
      </c>
      <c r="B142" s="35">
        <v>250631</v>
      </c>
      <c r="C142" s="6" t="str">
        <f t="shared" si="14"/>
        <v>FL</v>
      </c>
      <c r="D142" s="6" t="str">
        <f t="shared" si="15"/>
        <v>631</v>
      </c>
      <c r="E142" s="6" t="str">
        <f t="shared" si="16"/>
        <v>250</v>
      </c>
      <c r="F142" s="6" t="str">
        <f>TRIM(Table1[[#This Row],[Name]])</f>
        <v>Thomas Wall</v>
      </c>
      <c r="G142" s="6" t="s">
        <v>1325</v>
      </c>
      <c r="H142" s="6" t="str">
        <f t="shared" si="17"/>
        <v>THOMAS WALL</v>
      </c>
      <c r="I142" s="6" t="str">
        <f t="shared" si="18"/>
        <v>thomas wall</v>
      </c>
      <c r="J142" s="6" t="str">
        <f t="shared" si="19"/>
        <v>Thomas Wall</v>
      </c>
      <c r="K142" s="6" t="s">
        <v>82</v>
      </c>
      <c r="L142" s="6">
        <v>20</v>
      </c>
      <c r="M142" s="6" t="s">
        <v>111</v>
      </c>
      <c r="N142" s="6" t="s">
        <v>13</v>
      </c>
      <c r="O142" s="6" t="s">
        <v>75</v>
      </c>
      <c r="P142" s="6">
        <v>11</v>
      </c>
      <c r="Q142" s="25" t="s">
        <v>153</v>
      </c>
      <c r="R142" s="6">
        <v>4.3</v>
      </c>
      <c r="S142" s="6" t="s">
        <v>2099</v>
      </c>
      <c r="T142" s="8">
        <v>0.9</v>
      </c>
      <c r="U142" s="6" t="s">
        <v>55</v>
      </c>
      <c r="V142" s="6" t="s">
        <v>44</v>
      </c>
      <c r="W142" s="6">
        <v>1</v>
      </c>
      <c r="X142" s="6" t="str">
        <f t="shared" si="20"/>
        <v>Low</v>
      </c>
      <c r="Y142" s="11">
        <v>2</v>
      </c>
    </row>
    <row r="143" spans="1:25" x14ac:dyDescent="0.25">
      <c r="A143" s="10" t="s">
        <v>1358</v>
      </c>
      <c r="B143" s="35">
        <v>250648</v>
      </c>
      <c r="C143" s="6" t="str">
        <f t="shared" si="14"/>
        <v>FL</v>
      </c>
      <c r="D143" s="6" t="str">
        <f t="shared" si="15"/>
        <v>648</v>
      </c>
      <c r="E143" s="6" t="str">
        <f t="shared" si="16"/>
        <v>250</v>
      </c>
      <c r="F143" s="6" t="str">
        <f>TRIM(Table1[[#This Row],[Name]])</f>
        <v>Katie Hensley</v>
      </c>
      <c r="G143" s="6" t="s">
        <v>1359</v>
      </c>
      <c r="H143" s="6" t="str">
        <f t="shared" si="17"/>
        <v>KATIE HENSLEY</v>
      </c>
      <c r="I143" s="6" t="str">
        <f t="shared" si="18"/>
        <v>katie hensley</v>
      </c>
      <c r="J143" s="6" t="str">
        <f t="shared" si="19"/>
        <v>Katie Hensley</v>
      </c>
      <c r="K143" s="6" t="s">
        <v>63</v>
      </c>
      <c r="L143" s="6">
        <v>50</v>
      </c>
      <c r="M143" s="6" t="s">
        <v>18</v>
      </c>
      <c r="N143" s="6" t="s">
        <v>18</v>
      </c>
      <c r="O143" s="6" t="s">
        <v>75</v>
      </c>
      <c r="P143" s="6">
        <v>10</v>
      </c>
      <c r="Q143" s="25" t="s">
        <v>212</v>
      </c>
      <c r="R143" s="6">
        <v>4.3</v>
      </c>
      <c r="S143" s="6" t="s">
        <v>2099</v>
      </c>
      <c r="T143" s="8">
        <v>0.93</v>
      </c>
      <c r="U143" s="6" t="s">
        <v>33</v>
      </c>
      <c r="V143" s="6" t="s">
        <v>9</v>
      </c>
      <c r="W143" s="6">
        <v>8</v>
      </c>
      <c r="X143" s="6" t="str">
        <f t="shared" si="20"/>
        <v>Low</v>
      </c>
      <c r="Y143" s="11">
        <v>5</v>
      </c>
    </row>
    <row r="144" spans="1:25" x14ac:dyDescent="0.25">
      <c r="A144" s="10" t="s">
        <v>1380</v>
      </c>
      <c r="B144" s="35">
        <v>250659</v>
      </c>
      <c r="C144" s="6" t="str">
        <f t="shared" si="14"/>
        <v>FL</v>
      </c>
      <c r="D144" s="6" t="str">
        <f t="shared" si="15"/>
        <v>659</v>
      </c>
      <c r="E144" s="6" t="str">
        <f t="shared" si="16"/>
        <v>250</v>
      </c>
      <c r="F144" s="6" t="str">
        <f>TRIM(Table1[[#This Row],[Name]])</f>
        <v>Richard Dominguez</v>
      </c>
      <c r="G144" s="6" t="s">
        <v>1381</v>
      </c>
      <c r="H144" s="6" t="str">
        <f t="shared" si="17"/>
        <v>RICHARD DOMINGUEZ</v>
      </c>
      <c r="I144" s="6" t="str">
        <f t="shared" si="18"/>
        <v>richard dominguez</v>
      </c>
      <c r="J144" s="6" t="str">
        <f t="shared" si="19"/>
        <v>Richard Dominguez</v>
      </c>
      <c r="K144" s="6" t="s">
        <v>82</v>
      </c>
      <c r="L144" s="6">
        <v>58</v>
      </c>
      <c r="M144" s="6" t="s">
        <v>158</v>
      </c>
      <c r="N144" s="6" t="s">
        <v>159</v>
      </c>
      <c r="O144" s="6" t="s">
        <v>31</v>
      </c>
      <c r="P144" s="6">
        <v>11</v>
      </c>
      <c r="Q144" s="25">
        <v>100</v>
      </c>
      <c r="R144" s="6">
        <v>4.3</v>
      </c>
      <c r="S144" s="6" t="s">
        <v>2099</v>
      </c>
      <c r="T144" s="8">
        <v>0.66</v>
      </c>
      <c r="U144" s="6" t="s">
        <v>33</v>
      </c>
      <c r="V144" s="6" t="s">
        <v>9</v>
      </c>
      <c r="W144" s="6">
        <v>6</v>
      </c>
      <c r="X144" s="6" t="str">
        <f t="shared" si="20"/>
        <v>Low</v>
      </c>
      <c r="Y144" s="11">
        <v>3</v>
      </c>
    </row>
    <row r="145" spans="1:25" x14ac:dyDescent="0.25">
      <c r="A145" s="10" t="s">
        <v>1493</v>
      </c>
      <c r="B145" s="35">
        <v>250717</v>
      </c>
      <c r="C145" s="6" t="str">
        <f t="shared" si="14"/>
        <v>FL</v>
      </c>
      <c r="D145" s="6" t="str">
        <f t="shared" si="15"/>
        <v>717</v>
      </c>
      <c r="E145" s="6" t="str">
        <f t="shared" si="16"/>
        <v>250</v>
      </c>
      <c r="F145" s="6" t="str">
        <f>TRIM(Table1[[#This Row],[Name]])</f>
        <v>Alex Smith</v>
      </c>
      <c r="G145" s="6" t="s">
        <v>1494</v>
      </c>
      <c r="H145" s="6" t="str">
        <f t="shared" si="17"/>
        <v>ALEX SMITH</v>
      </c>
      <c r="I145" s="6" t="str">
        <f t="shared" si="18"/>
        <v>alex smith</v>
      </c>
      <c r="J145" s="6" t="str">
        <f t="shared" si="19"/>
        <v>Alex Smith</v>
      </c>
      <c r="K145" s="6" t="s">
        <v>82</v>
      </c>
      <c r="L145" s="6">
        <v>44</v>
      </c>
      <c r="M145" s="6" t="s">
        <v>95</v>
      </c>
      <c r="N145" s="6" t="s">
        <v>96</v>
      </c>
      <c r="O145" s="6" t="s">
        <v>97</v>
      </c>
      <c r="P145" s="6">
        <v>1</v>
      </c>
      <c r="Q145" s="25">
        <v>75</v>
      </c>
      <c r="R145" s="6">
        <v>4.3</v>
      </c>
      <c r="S145" s="6" t="s">
        <v>2100</v>
      </c>
      <c r="T145" s="8">
        <v>0.11</v>
      </c>
      <c r="U145" s="6" t="s">
        <v>50</v>
      </c>
      <c r="V145" s="6" t="s">
        <v>20</v>
      </c>
      <c r="W145" s="6">
        <v>1</v>
      </c>
      <c r="X145" s="6" t="str">
        <f t="shared" si="20"/>
        <v>Low</v>
      </c>
      <c r="Y145" s="11">
        <v>1</v>
      </c>
    </row>
    <row r="146" spans="1:25" x14ac:dyDescent="0.25">
      <c r="A146" s="10" t="s">
        <v>1617</v>
      </c>
      <c r="B146" s="35">
        <v>250779</v>
      </c>
      <c r="C146" s="6" t="str">
        <f t="shared" si="14"/>
        <v>FL</v>
      </c>
      <c r="D146" s="6" t="str">
        <f t="shared" si="15"/>
        <v>779</v>
      </c>
      <c r="E146" s="6" t="str">
        <f t="shared" si="16"/>
        <v>250</v>
      </c>
      <c r="F146" s="6" t="str">
        <f>TRIM(Table1[[#This Row],[Name]])</f>
        <v>Amy Combs</v>
      </c>
      <c r="G146" s="6" t="s">
        <v>1618</v>
      </c>
      <c r="H146" s="6" t="str">
        <f t="shared" si="17"/>
        <v>AMY COMBS</v>
      </c>
      <c r="I146" s="6" t="str">
        <f t="shared" si="18"/>
        <v>amy combs</v>
      </c>
      <c r="J146" s="6" t="str">
        <f t="shared" si="19"/>
        <v>Amy Combs</v>
      </c>
      <c r="K146" s="6" t="s">
        <v>63</v>
      </c>
      <c r="L146" s="6">
        <v>31</v>
      </c>
      <c r="M146" s="6" t="s">
        <v>107</v>
      </c>
      <c r="N146" s="6" t="s">
        <v>108</v>
      </c>
      <c r="O146" s="6" t="s">
        <v>14</v>
      </c>
      <c r="P146" s="6">
        <v>11</v>
      </c>
      <c r="Q146" s="25" t="s">
        <v>2104</v>
      </c>
      <c r="R146" s="6">
        <v>4.3</v>
      </c>
      <c r="S146" s="6" t="s">
        <v>2100</v>
      </c>
      <c r="T146" s="8">
        <v>0.76</v>
      </c>
      <c r="U146" s="6" t="s">
        <v>8</v>
      </c>
      <c r="V146" s="6" t="s">
        <v>44</v>
      </c>
      <c r="W146" s="6">
        <v>6</v>
      </c>
      <c r="X146" s="6" t="str">
        <f t="shared" si="20"/>
        <v>Low</v>
      </c>
      <c r="Y146" s="11">
        <v>3</v>
      </c>
    </row>
    <row r="147" spans="1:25" x14ac:dyDescent="0.25">
      <c r="A147" s="10" t="s">
        <v>1763</v>
      </c>
      <c r="B147" s="35">
        <v>250852</v>
      </c>
      <c r="C147" s="6" t="str">
        <f t="shared" si="14"/>
        <v>FL</v>
      </c>
      <c r="D147" s="6" t="str">
        <f t="shared" si="15"/>
        <v>852</v>
      </c>
      <c r="E147" s="6" t="str">
        <f t="shared" si="16"/>
        <v>250</v>
      </c>
      <c r="F147" s="6" t="str">
        <f>TRIM(Table1[[#This Row],[Name]])</f>
        <v>Jennifer Pierce</v>
      </c>
      <c r="G147" s="6" t="s">
        <v>1764</v>
      </c>
      <c r="H147" s="6" t="str">
        <f t="shared" si="17"/>
        <v>JENNIFER PIERCE</v>
      </c>
      <c r="I147" s="6" t="str">
        <f t="shared" si="18"/>
        <v>jennifer pierce</v>
      </c>
      <c r="J147" s="6" t="str">
        <f t="shared" si="19"/>
        <v>Jennifer Pierce</v>
      </c>
      <c r="K147" s="6" t="s">
        <v>63</v>
      </c>
      <c r="L147" s="6">
        <v>57</v>
      </c>
      <c r="M147" s="6" t="s">
        <v>78</v>
      </c>
      <c r="N147" s="6" t="s">
        <v>79</v>
      </c>
      <c r="O147" s="6" t="s">
        <v>60</v>
      </c>
      <c r="P147" s="6">
        <v>10</v>
      </c>
      <c r="Q147" s="25" t="s">
        <v>212</v>
      </c>
      <c r="R147" s="6">
        <v>4.3</v>
      </c>
      <c r="S147" s="6" t="s">
        <v>2099</v>
      </c>
      <c r="T147" s="8">
        <v>0.11</v>
      </c>
      <c r="U147" s="6" t="s">
        <v>8</v>
      </c>
      <c r="V147" s="6" t="s">
        <v>15</v>
      </c>
      <c r="W147" s="6">
        <v>13</v>
      </c>
      <c r="X147" s="6" t="str">
        <f t="shared" si="20"/>
        <v>Medium</v>
      </c>
      <c r="Y147" s="11">
        <v>14</v>
      </c>
    </row>
    <row r="148" spans="1:25" x14ac:dyDescent="0.25">
      <c r="A148" s="10" t="s">
        <v>1767</v>
      </c>
      <c r="B148" s="35">
        <v>250854</v>
      </c>
      <c r="C148" s="6" t="str">
        <f t="shared" si="14"/>
        <v>FL</v>
      </c>
      <c r="D148" s="6" t="str">
        <f t="shared" si="15"/>
        <v>854</v>
      </c>
      <c r="E148" s="6" t="str">
        <f t="shared" si="16"/>
        <v>250</v>
      </c>
      <c r="F148" s="6" t="str">
        <f>TRIM(Table1[[#This Row],[Name]])</f>
        <v>Jasmine Lane</v>
      </c>
      <c r="G148" s="6" t="s">
        <v>1768</v>
      </c>
      <c r="H148" s="6" t="str">
        <f t="shared" si="17"/>
        <v>JASMINE LANE</v>
      </c>
      <c r="I148" s="6" t="str">
        <f t="shared" si="18"/>
        <v>jasmine lane</v>
      </c>
      <c r="J148" s="6" t="str">
        <f t="shared" si="19"/>
        <v>Jasmine Lane</v>
      </c>
      <c r="K148" s="6" t="s">
        <v>63</v>
      </c>
      <c r="L148" s="6">
        <v>21</v>
      </c>
      <c r="M148" s="6" t="s">
        <v>47</v>
      </c>
      <c r="N148" s="6" t="s">
        <v>48</v>
      </c>
      <c r="O148" s="6" t="s">
        <v>60</v>
      </c>
      <c r="P148" s="6">
        <v>0</v>
      </c>
      <c r="Q148" s="25" t="s">
        <v>212</v>
      </c>
      <c r="R148" s="6">
        <v>4.3</v>
      </c>
      <c r="S148" s="6" t="s">
        <v>2099</v>
      </c>
      <c r="T148" s="8">
        <v>0.11</v>
      </c>
      <c r="U148" s="6" t="s">
        <v>33</v>
      </c>
      <c r="V148" s="6" t="s">
        <v>44</v>
      </c>
      <c r="W148" s="6">
        <v>4</v>
      </c>
      <c r="X148" s="6" t="str">
        <f t="shared" si="20"/>
        <v>Low</v>
      </c>
      <c r="Y148" s="11">
        <v>2</v>
      </c>
    </row>
    <row r="149" spans="1:25" x14ac:dyDescent="0.25">
      <c r="A149" s="10" t="s">
        <v>1775</v>
      </c>
      <c r="B149" s="35">
        <v>250858</v>
      </c>
      <c r="C149" s="6" t="str">
        <f t="shared" si="14"/>
        <v>FL</v>
      </c>
      <c r="D149" s="6" t="str">
        <f t="shared" si="15"/>
        <v>858</v>
      </c>
      <c r="E149" s="6" t="str">
        <f t="shared" si="16"/>
        <v>250</v>
      </c>
      <c r="F149" s="6" t="str">
        <f>TRIM(Table1[[#This Row],[Name]])</f>
        <v>Deanna Miles</v>
      </c>
      <c r="G149" s="6" t="s">
        <v>1776</v>
      </c>
      <c r="H149" s="6" t="str">
        <f t="shared" si="17"/>
        <v>DEANNA MILES</v>
      </c>
      <c r="I149" s="6" t="str">
        <f t="shared" si="18"/>
        <v>deanna miles</v>
      </c>
      <c r="J149" s="6" t="str">
        <f t="shared" si="19"/>
        <v>Deanna Miles</v>
      </c>
      <c r="K149" s="6" t="s">
        <v>63</v>
      </c>
      <c r="L149" s="6">
        <v>40</v>
      </c>
      <c r="M149" s="6" t="s">
        <v>162</v>
      </c>
      <c r="N149" s="6" t="s">
        <v>59</v>
      </c>
      <c r="O149" s="6" t="s">
        <v>19</v>
      </c>
      <c r="P149" s="6">
        <v>22</v>
      </c>
      <c r="Q149" s="25" t="s">
        <v>2104</v>
      </c>
      <c r="R149" s="6">
        <v>4.3</v>
      </c>
      <c r="S149" s="6" t="s">
        <v>2099</v>
      </c>
      <c r="T149" s="8">
        <v>0.95</v>
      </c>
      <c r="U149" s="6" t="s">
        <v>33</v>
      </c>
      <c r="V149" s="6" t="s">
        <v>15</v>
      </c>
      <c r="W149" s="6">
        <v>14</v>
      </c>
      <c r="X149" s="6" t="str">
        <f t="shared" si="20"/>
        <v>Medium</v>
      </c>
      <c r="Y149" s="11">
        <v>12</v>
      </c>
    </row>
    <row r="150" spans="1:25" x14ac:dyDescent="0.25">
      <c r="A150" s="10" t="s">
        <v>1852</v>
      </c>
      <c r="B150" s="35">
        <v>250897</v>
      </c>
      <c r="C150" s="6" t="str">
        <f t="shared" si="14"/>
        <v>FL</v>
      </c>
      <c r="D150" s="6" t="str">
        <f t="shared" si="15"/>
        <v>897</v>
      </c>
      <c r="E150" s="6" t="str">
        <f t="shared" si="16"/>
        <v>250</v>
      </c>
      <c r="F150" s="6" t="str">
        <f>TRIM(Table1[[#This Row],[Name]])</f>
        <v>Erica Johnson</v>
      </c>
      <c r="G150" s="6" t="s">
        <v>1853</v>
      </c>
      <c r="H150" s="6" t="str">
        <f t="shared" si="17"/>
        <v>ERICA JOHNSON</v>
      </c>
      <c r="I150" s="6" t="str">
        <f t="shared" si="18"/>
        <v>erica johnson</v>
      </c>
      <c r="J150" s="6" t="str">
        <f t="shared" si="19"/>
        <v>Erica Johnson</v>
      </c>
      <c r="K150" s="6" t="s">
        <v>63</v>
      </c>
      <c r="L150" s="6">
        <v>36</v>
      </c>
      <c r="M150" s="6" t="s">
        <v>43</v>
      </c>
      <c r="N150" s="6" t="s">
        <v>13</v>
      </c>
      <c r="O150" s="6" t="s">
        <v>60</v>
      </c>
      <c r="P150" s="6">
        <v>8</v>
      </c>
      <c r="Q150" s="25">
        <v>50</v>
      </c>
      <c r="R150" s="6">
        <v>4.3</v>
      </c>
      <c r="S150" s="6" t="s">
        <v>2099</v>
      </c>
      <c r="T150" s="8">
        <v>0.9</v>
      </c>
      <c r="U150" s="6" t="s">
        <v>8</v>
      </c>
      <c r="V150" s="6" t="s">
        <v>44</v>
      </c>
      <c r="W150" s="6">
        <v>15</v>
      </c>
      <c r="X150" s="6" t="str">
        <f t="shared" si="20"/>
        <v>Medium</v>
      </c>
      <c r="Y150" s="11">
        <v>1</v>
      </c>
    </row>
    <row r="151" spans="1:25" x14ac:dyDescent="0.25">
      <c r="A151" s="10" t="s">
        <v>2033</v>
      </c>
      <c r="B151" s="35">
        <v>250988</v>
      </c>
      <c r="C151" s="6" t="str">
        <f t="shared" si="14"/>
        <v>FL</v>
      </c>
      <c r="D151" s="6" t="str">
        <f t="shared" si="15"/>
        <v>988</v>
      </c>
      <c r="E151" s="6" t="str">
        <f t="shared" si="16"/>
        <v>250</v>
      </c>
      <c r="F151" s="6" t="str">
        <f>TRIM(Table1[[#This Row],[Name]])</f>
        <v>Michelle Peterson</v>
      </c>
      <c r="G151" s="6" t="s">
        <v>2034</v>
      </c>
      <c r="H151" s="6" t="str">
        <f t="shared" si="17"/>
        <v>MICHELLE PETERSON</v>
      </c>
      <c r="I151" s="6" t="str">
        <f t="shared" si="18"/>
        <v>michelle peterson</v>
      </c>
      <c r="J151" s="6" t="str">
        <f t="shared" si="19"/>
        <v>Michelle Peterson</v>
      </c>
      <c r="K151" s="6" t="s">
        <v>63</v>
      </c>
      <c r="L151" s="6">
        <v>35</v>
      </c>
      <c r="M151" s="6" t="s">
        <v>95</v>
      </c>
      <c r="N151" s="6" t="s">
        <v>96</v>
      </c>
      <c r="O151" s="6" t="s">
        <v>19</v>
      </c>
      <c r="P151" s="6">
        <v>16</v>
      </c>
      <c r="Q151" s="25" t="s">
        <v>2102</v>
      </c>
      <c r="R151" s="6">
        <v>4.3</v>
      </c>
      <c r="S151" s="6" t="s">
        <v>2100</v>
      </c>
      <c r="T151" s="8">
        <v>0.74</v>
      </c>
      <c r="U151" s="6" t="s">
        <v>55</v>
      </c>
      <c r="V151" s="6" t="s">
        <v>20</v>
      </c>
      <c r="W151" s="6">
        <v>13</v>
      </c>
      <c r="X151" s="6" t="str">
        <f t="shared" si="20"/>
        <v>Medium</v>
      </c>
      <c r="Y151" s="11">
        <v>3</v>
      </c>
    </row>
    <row r="152" spans="1:25" x14ac:dyDescent="0.25">
      <c r="A152" s="10" t="s">
        <v>116</v>
      </c>
      <c r="B152" s="35">
        <v>250032</v>
      </c>
      <c r="C152" s="6" t="str">
        <f t="shared" si="14"/>
        <v>FL</v>
      </c>
      <c r="D152" s="6" t="str">
        <f t="shared" si="15"/>
        <v>032</v>
      </c>
      <c r="E152" s="6" t="str">
        <f t="shared" si="16"/>
        <v>250</v>
      </c>
      <c r="F152" s="6" t="str">
        <f>TRIM(Table1[[#This Row],[Name]])</f>
        <v>Timothy Daniels</v>
      </c>
      <c r="G152" s="6" t="s">
        <v>117</v>
      </c>
      <c r="H152" s="6" t="str">
        <f t="shared" si="17"/>
        <v>TIMOTHY DANIELS</v>
      </c>
      <c r="I152" s="6" t="str">
        <f t="shared" si="18"/>
        <v>timothy daniels</v>
      </c>
      <c r="J152" s="6" t="str">
        <f t="shared" si="19"/>
        <v>Timothy Daniels</v>
      </c>
      <c r="K152" s="6" t="s">
        <v>82</v>
      </c>
      <c r="L152" s="6">
        <v>38</v>
      </c>
      <c r="M152" s="6" t="s">
        <v>118</v>
      </c>
      <c r="N152" s="6" t="s">
        <v>119</v>
      </c>
      <c r="O152" s="6" t="s">
        <v>97</v>
      </c>
      <c r="P152" s="6">
        <v>19</v>
      </c>
      <c r="Q152" s="25" t="s">
        <v>2102</v>
      </c>
      <c r="R152" s="6">
        <v>4.2</v>
      </c>
      <c r="S152" s="6" t="s">
        <v>2099</v>
      </c>
      <c r="T152" s="8">
        <v>0.68</v>
      </c>
      <c r="U152" s="6" t="s">
        <v>8</v>
      </c>
      <c r="V152" s="6" t="s">
        <v>15</v>
      </c>
      <c r="W152" s="6">
        <v>10</v>
      </c>
      <c r="X152" s="6" t="str">
        <f t="shared" si="20"/>
        <v>Medium</v>
      </c>
      <c r="Y152" s="11">
        <v>10</v>
      </c>
    </row>
    <row r="153" spans="1:25" x14ac:dyDescent="0.25">
      <c r="A153" s="10" t="s">
        <v>452</v>
      </c>
      <c r="B153" s="35">
        <v>250194</v>
      </c>
      <c r="C153" s="6" t="str">
        <f t="shared" si="14"/>
        <v>FL</v>
      </c>
      <c r="D153" s="6" t="str">
        <f t="shared" si="15"/>
        <v>194</v>
      </c>
      <c r="E153" s="6" t="str">
        <f t="shared" si="16"/>
        <v>250</v>
      </c>
      <c r="F153" s="6" t="str">
        <f>TRIM(Table1[[#This Row],[Name]])</f>
        <v>Jennifer Cherry</v>
      </c>
      <c r="G153" s="6" t="s">
        <v>453</v>
      </c>
      <c r="H153" s="6" t="str">
        <f t="shared" si="17"/>
        <v>JENNIFER CHERRY</v>
      </c>
      <c r="I153" s="6" t="str">
        <f t="shared" si="18"/>
        <v>jennifer cherry</v>
      </c>
      <c r="J153" s="6" t="str">
        <f t="shared" si="19"/>
        <v>Jennifer Cherry</v>
      </c>
      <c r="K153" s="6" t="s">
        <v>63</v>
      </c>
      <c r="L153" s="6">
        <v>58</v>
      </c>
      <c r="M153" s="6" t="s">
        <v>107</v>
      </c>
      <c r="N153" s="6" t="s">
        <v>108</v>
      </c>
      <c r="O153" s="6" t="s">
        <v>7</v>
      </c>
      <c r="P153" s="6">
        <v>25</v>
      </c>
      <c r="Q153" s="25" t="s">
        <v>32</v>
      </c>
      <c r="R153" s="6">
        <v>4.2</v>
      </c>
      <c r="S153" s="6" t="s">
        <v>2100</v>
      </c>
      <c r="T153" s="8">
        <v>0.71</v>
      </c>
      <c r="U153" s="6" t="s">
        <v>8</v>
      </c>
      <c r="V153" s="6" t="s">
        <v>15</v>
      </c>
      <c r="W153" s="6">
        <v>11</v>
      </c>
      <c r="X153" s="6" t="str">
        <f t="shared" si="20"/>
        <v>Medium</v>
      </c>
      <c r="Y153" s="11">
        <v>13</v>
      </c>
    </row>
    <row r="154" spans="1:25" x14ac:dyDescent="0.25">
      <c r="A154" s="10" t="s">
        <v>650</v>
      </c>
      <c r="B154" s="35">
        <v>250293</v>
      </c>
      <c r="C154" s="6" t="str">
        <f t="shared" si="14"/>
        <v>FL</v>
      </c>
      <c r="D154" s="6" t="str">
        <f t="shared" si="15"/>
        <v>293</v>
      </c>
      <c r="E154" s="6" t="str">
        <f t="shared" si="16"/>
        <v>250</v>
      </c>
      <c r="F154" s="6" t="str">
        <f>TRIM(Table1[[#This Row],[Name]])</f>
        <v>Christine Hart</v>
      </c>
      <c r="G154" s="6" t="s">
        <v>651</v>
      </c>
      <c r="H154" s="6" t="str">
        <f t="shared" si="17"/>
        <v>CHRISTINE HART</v>
      </c>
      <c r="I154" s="6" t="str">
        <f t="shared" si="18"/>
        <v>christine hart</v>
      </c>
      <c r="J154" s="6" t="str">
        <f t="shared" si="19"/>
        <v>Christine Hart</v>
      </c>
      <c r="K154" s="6" t="s">
        <v>63</v>
      </c>
      <c r="L154" s="6">
        <v>49</v>
      </c>
      <c r="M154" s="6" t="s">
        <v>78</v>
      </c>
      <c r="N154" s="6" t="s">
        <v>79</v>
      </c>
      <c r="O154" s="6" t="s">
        <v>7</v>
      </c>
      <c r="P154" s="6">
        <v>13</v>
      </c>
      <c r="Q154" s="25">
        <v>100</v>
      </c>
      <c r="R154" s="6">
        <v>4.2</v>
      </c>
      <c r="S154" s="6" t="s">
        <v>2100</v>
      </c>
      <c r="T154" s="8">
        <v>0.84</v>
      </c>
      <c r="U154" s="6" t="s">
        <v>33</v>
      </c>
      <c r="V154" s="6" t="s">
        <v>15</v>
      </c>
      <c r="W154" s="6">
        <v>7</v>
      </c>
      <c r="X154" s="6" t="str">
        <f t="shared" si="20"/>
        <v>Low</v>
      </c>
      <c r="Y154" s="11">
        <v>4</v>
      </c>
    </row>
    <row r="155" spans="1:25" x14ac:dyDescent="0.25">
      <c r="A155" s="10" t="s">
        <v>824</v>
      </c>
      <c r="B155" s="35">
        <v>250380</v>
      </c>
      <c r="C155" s="6" t="str">
        <f t="shared" si="14"/>
        <v>FL</v>
      </c>
      <c r="D155" s="6" t="str">
        <f t="shared" si="15"/>
        <v>380</v>
      </c>
      <c r="E155" s="6" t="str">
        <f t="shared" si="16"/>
        <v>250</v>
      </c>
      <c r="F155" s="6" t="str">
        <f>TRIM(Table1[[#This Row],[Name]])</f>
        <v>Anthony Avila</v>
      </c>
      <c r="G155" s="6" t="s">
        <v>825</v>
      </c>
      <c r="H155" s="6" t="str">
        <f t="shared" si="17"/>
        <v>ANTHONY AVILA</v>
      </c>
      <c r="I155" s="6" t="str">
        <f t="shared" si="18"/>
        <v>anthony avila</v>
      </c>
      <c r="J155" s="6" t="str">
        <f t="shared" si="19"/>
        <v>Anthony Avila</v>
      </c>
      <c r="K155" s="6" t="s">
        <v>82</v>
      </c>
      <c r="L155" s="6">
        <v>58</v>
      </c>
      <c r="M155" s="6" t="s">
        <v>136</v>
      </c>
      <c r="N155" s="6" t="s">
        <v>137</v>
      </c>
      <c r="O155" s="6" t="s">
        <v>31</v>
      </c>
      <c r="P155" s="6">
        <v>10</v>
      </c>
      <c r="Q155" s="25">
        <v>75</v>
      </c>
      <c r="R155" s="6">
        <v>4.2</v>
      </c>
      <c r="S155" s="6" t="s">
        <v>2099</v>
      </c>
      <c r="T155" s="8">
        <v>0.71</v>
      </c>
      <c r="U155" s="6" t="s">
        <v>33</v>
      </c>
      <c r="V155" s="6" t="s">
        <v>44</v>
      </c>
      <c r="W155" s="6">
        <v>7</v>
      </c>
      <c r="X155" s="6" t="str">
        <f t="shared" si="20"/>
        <v>Low</v>
      </c>
      <c r="Y155" s="11">
        <v>5</v>
      </c>
    </row>
    <row r="156" spans="1:25" x14ac:dyDescent="0.25">
      <c r="A156" s="10" t="s">
        <v>856</v>
      </c>
      <c r="B156" s="35">
        <v>250396</v>
      </c>
      <c r="C156" s="6" t="str">
        <f t="shared" si="14"/>
        <v>FL</v>
      </c>
      <c r="D156" s="6" t="str">
        <f t="shared" si="15"/>
        <v>396</v>
      </c>
      <c r="E156" s="6" t="str">
        <f t="shared" si="16"/>
        <v>250</v>
      </c>
      <c r="F156" s="6" t="str">
        <f>TRIM(Table1[[#This Row],[Name]])</f>
        <v>Anthony Huynh MD</v>
      </c>
      <c r="G156" s="6" t="s">
        <v>857</v>
      </c>
      <c r="H156" s="6" t="str">
        <f t="shared" si="17"/>
        <v>ANTHONY HUYNH MD</v>
      </c>
      <c r="I156" s="6" t="str">
        <f t="shared" si="18"/>
        <v>anthony huynh md</v>
      </c>
      <c r="J156" s="6" t="str">
        <f t="shared" si="19"/>
        <v>Anthony Huynh Md</v>
      </c>
      <c r="K156" s="6" t="s">
        <v>82</v>
      </c>
      <c r="L156" s="6">
        <v>31</v>
      </c>
      <c r="M156" s="6" t="s">
        <v>107</v>
      </c>
      <c r="N156" s="6" t="s">
        <v>108</v>
      </c>
      <c r="O156" s="6" t="s">
        <v>64</v>
      </c>
      <c r="P156" s="6">
        <v>0</v>
      </c>
      <c r="Q156" s="25" t="s">
        <v>104</v>
      </c>
      <c r="R156" s="6">
        <v>4.2</v>
      </c>
      <c r="S156" s="6" t="s">
        <v>2100</v>
      </c>
      <c r="T156" s="8">
        <v>0.82</v>
      </c>
      <c r="U156" s="6" t="s">
        <v>8</v>
      </c>
      <c r="V156" s="6" t="s">
        <v>9</v>
      </c>
      <c r="W156" s="6">
        <v>5</v>
      </c>
      <c r="X156" s="6" t="str">
        <f t="shared" si="20"/>
        <v>Low</v>
      </c>
      <c r="Y156" s="11">
        <v>1</v>
      </c>
    </row>
    <row r="157" spans="1:25" x14ac:dyDescent="0.25">
      <c r="A157" s="10" t="s">
        <v>1068</v>
      </c>
      <c r="B157" s="35">
        <v>250503</v>
      </c>
      <c r="C157" s="6" t="str">
        <f t="shared" si="14"/>
        <v>FL</v>
      </c>
      <c r="D157" s="6" t="str">
        <f t="shared" si="15"/>
        <v>503</v>
      </c>
      <c r="E157" s="6" t="str">
        <f t="shared" si="16"/>
        <v>250</v>
      </c>
      <c r="F157" s="6" t="str">
        <f>TRIM(Table1[[#This Row],[Name]])</f>
        <v>Isabel Brown</v>
      </c>
      <c r="G157" s="6" t="s">
        <v>1069</v>
      </c>
      <c r="H157" s="6" t="str">
        <f t="shared" si="17"/>
        <v>ISABEL BROWN</v>
      </c>
      <c r="I157" s="6" t="str">
        <f t="shared" si="18"/>
        <v>isabel brown</v>
      </c>
      <c r="J157" s="6" t="str">
        <f t="shared" si="19"/>
        <v>Isabel Brown</v>
      </c>
      <c r="K157" s="6" t="s">
        <v>63</v>
      </c>
      <c r="L157" s="6">
        <v>21</v>
      </c>
      <c r="M157" s="6" t="s">
        <v>71</v>
      </c>
      <c r="N157" s="6" t="s">
        <v>72</v>
      </c>
      <c r="O157" s="6" t="s">
        <v>60</v>
      </c>
      <c r="P157" s="6">
        <v>0</v>
      </c>
      <c r="Q157" s="25" t="s">
        <v>2106</v>
      </c>
      <c r="R157" s="6">
        <v>4.2</v>
      </c>
      <c r="S157" s="6" t="s">
        <v>54</v>
      </c>
      <c r="T157" s="8">
        <v>0.79</v>
      </c>
      <c r="U157" s="6" t="s">
        <v>50</v>
      </c>
      <c r="V157" s="6" t="s">
        <v>20</v>
      </c>
      <c r="W157" s="6">
        <v>3</v>
      </c>
      <c r="X157" s="6" t="str">
        <f t="shared" si="20"/>
        <v>Low</v>
      </c>
      <c r="Y157" s="11">
        <v>2</v>
      </c>
    </row>
    <row r="158" spans="1:25" x14ac:dyDescent="0.25">
      <c r="A158" s="10" t="s">
        <v>1098</v>
      </c>
      <c r="B158" s="35">
        <v>250518</v>
      </c>
      <c r="C158" s="6" t="str">
        <f t="shared" si="14"/>
        <v>FL</v>
      </c>
      <c r="D158" s="6" t="str">
        <f t="shared" si="15"/>
        <v>518</v>
      </c>
      <c r="E158" s="6" t="str">
        <f t="shared" si="16"/>
        <v>250</v>
      </c>
      <c r="F158" s="6" t="str">
        <f>TRIM(Table1[[#This Row],[Name]])</f>
        <v>Danielle Adkins</v>
      </c>
      <c r="G158" s="6" t="s">
        <v>1099</v>
      </c>
      <c r="H158" s="6" t="str">
        <f t="shared" si="17"/>
        <v>DANIELLE ADKINS</v>
      </c>
      <c r="I158" s="6" t="str">
        <f t="shared" si="18"/>
        <v>danielle adkins</v>
      </c>
      <c r="J158" s="6" t="str">
        <f t="shared" si="19"/>
        <v>Danielle Adkins</v>
      </c>
      <c r="K158" s="6" t="s">
        <v>63</v>
      </c>
      <c r="L158" s="6">
        <v>43</v>
      </c>
      <c r="M158" s="6" t="s">
        <v>158</v>
      </c>
      <c r="N158" s="6" t="s">
        <v>159</v>
      </c>
      <c r="O158" s="6" t="s">
        <v>31</v>
      </c>
      <c r="P158" s="6">
        <v>15</v>
      </c>
      <c r="Q158" s="25" t="s">
        <v>104</v>
      </c>
      <c r="R158" s="6">
        <v>4.2</v>
      </c>
      <c r="S158" s="6" t="s">
        <v>2100</v>
      </c>
      <c r="T158" s="8">
        <v>0.91</v>
      </c>
      <c r="U158" s="6" t="s">
        <v>55</v>
      </c>
      <c r="V158" s="6" t="s">
        <v>44</v>
      </c>
      <c r="W158" s="6">
        <v>6</v>
      </c>
      <c r="X158" s="6" t="str">
        <f t="shared" si="20"/>
        <v>Low</v>
      </c>
      <c r="Y158" s="11">
        <v>9</v>
      </c>
    </row>
    <row r="159" spans="1:25" x14ac:dyDescent="0.25">
      <c r="A159" s="10" t="s">
        <v>1132</v>
      </c>
      <c r="B159" s="35">
        <v>250535</v>
      </c>
      <c r="C159" s="6" t="str">
        <f t="shared" si="14"/>
        <v>FL</v>
      </c>
      <c r="D159" s="6" t="str">
        <f t="shared" si="15"/>
        <v>535</v>
      </c>
      <c r="E159" s="6" t="str">
        <f t="shared" si="16"/>
        <v>250</v>
      </c>
      <c r="F159" s="6" t="str">
        <f>TRIM(Table1[[#This Row],[Name]])</f>
        <v>Tony Lee</v>
      </c>
      <c r="G159" s="6" t="s">
        <v>1133</v>
      </c>
      <c r="H159" s="6" t="str">
        <f t="shared" si="17"/>
        <v>TONY LEE</v>
      </c>
      <c r="I159" s="6" t="str">
        <f t="shared" si="18"/>
        <v>tony lee</v>
      </c>
      <c r="J159" s="6" t="str">
        <f t="shared" si="19"/>
        <v>Tony Lee</v>
      </c>
      <c r="K159" s="6" t="s">
        <v>82</v>
      </c>
      <c r="L159" s="6">
        <v>38</v>
      </c>
      <c r="M159" s="6" t="s">
        <v>43</v>
      </c>
      <c r="N159" s="6" t="s">
        <v>13</v>
      </c>
      <c r="O159" s="6" t="s">
        <v>19</v>
      </c>
      <c r="P159" s="6">
        <v>15</v>
      </c>
      <c r="Q159" s="25" t="s">
        <v>49</v>
      </c>
      <c r="R159" s="6">
        <v>4.2</v>
      </c>
      <c r="S159" s="6" t="s">
        <v>2099</v>
      </c>
      <c r="T159" s="8">
        <v>0.88</v>
      </c>
      <c r="U159" s="6" t="s">
        <v>33</v>
      </c>
      <c r="V159" s="6" t="s">
        <v>44</v>
      </c>
      <c r="W159" s="6">
        <v>15</v>
      </c>
      <c r="X159" s="6" t="str">
        <f t="shared" si="20"/>
        <v>Medium</v>
      </c>
      <c r="Y159" s="11">
        <v>4</v>
      </c>
    </row>
    <row r="160" spans="1:25" x14ac:dyDescent="0.25">
      <c r="A160" s="10" t="s">
        <v>1232</v>
      </c>
      <c r="B160" s="35">
        <v>250585</v>
      </c>
      <c r="C160" s="6" t="str">
        <f t="shared" si="14"/>
        <v>FL</v>
      </c>
      <c r="D160" s="6" t="str">
        <f t="shared" si="15"/>
        <v>585</v>
      </c>
      <c r="E160" s="6" t="str">
        <f t="shared" si="16"/>
        <v>250</v>
      </c>
      <c r="F160" s="6" t="str">
        <f>TRIM(Table1[[#This Row],[Name]])</f>
        <v>Gregory Randall</v>
      </c>
      <c r="G160" s="6" t="s">
        <v>1233</v>
      </c>
      <c r="H160" s="6" t="str">
        <f t="shared" si="17"/>
        <v>GREGORY RANDALL</v>
      </c>
      <c r="I160" s="6" t="str">
        <f t="shared" si="18"/>
        <v>gregory randall</v>
      </c>
      <c r="J160" s="6" t="str">
        <f t="shared" si="19"/>
        <v>Gregory Randall</v>
      </c>
      <c r="K160" s="6" t="s">
        <v>82</v>
      </c>
      <c r="L160" s="6">
        <v>47</v>
      </c>
      <c r="M160" s="6" t="s">
        <v>43</v>
      </c>
      <c r="N160" s="6" t="s">
        <v>13</v>
      </c>
      <c r="O160" s="6" t="s">
        <v>60</v>
      </c>
      <c r="P160" s="6">
        <v>4</v>
      </c>
      <c r="Q160" s="25" t="s">
        <v>2107</v>
      </c>
      <c r="R160" s="6">
        <v>4.2</v>
      </c>
      <c r="S160" s="6" t="s">
        <v>2100</v>
      </c>
      <c r="T160" s="8">
        <v>0.82</v>
      </c>
      <c r="U160" s="6" t="s">
        <v>8</v>
      </c>
      <c r="V160" s="6" t="s">
        <v>44</v>
      </c>
      <c r="W160" s="6">
        <v>5</v>
      </c>
      <c r="X160" s="6" t="str">
        <f t="shared" si="20"/>
        <v>Low</v>
      </c>
      <c r="Y160" s="11">
        <v>2</v>
      </c>
    </row>
    <row r="161" spans="1:25" x14ac:dyDescent="0.25">
      <c r="A161" s="10" t="s">
        <v>1288</v>
      </c>
      <c r="B161" s="35">
        <v>250613</v>
      </c>
      <c r="C161" s="6" t="str">
        <f t="shared" si="14"/>
        <v>FL</v>
      </c>
      <c r="D161" s="6" t="str">
        <f t="shared" si="15"/>
        <v>613</v>
      </c>
      <c r="E161" s="6" t="str">
        <f t="shared" si="16"/>
        <v>250</v>
      </c>
      <c r="F161" s="6" t="str">
        <f>TRIM(Table1[[#This Row],[Name]])</f>
        <v>Michael Davis</v>
      </c>
      <c r="G161" s="6" t="s">
        <v>1289</v>
      </c>
      <c r="H161" s="6" t="str">
        <f t="shared" si="17"/>
        <v>MICHAEL DAVIS</v>
      </c>
      <c r="I161" s="6" t="str">
        <f t="shared" si="18"/>
        <v>michael davis</v>
      </c>
      <c r="J161" s="6" t="str">
        <f t="shared" si="19"/>
        <v>Michael Davis</v>
      </c>
      <c r="K161" s="6" t="s">
        <v>82</v>
      </c>
      <c r="L161" s="6">
        <v>51</v>
      </c>
      <c r="M161" s="6" t="s">
        <v>71</v>
      </c>
      <c r="N161" s="6" t="s">
        <v>72</v>
      </c>
      <c r="O161" s="6" t="s">
        <v>19</v>
      </c>
      <c r="P161" s="6">
        <v>5</v>
      </c>
      <c r="Q161" s="25">
        <v>50</v>
      </c>
      <c r="R161" s="6">
        <v>4.2</v>
      </c>
      <c r="S161" s="6" t="s">
        <v>2100</v>
      </c>
      <c r="T161" s="8">
        <v>0.82</v>
      </c>
      <c r="U161" s="6" t="s">
        <v>33</v>
      </c>
      <c r="V161" s="6" t="s">
        <v>9</v>
      </c>
      <c r="W161" s="6">
        <v>4</v>
      </c>
      <c r="X161" s="6" t="str">
        <f t="shared" si="20"/>
        <v>Low</v>
      </c>
      <c r="Y161" s="11">
        <v>2</v>
      </c>
    </row>
    <row r="162" spans="1:25" x14ac:dyDescent="0.25">
      <c r="A162" s="10" t="s">
        <v>1350</v>
      </c>
      <c r="B162" s="35">
        <v>250644</v>
      </c>
      <c r="C162" s="6" t="str">
        <f t="shared" si="14"/>
        <v>FL</v>
      </c>
      <c r="D162" s="6" t="str">
        <f t="shared" si="15"/>
        <v>644</v>
      </c>
      <c r="E162" s="6" t="str">
        <f t="shared" si="16"/>
        <v>250</v>
      </c>
      <c r="F162" s="6" t="str">
        <f>TRIM(Table1[[#This Row],[Name]])</f>
        <v>Dean Finley</v>
      </c>
      <c r="G162" s="6" t="s">
        <v>1351</v>
      </c>
      <c r="H162" s="6" t="str">
        <f t="shared" si="17"/>
        <v>DEAN FINLEY</v>
      </c>
      <c r="I162" s="6" t="str">
        <f t="shared" si="18"/>
        <v>dean finley</v>
      </c>
      <c r="J162" s="6" t="str">
        <f t="shared" si="19"/>
        <v>Dean Finley</v>
      </c>
      <c r="K162" s="6" t="s">
        <v>82</v>
      </c>
      <c r="L162" s="6">
        <v>57</v>
      </c>
      <c r="M162" s="6" t="s">
        <v>18</v>
      </c>
      <c r="N162" s="6" t="s">
        <v>18</v>
      </c>
      <c r="O162" s="6" t="s">
        <v>19</v>
      </c>
      <c r="P162" s="6">
        <v>4</v>
      </c>
      <c r="Q162" s="25" t="s">
        <v>2106</v>
      </c>
      <c r="R162" s="6">
        <v>4.2</v>
      </c>
      <c r="S162" s="6" t="s">
        <v>2099</v>
      </c>
      <c r="T162" s="8">
        <v>0.11</v>
      </c>
      <c r="U162" s="6" t="s">
        <v>8</v>
      </c>
      <c r="V162" s="6" t="s">
        <v>44</v>
      </c>
      <c r="W162" s="6">
        <v>5</v>
      </c>
      <c r="X162" s="6" t="str">
        <f t="shared" si="20"/>
        <v>Low</v>
      </c>
      <c r="Y162" s="11">
        <v>2</v>
      </c>
    </row>
    <row r="163" spans="1:25" x14ac:dyDescent="0.25">
      <c r="A163" s="10" t="s">
        <v>1440</v>
      </c>
      <c r="B163" s="35">
        <v>250689</v>
      </c>
      <c r="C163" s="6" t="str">
        <f t="shared" si="14"/>
        <v>FL</v>
      </c>
      <c r="D163" s="6" t="str">
        <f t="shared" si="15"/>
        <v>689</v>
      </c>
      <c r="E163" s="6" t="str">
        <f t="shared" si="16"/>
        <v>250</v>
      </c>
      <c r="F163" s="6" t="str">
        <f>TRIM(Table1[[#This Row],[Name]])</f>
        <v>Megan Hudson</v>
      </c>
      <c r="G163" s="6" t="s">
        <v>1441</v>
      </c>
      <c r="H163" s="6" t="str">
        <f t="shared" si="17"/>
        <v>MEGAN HUDSON</v>
      </c>
      <c r="I163" s="6" t="str">
        <f t="shared" si="18"/>
        <v>megan hudson</v>
      </c>
      <c r="J163" s="6" t="str">
        <f t="shared" si="19"/>
        <v>Megan Hudson</v>
      </c>
      <c r="K163" s="6" t="s">
        <v>63</v>
      </c>
      <c r="L163" s="6">
        <v>33</v>
      </c>
      <c r="M163" s="6" t="s">
        <v>158</v>
      </c>
      <c r="N163" s="6" t="s">
        <v>159</v>
      </c>
      <c r="O163" s="6" t="s">
        <v>14</v>
      </c>
      <c r="P163" s="6">
        <v>11</v>
      </c>
      <c r="Q163" s="25" t="s">
        <v>49</v>
      </c>
      <c r="R163" s="6">
        <v>4.2</v>
      </c>
      <c r="S163" s="6" t="s">
        <v>2100</v>
      </c>
      <c r="T163" s="8">
        <v>0.9</v>
      </c>
      <c r="U163" s="6" t="s">
        <v>55</v>
      </c>
      <c r="V163" s="6" t="s">
        <v>15</v>
      </c>
      <c r="W163" s="6">
        <v>1</v>
      </c>
      <c r="X163" s="6" t="str">
        <f t="shared" si="20"/>
        <v>Low</v>
      </c>
      <c r="Y163" s="11">
        <v>1</v>
      </c>
    </row>
    <row r="164" spans="1:25" x14ac:dyDescent="0.25">
      <c r="A164" s="10" t="s">
        <v>1517</v>
      </c>
      <c r="B164" s="35">
        <v>250729</v>
      </c>
      <c r="C164" s="6" t="str">
        <f t="shared" si="14"/>
        <v>FL</v>
      </c>
      <c r="D164" s="6" t="str">
        <f t="shared" si="15"/>
        <v>729</v>
      </c>
      <c r="E164" s="6" t="str">
        <f t="shared" si="16"/>
        <v>250</v>
      </c>
      <c r="F164" s="6" t="str">
        <f>TRIM(Table1[[#This Row],[Name]])</f>
        <v>Christine Castro</v>
      </c>
      <c r="G164" s="6" t="s">
        <v>1518</v>
      </c>
      <c r="H164" s="6" t="str">
        <f t="shared" si="17"/>
        <v>CHRISTINE CASTRO</v>
      </c>
      <c r="I164" s="6" t="str">
        <f t="shared" si="18"/>
        <v>christine castro</v>
      </c>
      <c r="J164" s="6" t="str">
        <f t="shared" si="19"/>
        <v>Christine Castro</v>
      </c>
      <c r="K164" s="6" t="s">
        <v>63</v>
      </c>
      <c r="L164" s="6">
        <v>53</v>
      </c>
      <c r="M164" s="6" t="s">
        <v>95</v>
      </c>
      <c r="N164" s="6" t="s">
        <v>96</v>
      </c>
      <c r="O164" s="6" t="s">
        <v>60</v>
      </c>
      <c r="P164" s="6">
        <v>21</v>
      </c>
      <c r="Q164" s="25" t="s">
        <v>32</v>
      </c>
      <c r="R164" s="6">
        <v>4.2</v>
      </c>
      <c r="S164" s="6" t="s">
        <v>2100</v>
      </c>
      <c r="T164" s="8">
        <v>0.73</v>
      </c>
      <c r="U164" s="6" t="s">
        <v>50</v>
      </c>
      <c r="V164" s="6" t="s">
        <v>15</v>
      </c>
      <c r="W164" s="6">
        <v>10</v>
      </c>
      <c r="X164" s="6" t="str">
        <f t="shared" si="20"/>
        <v>Medium</v>
      </c>
      <c r="Y164" s="11">
        <v>9</v>
      </c>
    </row>
    <row r="165" spans="1:25" x14ac:dyDescent="0.25">
      <c r="A165" s="10" t="s">
        <v>1679</v>
      </c>
      <c r="B165" s="35">
        <v>250810</v>
      </c>
      <c r="C165" s="6" t="str">
        <f t="shared" si="14"/>
        <v>FL</v>
      </c>
      <c r="D165" s="6" t="str">
        <f t="shared" si="15"/>
        <v>810</v>
      </c>
      <c r="E165" s="6" t="str">
        <f t="shared" si="16"/>
        <v>250</v>
      </c>
      <c r="F165" s="6" t="str">
        <f>TRIM(Table1[[#This Row],[Name]])</f>
        <v>Melody Barker</v>
      </c>
      <c r="G165" s="6" t="s">
        <v>1680</v>
      </c>
      <c r="H165" s="6" t="str">
        <f t="shared" si="17"/>
        <v>MELODY BARKER</v>
      </c>
      <c r="I165" s="6" t="str">
        <f t="shared" si="18"/>
        <v>melody barker</v>
      </c>
      <c r="J165" s="6" t="str">
        <f t="shared" si="19"/>
        <v>Melody Barker</v>
      </c>
      <c r="K165" s="6" t="s">
        <v>63</v>
      </c>
      <c r="L165" s="6">
        <v>46</v>
      </c>
      <c r="M165" s="6" t="s">
        <v>107</v>
      </c>
      <c r="N165" s="6" t="s">
        <v>108</v>
      </c>
      <c r="O165" s="6" t="s">
        <v>23</v>
      </c>
      <c r="P165" s="6">
        <v>28</v>
      </c>
      <c r="Q165" s="25">
        <v>30</v>
      </c>
      <c r="R165" s="6">
        <v>4.2</v>
      </c>
      <c r="S165" s="6" t="s">
        <v>2100</v>
      </c>
      <c r="T165" s="8">
        <v>0.11</v>
      </c>
      <c r="U165" s="6" t="s">
        <v>8</v>
      </c>
      <c r="V165" s="6" t="s">
        <v>15</v>
      </c>
      <c r="W165" s="6">
        <v>16</v>
      </c>
      <c r="X165" s="6" t="str">
        <f t="shared" si="20"/>
        <v>High</v>
      </c>
      <c r="Y165" s="11">
        <v>9</v>
      </c>
    </row>
    <row r="166" spans="1:25" x14ac:dyDescent="0.25">
      <c r="A166" s="10" t="s">
        <v>1703</v>
      </c>
      <c r="B166" s="35">
        <v>250822</v>
      </c>
      <c r="C166" s="6" t="str">
        <f t="shared" si="14"/>
        <v>FL</v>
      </c>
      <c r="D166" s="6" t="str">
        <f t="shared" si="15"/>
        <v>822</v>
      </c>
      <c r="E166" s="6" t="str">
        <f t="shared" si="16"/>
        <v>250</v>
      </c>
      <c r="F166" s="6" t="str">
        <f>TRIM(Table1[[#This Row],[Name]])</f>
        <v>Joshua Bush</v>
      </c>
      <c r="G166" s="6" t="s">
        <v>1704</v>
      </c>
      <c r="H166" s="6" t="str">
        <f t="shared" si="17"/>
        <v>JOSHUA BUSH</v>
      </c>
      <c r="I166" s="6" t="str">
        <f t="shared" si="18"/>
        <v>joshua bush</v>
      </c>
      <c r="J166" s="6" t="str">
        <f t="shared" si="19"/>
        <v>Joshua Bush</v>
      </c>
      <c r="K166" s="6" t="s">
        <v>82</v>
      </c>
      <c r="L166" s="6">
        <v>30</v>
      </c>
      <c r="M166" s="6" t="s">
        <v>12</v>
      </c>
      <c r="N166" s="6" t="s">
        <v>13</v>
      </c>
      <c r="O166" s="6" t="s">
        <v>60</v>
      </c>
      <c r="P166" s="6">
        <v>11</v>
      </c>
      <c r="Q166" s="25" t="s">
        <v>32</v>
      </c>
      <c r="R166" s="6">
        <v>4.2</v>
      </c>
      <c r="S166" s="6" t="s">
        <v>2099</v>
      </c>
      <c r="T166" s="8">
        <v>0.65</v>
      </c>
      <c r="U166" s="6" t="s">
        <v>50</v>
      </c>
      <c r="V166" s="6" t="s">
        <v>15</v>
      </c>
      <c r="W166" s="6">
        <v>13</v>
      </c>
      <c r="X166" s="6" t="str">
        <f t="shared" si="20"/>
        <v>Medium</v>
      </c>
      <c r="Y166" s="11">
        <v>5</v>
      </c>
    </row>
    <row r="167" spans="1:25" x14ac:dyDescent="0.25">
      <c r="A167" s="10" t="s">
        <v>1779</v>
      </c>
      <c r="B167" s="35">
        <v>250860</v>
      </c>
      <c r="C167" s="6" t="str">
        <f t="shared" si="14"/>
        <v>FL</v>
      </c>
      <c r="D167" s="6" t="str">
        <f t="shared" si="15"/>
        <v>860</v>
      </c>
      <c r="E167" s="6" t="str">
        <f t="shared" si="16"/>
        <v>250</v>
      </c>
      <c r="F167" s="6" t="str">
        <f>TRIM(Table1[[#This Row],[Name]])</f>
        <v>Heather Saunders</v>
      </c>
      <c r="G167" s="6" t="s">
        <v>1780</v>
      </c>
      <c r="H167" s="6" t="str">
        <f t="shared" si="17"/>
        <v>HEATHER SAUNDERS</v>
      </c>
      <c r="I167" s="6" t="str">
        <f t="shared" si="18"/>
        <v>heather saunders</v>
      </c>
      <c r="J167" s="6" t="str">
        <f t="shared" si="19"/>
        <v>Heather Saunders</v>
      </c>
      <c r="K167" s="6" t="s">
        <v>63</v>
      </c>
      <c r="L167" s="6">
        <v>42</v>
      </c>
      <c r="M167" s="6" t="s">
        <v>162</v>
      </c>
      <c r="N167" s="6" t="s">
        <v>59</v>
      </c>
      <c r="O167" s="6" t="s">
        <v>23</v>
      </c>
      <c r="P167" s="6">
        <v>11</v>
      </c>
      <c r="Q167" s="25" t="s">
        <v>49</v>
      </c>
      <c r="R167" s="6">
        <v>4.2</v>
      </c>
      <c r="S167" s="6" t="s">
        <v>2100</v>
      </c>
      <c r="T167" s="8">
        <v>0.96</v>
      </c>
      <c r="U167" s="6" t="s">
        <v>8</v>
      </c>
      <c r="V167" s="6" t="s">
        <v>20</v>
      </c>
      <c r="W167" s="6">
        <v>1</v>
      </c>
      <c r="X167" s="6" t="str">
        <f t="shared" si="20"/>
        <v>Low</v>
      </c>
      <c r="Y167" s="11">
        <v>1</v>
      </c>
    </row>
    <row r="168" spans="1:25" x14ac:dyDescent="0.25">
      <c r="A168" s="10" t="s">
        <v>389</v>
      </c>
      <c r="B168" s="35">
        <v>250162</v>
      </c>
      <c r="C168" s="6" t="str">
        <f t="shared" si="14"/>
        <v>FL</v>
      </c>
      <c r="D168" s="6" t="str">
        <f t="shared" si="15"/>
        <v>162</v>
      </c>
      <c r="E168" s="6" t="str">
        <f t="shared" si="16"/>
        <v>250</v>
      </c>
      <c r="F168" s="6" t="str">
        <f>TRIM(Table1[[#This Row],[Name]])</f>
        <v>Donald Mitchell</v>
      </c>
      <c r="G168" s="6" t="s">
        <v>390</v>
      </c>
      <c r="H168" s="6" t="str">
        <f t="shared" si="17"/>
        <v>DONALD MITCHELL</v>
      </c>
      <c r="I168" s="6" t="str">
        <f t="shared" si="18"/>
        <v>donald mitchell</v>
      </c>
      <c r="J168" s="6" t="str">
        <f t="shared" si="19"/>
        <v>Donald Mitchell</v>
      </c>
      <c r="K168" s="6" t="s">
        <v>82</v>
      </c>
      <c r="L168" s="6">
        <v>40</v>
      </c>
      <c r="M168" s="6" t="s">
        <v>58</v>
      </c>
      <c r="N168" s="6" t="s">
        <v>59</v>
      </c>
      <c r="O168" s="6" t="s">
        <v>38</v>
      </c>
      <c r="P168" s="6">
        <v>12</v>
      </c>
      <c r="Q168" s="25" t="s">
        <v>32</v>
      </c>
      <c r="R168" s="6">
        <v>4.0999999999999996</v>
      </c>
      <c r="S168" s="6" t="s">
        <v>142</v>
      </c>
      <c r="T168" s="8">
        <v>0.68</v>
      </c>
      <c r="U168" s="6" t="s">
        <v>50</v>
      </c>
      <c r="V168" s="6" t="s">
        <v>44</v>
      </c>
      <c r="W168" s="6">
        <v>15</v>
      </c>
      <c r="X168" s="6" t="str">
        <f t="shared" si="20"/>
        <v>Medium</v>
      </c>
      <c r="Y168" s="11">
        <v>11</v>
      </c>
    </row>
    <row r="169" spans="1:25" x14ac:dyDescent="0.25">
      <c r="A169" s="10" t="s">
        <v>1090</v>
      </c>
      <c r="B169" s="35">
        <v>250514</v>
      </c>
      <c r="C169" s="6" t="str">
        <f t="shared" si="14"/>
        <v>FL</v>
      </c>
      <c r="D169" s="6" t="str">
        <f t="shared" si="15"/>
        <v>514</v>
      </c>
      <c r="E169" s="6" t="str">
        <f t="shared" si="16"/>
        <v>250</v>
      </c>
      <c r="F169" s="6" t="str">
        <f>TRIM(Table1[[#This Row],[Name]])</f>
        <v>Lorraine Lowery</v>
      </c>
      <c r="G169" s="6" t="s">
        <v>1091</v>
      </c>
      <c r="H169" s="6" t="str">
        <f t="shared" si="17"/>
        <v>LORRAINE LOWERY</v>
      </c>
      <c r="I169" s="6" t="str">
        <f t="shared" si="18"/>
        <v>lorraine lowery</v>
      </c>
      <c r="J169" s="6" t="str">
        <f t="shared" si="19"/>
        <v>Lorraine Lowery</v>
      </c>
      <c r="K169" s="6" t="s">
        <v>63</v>
      </c>
      <c r="L169" s="6">
        <v>54</v>
      </c>
      <c r="M169" s="6" t="s">
        <v>53</v>
      </c>
      <c r="N169" s="6" t="s">
        <v>13</v>
      </c>
      <c r="O169" s="6" t="s">
        <v>38</v>
      </c>
      <c r="P169" s="6">
        <v>15</v>
      </c>
      <c r="Q169" s="25">
        <v>40</v>
      </c>
      <c r="R169" s="6">
        <v>4.0999999999999996</v>
      </c>
      <c r="S169" s="6" t="s">
        <v>2100</v>
      </c>
      <c r="T169" s="8">
        <v>0.71</v>
      </c>
      <c r="U169" s="6" t="s">
        <v>8</v>
      </c>
      <c r="V169" s="6" t="s">
        <v>20</v>
      </c>
      <c r="W169" s="6">
        <v>14</v>
      </c>
      <c r="X169" s="6" t="str">
        <f t="shared" si="20"/>
        <v>Medium</v>
      </c>
      <c r="Y169" s="11">
        <v>6</v>
      </c>
    </row>
    <row r="170" spans="1:25" x14ac:dyDescent="0.25">
      <c r="A170" s="10" t="s">
        <v>331</v>
      </c>
      <c r="B170" s="35">
        <v>250133</v>
      </c>
      <c r="C170" s="6" t="str">
        <f t="shared" si="14"/>
        <v>FL</v>
      </c>
      <c r="D170" s="6" t="str">
        <f t="shared" si="15"/>
        <v>133</v>
      </c>
      <c r="E170" s="6" t="str">
        <f t="shared" si="16"/>
        <v>250</v>
      </c>
      <c r="F170" s="6" t="str">
        <f>TRIM(Table1[[#This Row],[Name]])</f>
        <v>Christopher Jones</v>
      </c>
      <c r="G170" s="6" t="s">
        <v>332</v>
      </c>
      <c r="H170" s="6" t="str">
        <f t="shared" si="17"/>
        <v>CHRISTOPHER JONES</v>
      </c>
      <c r="I170" s="6" t="str">
        <f t="shared" si="18"/>
        <v>christopher jones</v>
      </c>
      <c r="J170" s="6" t="str">
        <f t="shared" si="19"/>
        <v>Christopher Jones</v>
      </c>
      <c r="K170" s="6" t="s">
        <v>82</v>
      </c>
      <c r="L170" s="6">
        <v>50</v>
      </c>
      <c r="M170" s="6" t="s">
        <v>78</v>
      </c>
      <c r="N170" s="6" t="s">
        <v>79</v>
      </c>
      <c r="O170" s="6" t="s">
        <v>23</v>
      </c>
      <c r="P170" s="6">
        <v>22</v>
      </c>
      <c r="Q170" s="25">
        <v>100</v>
      </c>
      <c r="R170" s="6">
        <v>4.0999999999999996</v>
      </c>
      <c r="S170" s="6" t="s">
        <v>2099</v>
      </c>
      <c r="T170" s="8">
        <v>0.62</v>
      </c>
      <c r="U170" s="6" t="s">
        <v>55</v>
      </c>
      <c r="V170" s="6" t="s">
        <v>20</v>
      </c>
      <c r="W170" s="6">
        <v>17</v>
      </c>
      <c r="X170" s="6" t="str">
        <f t="shared" si="20"/>
        <v>High</v>
      </c>
      <c r="Y170" s="11">
        <v>6</v>
      </c>
    </row>
    <row r="171" spans="1:25" x14ac:dyDescent="0.25">
      <c r="A171" s="10" t="s">
        <v>808</v>
      </c>
      <c r="B171" s="35">
        <v>250372</v>
      </c>
      <c r="C171" s="6" t="str">
        <f t="shared" si="14"/>
        <v>FL</v>
      </c>
      <c r="D171" s="6" t="str">
        <f t="shared" si="15"/>
        <v>372</v>
      </c>
      <c r="E171" s="6" t="str">
        <f t="shared" si="16"/>
        <v>250</v>
      </c>
      <c r="F171" s="6" t="str">
        <f>TRIM(Table1[[#This Row],[Name]])</f>
        <v>Jason Scott</v>
      </c>
      <c r="G171" s="6" t="s">
        <v>809</v>
      </c>
      <c r="H171" s="6" t="str">
        <f t="shared" si="17"/>
        <v>JASON SCOTT</v>
      </c>
      <c r="I171" s="6" t="str">
        <f t="shared" si="18"/>
        <v>jason scott</v>
      </c>
      <c r="J171" s="6" t="str">
        <f t="shared" si="19"/>
        <v>Jason Scott</v>
      </c>
      <c r="K171" s="6" t="s">
        <v>82</v>
      </c>
      <c r="L171" s="6">
        <v>35</v>
      </c>
      <c r="M171" s="6" t="s">
        <v>162</v>
      </c>
      <c r="N171" s="6" t="s">
        <v>59</v>
      </c>
      <c r="O171" s="6" t="s">
        <v>19</v>
      </c>
      <c r="P171" s="6">
        <v>12</v>
      </c>
      <c r="Q171" s="25" t="s">
        <v>2107</v>
      </c>
      <c r="R171" s="6">
        <v>4.0999999999999996</v>
      </c>
      <c r="S171" s="6" t="s">
        <v>2100</v>
      </c>
      <c r="T171" s="8">
        <v>0.94</v>
      </c>
      <c r="U171" s="6" t="s">
        <v>55</v>
      </c>
      <c r="V171" s="6" t="s">
        <v>44</v>
      </c>
      <c r="W171" s="6">
        <v>8</v>
      </c>
      <c r="X171" s="6" t="str">
        <f t="shared" si="20"/>
        <v>Low</v>
      </c>
      <c r="Y171" s="11">
        <v>5</v>
      </c>
    </row>
    <row r="172" spans="1:25" x14ac:dyDescent="0.25">
      <c r="A172" s="10" t="s">
        <v>838</v>
      </c>
      <c r="B172" s="35">
        <v>250387</v>
      </c>
      <c r="C172" s="6" t="str">
        <f t="shared" si="14"/>
        <v>FL</v>
      </c>
      <c r="D172" s="6" t="str">
        <f t="shared" si="15"/>
        <v>387</v>
      </c>
      <c r="E172" s="6" t="str">
        <f t="shared" si="16"/>
        <v>250</v>
      </c>
      <c r="F172" s="6" t="str">
        <f>TRIM(Table1[[#This Row],[Name]])</f>
        <v>Paul Brown</v>
      </c>
      <c r="G172" s="6" t="s">
        <v>839</v>
      </c>
      <c r="H172" s="6" t="str">
        <f t="shared" si="17"/>
        <v>PAUL BROWN</v>
      </c>
      <c r="I172" s="6" t="str">
        <f t="shared" si="18"/>
        <v>paul brown</v>
      </c>
      <c r="J172" s="6" t="str">
        <f t="shared" si="19"/>
        <v>Paul Brown</v>
      </c>
      <c r="K172" s="6" t="s">
        <v>82</v>
      </c>
      <c r="L172" s="6">
        <v>21</v>
      </c>
      <c r="M172" s="6" t="s">
        <v>29</v>
      </c>
      <c r="N172" s="6" t="s">
        <v>30</v>
      </c>
      <c r="O172" s="6" t="s">
        <v>75</v>
      </c>
      <c r="P172" s="6">
        <v>0</v>
      </c>
      <c r="Q172" s="25" t="s">
        <v>24</v>
      </c>
      <c r="R172" s="6">
        <v>4.0999999999999996</v>
      </c>
      <c r="S172" s="6" t="s">
        <v>2100</v>
      </c>
      <c r="T172" s="8">
        <v>0.97</v>
      </c>
      <c r="U172" s="6" t="s">
        <v>50</v>
      </c>
      <c r="V172" s="6" t="s">
        <v>20</v>
      </c>
      <c r="W172" s="6">
        <v>4</v>
      </c>
      <c r="X172" s="6" t="str">
        <f t="shared" si="20"/>
        <v>Low</v>
      </c>
      <c r="Y172" s="11">
        <v>1</v>
      </c>
    </row>
    <row r="173" spans="1:25" x14ac:dyDescent="0.25">
      <c r="A173" s="10" t="s">
        <v>886</v>
      </c>
      <c r="B173" s="35">
        <v>250411</v>
      </c>
      <c r="C173" s="6" t="str">
        <f t="shared" si="14"/>
        <v>FL</v>
      </c>
      <c r="D173" s="6" t="str">
        <f t="shared" si="15"/>
        <v>411</v>
      </c>
      <c r="E173" s="6" t="str">
        <f t="shared" si="16"/>
        <v>250</v>
      </c>
      <c r="F173" s="6" t="str">
        <f>TRIM(Table1[[#This Row],[Name]])</f>
        <v>Diane Flores</v>
      </c>
      <c r="G173" s="6" t="s">
        <v>887</v>
      </c>
      <c r="H173" s="6" t="str">
        <f t="shared" si="17"/>
        <v>DIANE FLORES</v>
      </c>
      <c r="I173" s="6" t="str">
        <f t="shared" si="18"/>
        <v>diane flores</v>
      </c>
      <c r="J173" s="6" t="str">
        <f t="shared" si="19"/>
        <v>Diane Flores</v>
      </c>
      <c r="K173" s="6" t="s">
        <v>63</v>
      </c>
      <c r="L173" s="6">
        <v>50</v>
      </c>
      <c r="M173" s="6" t="s">
        <v>12</v>
      </c>
      <c r="N173" s="6" t="s">
        <v>13</v>
      </c>
      <c r="O173" s="6" t="s">
        <v>23</v>
      </c>
      <c r="P173" s="6">
        <v>31</v>
      </c>
      <c r="Q173" s="25" t="s">
        <v>49</v>
      </c>
      <c r="R173" s="6">
        <v>4.0999999999999996</v>
      </c>
      <c r="S173" s="6" t="s">
        <v>2100</v>
      </c>
      <c r="T173" s="8">
        <v>0.81</v>
      </c>
      <c r="U173" s="6" t="s">
        <v>55</v>
      </c>
      <c r="V173" s="6" t="s">
        <v>44</v>
      </c>
      <c r="W173" s="6">
        <v>11</v>
      </c>
      <c r="X173" s="6" t="str">
        <f t="shared" si="20"/>
        <v>Medium</v>
      </c>
      <c r="Y173" s="11">
        <v>3</v>
      </c>
    </row>
    <row r="174" spans="1:25" x14ac:dyDescent="0.25">
      <c r="A174" s="10" t="s">
        <v>894</v>
      </c>
      <c r="B174" s="35">
        <v>250415</v>
      </c>
      <c r="C174" s="6" t="str">
        <f t="shared" si="14"/>
        <v>FL</v>
      </c>
      <c r="D174" s="6" t="str">
        <f t="shared" si="15"/>
        <v>415</v>
      </c>
      <c r="E174" s="6" t="str">
        <f t="shared" si="16"/>
        <v>250</v>
      </c>
      <c r="F174" s="6" t="str">
        <f>TRIM(Table1[[#This Row],[Name]])</f>
        <v>Susan Dixon</v>
      </c>
      <c r="G174" s="6" t="s">
        <v>895</v>
      </c>
      <c r="H174" s="6" t="str">
        <f t="shared" si="17"/>
        <v>SUSAN DIXON</v>
      </c>
      <c r="I174" s="6" t="str">
        <f t="shared" si="18"/>
        <v>susan dixon</v>
      </c>
      <c r="J174" s="6" t="str">
        <f t="shared" si="19"/>
        <v>Susan Dixon</v>
      </c>
      <c r="K174" s="6" t="s">
        <v>63</v>
      </c>
      <c r="L174" s="6">
        <v>44</v>
      </c>
      <c r="M174" s="6" t="s">
        <v>95</v>
      </c>
      <c r="N174" s="6" t="s">
        <v>96</v>
      </c>
      <c r="O174" s="6" t="s">
        <v>64</v>
      </c>
      <c r="P174" s="6">
        <v>22</v>
      </c>
      <c r="Q174" s="25">
        <v>30</v>
      </c>
      <c r="R174" s="6">
        <v>4.0999999999999996</v>
      </c>
      <c r="S174" s="6" t="s">
        <v>2100</v>
      </c>
      <c r="T174" s="8">
        <v>0.11</v>
      </c>
      <c r="U174" s="6" t="s">
        <v>8</v>
      </c>
      <c r="V174" s="6" t="s">
        <v>44</v>
      </c>
      <c r="W174" s="6">
        <v>15</v>
      </c>
      <c r="X174" s="6" t="str">
        <f t="shared" si="20"/>
        <v>Medium</v>
      </c>
      <c r="Y174" s="11">
        <v>5</v>
      </c>
    </row>
    <row r="175" spans="1:25" x14ac:dyDescent="0.25">
      <c r="A175" s="10" t="s">
        <v>989</v>
      </c>
      <c r="B175" s="35">
        <v>250463</v>
      </c>
      <c r="C175" s="6" t="str">
        <f t="shared" si="14"/>
        <v>FL</v>
      </c>
      <c r="D175" s="6" t="str">
        <f t="shared" si="15"/>
        <v>463</v>
      </c>
      <c r="E175" s="6" t="str">
        <f t="shared" si="16"/>
        <v>250</v>
      </c>
      <c r="F175" s="6" t="str">
        <f>TRIM(Table1[[#This Row],[Name]])</f>
        <v>Nicole York</v>
      </c>
      <c r="G175" s="6" t="s">
        <v>990</v>
      </c>
      <c r="H175" s="6" t="str">
        <f t="shared" si="17"/>
        <v>NICOLE YORK</v>
      </c>
      <c r="I175" s="6" t="str">
        <f t="shared" si="18"/>
        <v>nicole york</v>
      </c>
      <c r="J175" s="6" t="str">
        <f t="shared" si="19"/>
        <v>Nicole York</v>
      </c>
      <c r="K175" s="6" t="s">
        <v>63</v>
      </c>
      <c r="L175" s="6">
        <v>40</v>
      </c>
      <c r="M175" s="6" t="s">
        <v>71</v>
      </c>
      <c r="N175" s="6" t="s">
        <v>72</v>
      </c>
      <c r="O175" s="6" t="s">
        <v>75</v>
      </c>
      <c r="P175" s="6">
        <v>12</v>
      </c>
      <c r="Q175" s="25" t="s">
        <v>49</v>
      </c>
      <c r="R175" s="6">
        <v>4.0999999999999996</v>
      </c>
      <c r="S175" s="6" t="s">
        <v>2100</v>
      </c>
      <c r="T175" s="8">
        <v>0.62</v>
      </c>
      <c r="U175" s="6" t="s">
        <v>50</v>
      </c>
      <c r="V175" s="6" t="s">
        <v>9</v>
      </c>
      <c r="W175" s="6">
        <v>7</v>
      </c>
      <c r="X175" s="6" t="str">
        <f t="shared" si="20"/>
        <v>Low</v>
      </c>
      <c r="Y175" s="11">
        <v>4</v>
      </c>
    </row>
    <row r="176" spans="1:25" x14ac:dyDescent="0.25">
      <c r="A176" s="10" t="s">
        <v>1056</v>
      </c>
      <c r="B176" s="35">
        <v>250497</v>
      </c>
      <c r="C176" s="6" t="str">
        <f t="shared" si="14"/>
        <v>FL</v>
      </c>
      <c r="D176" s="6" t="str">
        <f t="shared" si="15"/>
        <v>497</v>
      </c>
      <c r="E176" s="6" t="str">
        <f t="shared" si="16"/>
        <v>250</v>
      </c>
      <c r="F176" s="6" t="str">
        <f>TRIM(Table1[[#This Row],[Name]])</f>
        <v>Kevin Flores</v>
      </c>
      <c r="G176" s="6" t="s">
        <v>1057</v>
      </c>
      <c r="H176" s="6" t="str">
        <f t="shared" si="17"/>
        <v>KEVIN FLORES</v>
      </c>
      <c r="I176" s="6" t="str">
        <f t="shared" si="18"/>
        <v>kevin flores</v>
      </c>
      <c r="J176" s="6" t="str">
        <f t="shared" si="19"/>
        <v>Kevin Flores</v>
      </c>
      <c r="K176" s="6" t="s">
        <v>82</v>
      </c>
      <c r="L176" s="6">
        <v>58</v>
      </c>
      <c r="M176" s="6" t="s">
        <v>29</v>
      </c>
      <c r="N176" s="6" t="s">
        <v>30</v>
      </c>
      <c r="O176" s="6" t="s">
        <v>7</v>
      </c>
      <c r="P176" s="6">
        <v>33</v>
      </c>
      <c r="Q176" s="25" t="s">
        <v>49</v>
      </c>
      <c r="R176" s="6">
        <v>4.0999999999999996</v>
      </c>
      <c r="S176" s="6" t="s">
        <v>2100</v>
      </c>
      <c r="T176" s="8">
        <v>0.83</v>
      </c>
      <c r="U176" s="6" t="s">
        <v>8</v>
      </c>
      <c r="V176" s="6" t="s">
        <v>15</v>
      </c>
      <c r="W176" s="6">
        <v>19</v>
      </c>
      <c r="X176" s="6" t="str">
        <f t="shared" si="20"/>
        <v>High</v>
      </c>
      <c r="Y176" s="11">
        <v>3</v>
      </c>
    </row>
    <row r="177" spans="1:25" x14ac:dyDescent="0.25">
      <c r="A177" s="10" t="s">
        <v>1106</v>
      </c>
      <c r="B177" s="35">
        <v>250522</v>
      </c>
      <c r="C177" s="6" t="str">
        <f t="shared" si="14"/>
        <v>FL</v>
      </c>
      <c r="D177" s="6" t="str">
        <f t="shared" si="15"/>
        <v>522</v>
      </c>
      <c r="E177" s="6" t="str">
        <f t="shared" si="16"/>
        <v>250</v>
      </c>
      <c r="F177" s="6" t="str">
        <f>TRIM(Table1[[#This Row],[Name]])</f>
        <v>Samantha King</v>
      </c>
      <c r="G177" s="6" t="s">
        <v>1107</v>
      </c>
      <c r="H177" s="6" t="str">
        <f t="shared" si="17"/>
        <v>SAMANTHA KING</v>
      </c>
      <c r="I177" s="6" t="str">
        <f t="shared" si="18"/>
        <v>samantha king</v>
      </c>
      <c r="J177" s="6" t="str">
        <f t="shared" si="19"/>
        <v>Samantha King</v>
      </c>
      <c r="K177" s="6" t="s">
        <v>63</v>
      </c>
      <c r="L177" s="6">
        <v>30</v>
      </c>
      <c r="M177" s="6" t="s">
        <v>118</v>
      </c>
      <c r="N177" s="6" t="s">
        <v>119</v>
      </c>
      <c r="O177" s="6" t="s">
        <v>75</v>
      </c>
      <c r="P177" s="6">
        <v>0</v>
      </c>
      <c r="Q177" s="25" t="s">
        <v>2102</v>
      </c>
      <c r="R177" s="6">
        <v>4.0999999999999996</v>
      </c>
      <c r="S177" s="6" t="s">
        <v>2099</v>
      </c>
      <c r="T177" s="8">
        <v>0.62</v>
      </c>
      <c r="U177" s="6" t="s">
        <v>33</v>
      </c>
      <c r="V177" s="6" t="s">
        <v>15</v>
      </c>
      <c r="W177" s="6">
        <v>3</v>
      </c>
      <c r="X177" s="6" t="str">
        <f t="shared" si="20"/>
        <v>Low</v>
      </c>
      <c r="Y177" s="11">
        <v>1</v>
      </c>
    </row>
    <row r="178" spans="1:25" x14ac:dyDescent="0.25">
      <c r="A178" s="10" t="s">
        <v>1164</v>
      </c>
      <c r="B178" s="35">
        <v>250551</v>
      </c>
      <c r="C178" s="6" t="str">
        <f t="shared" si="14"/>
        <v>FL</v>
      </c>
      <c r="D178" s="6" t="str">
        <f t="shared" si="15"/>
        <v>551</v>
      </c>
      <c r="E178" s="6" t="str">
        <f t="shared" si="16"/>
        <v>250</v>
      </c>
      <c r="F178" s="6" t="str">
        <f>TRIM(Table1[[#This Row],[Name]])</f>
        <v>Cassandra Stephens</v>
      </c>
      <c r="G178" s="6" t="s">
        <v>1165</v>
      </c>
      <c r="H178" s="6" t="str">
        <f t="shared" si="17"/>
        <v>CASSANDRA STEPHENS</v>
      </c>
      <c r="I178" s="6" t="str">
        <f t="shared" si="18"/>
        <v>cassandra stephens</v>
      </c>
      <c r="J178" s="6" t="str">
        <f t="shared" si="19"/>
        <v>Cassandra Stephens</v>
      </c>
      <c r="K178" s="6" t="s">
        <v>63</v>
      </c>
      <c r="L178" s="6">
        <v>59</v>
      </c>
      <c r="M178" s="6" t="s">
        <v>58</v>
      </c>
      <c r="N178" s="6" t="s">
        <v>59</v>
      </c>
      <c r="O178" s="6" t="s">
        <v>31</v>
      </c>
      <c r="P178" s="6">
        <v>11</v>
      </c>
      <c r="Q178" s="25">
        <v>20</v>
      </c>
      <c r="R178" s="6">
        <v>4.0999999999999996</v>
      </c>
      <c r="S178" s="6" t="s">
        <v>2099</v>
      </c>
      <c r="T178" s="8">
        <v>0.75</v>
      </c>
      <c r="U178" s="6" t="s">
        <v>55</v>
      </c>
      <c r="V178" s="6" t="s">
        <v>9</v>
      </c>
      <c r="W178" s="6">
        <v>2</v>
      </c>
      <c r="X178" s="6" t="str">
        <f t="shared" si="20"/>
        <v>Low</v>
      </c>
      <c r="Y178" s="11">
        <v>2</v>
      </c>
    </row>
    <row r="179" spans="1:25" x14ac:dyDescent="0.25">
      <c r="A179" s="10" t="s">
        <v>1545</v>
      </c>
      <c r="B179" s="35">
        <v>250743</v>
      </c>
      <c r="C179" s="6" t="str">
        <f t="shared" si="14"/>
        <v>FL</v>
      </c>
      <c r="D179" s="6" t="str">
        <f t="shared" si="15"/>
        <v>743</v>
      </c>
      <c r="E179" s="6" t="str">
        <f t="shared" si="16"/>
        <v>250</v>
      </c>
      <c r="F179" s="6" t="str">
        <f>TRIM(Table1[[#This Row],[Name]])</f>
        <v>Eric Nguyen</v>
      </c>
      <c r="G179" s="6" t="s">
        <v>1546</v>
      </c>
      <c r="H179" s="6" t="str">
        <f t="shared" si="17"/>
        <v>ERIC NGUYEN</v>
      </c>
      <c r="I179" s="6" t="str">
        <f t="shared" si="18"/>
        <v>eric nguyen</v>
      </c>
      <c r="J179" s="6" t="str">
        <f t="shared" si="19"/>
        <v>Eric Nguyen</v>
      </c>
      <c r="K179" s="6" t="s">
        <v>82</v>
      </c>
      <c r="L179" s="6">
        <v>55</v>
      </c>
      <c r="M179" s="6" t="s">
        <v>78</v>
      </c>
      <c r="N179" s="6" t="s">
        <v>79</v>
      </c>
      <c r="O179" s="6" t="s">
        <v>31</v>
      </c>
      <c r="P179" s="6">
        <v>37</v>
      </c>
      <c r="Q179" s="25" t="s">
        <v>2103</v>
      </c>
      <c r="R179" s="6">
        <v>4.0999999999999996</v>
      </c>
      <c r="S179" s="6" t="s">
        <v>142</v>
      </c>
      <c r="T179" s="8">
        <v>0.11</v>
      </c>
      <c r="U179" s="6" t="s">
        <v>33</v>
      </c>
      <c r="V179" s="6" t="s">
        <v>9</v>
      </c>
      <c r="W179" s="6">
        <v>16</v>
      </c>
      <c r="X179" s="6" t="str">
        <f t="shared" si="20"/>
        <v>High</v>
      </c>
      <c r="Y179" s="11">
        <v>7</v>
      </c>
    </row>
    <row r="180" spans="1:25" x14ac:dyDescent="0.25">
      <c r="A180" s="10" t="s">
        <v>1613</v>
      </c>
      <c r="B180" s="35">
        <v>250777</v>
      </c>
      <c r="C180" s="6" t="str">
        <f t="shared" si="14"/>
        <v>FL</v>
      </c>
      <c r="D180" s="6" t="str">
        <f t="shared" si="15"/>
        <v>777</v>
      </c>
      <c r="E180" s="6" t="str">
        <f t="shared" si="16"/>
        <v>250</v>
      </c>
      <c r="F180" s="6" t="str">
        <f>TRIM(Table1[[#This Row],[Name]])</f>
        <v>Katherine Carlson</v>
      </c>
      <c r="G180" s="6" t="s">
        <v>1614</v>
      </c>
      <c r="H180" s="6" t="str">
        <f t="shared" si="17"/>
        <v>KATHERINE CARLSON</v>
      </c>
      <c r="I180" s="6" t="str">
        <f t="shared" si="18"/>
        <v>katherine carlson</v>
      </c>
      <c r="J180" s="6" t="str">
        <f t="shared" si="19"/>
        <v>Katherine Carlson</v>
      </c>
      <c r="K180" s="6" t="s">
        <v>63</v>
      </c>
      <c r="L180" s="6">
        <v>56</v>
      </c>
      <c r="M180" s="6" t="s">
        <v>158</v>
      </c>
      <c r="N180" s="6" t="s">
        <v>159</v>
      </c>
      <c r="O180" s="6" t="s">
        <v>7</v>
      </c>
      <c r="P180" s="6">
        <v>3</v>
      </c>
      <c r="Q180" s="25">
        <v>40</v>
      </c>
      <c r="R180" s="6">
        <v>4.0999999999999996</v>
      </c>
      <c r="S180" s="6" t="s">
        <v>2100</v>
      </c>
      <c r="T180" s="8">
        <v>0.89</v>
      </c>
      <c r="U180" s="6" t="s">
        <v>33</v>
      </c>
      <c r="V180" s="6" t="s">
        <v>20</v>
      </c>
      <c r="W180" s="6">
        <v>5</v>
      </c>
      <c r="X180" s="6" t="str">
        <f t="shared" si="20"/>
        <v>Low</v>
      </c>
      <c r="Y180" s="11">
        <v>1</v>
      </c>
    </row>
    <row r="181" spans="1:25" x14ac:dyDescent="0.25">
      <c r="A181" s="10" t="s">
        <v>1929</v>
      </c>
      <c r="B181" s="35">
        <v>250936</v>
      </c>
      <c r="C181" s="6" t="str">
        <f t="shared" si="14"/>
        <v>FL</v>
      </c>
      <c r="D181" s="6" t="str">
        <f t="shared" si="15"/>
        <v>936</v>
      </c>
      <c r="E181" s="6" t="str">
        <f t="shared" si="16"/>
        <v>250</v>
      </c>
      <c r="F181" s="6" t="str">
        <f>TRIM(Table1[[#This Row],[Name]])</f>
        <v>Kristina Miller</v>
      </c>
      <c r="G181" s="6" t="s">
        <v>1930</v>
      </c>
      <c r="H181" s="6" t="str">
        <f t="shared" si="17"/>
        <v>KRISTINA MILLER</v>
      </c>
      <c r="I181" s="6" t="str">
        <f t="shared" si="18"/>
        <v>kristina miller</v>
      </c>
      <c r="J181" s="6" t="str">
        <f t="shared" si="19"/>
        <v>Kristina Miller</v>
      </c>
      <c r="K181" s="6" t="s">
        <v>63</v>
      </c>
      <c r="L181" s="6">
        <v>26</v>
      </c>
      <c r="M181" s="6" t="s">
        <v>107</v>
      </c>
      <c r="N181" s="6" t="s">
        <v>108</v>
      </c>
      <c r="O181" s="6" t="s">
        <v>75</v>
      </c>
      <c r="P181" s="6">
        <v>8</v>
      </c>
      <c r="Q181" s="25" t="s">
        <v>2107</v>
      </c>
      <c r="R181" s="6">
        <v>4.0999999999999996</v>
      </c>
      <c r="S181" s="6" t="s">
        <v>54</v>
      </c>
      <c r="T181" s="8">
        <v>0.82</v>
      </c>
      <c r="U181" s="6" t="s">
        <v>33</v>
      </c>
      <c r="V181" s="6" t="s">
        <v>44</v>
      </c>
      <c r="W181" s="6">
        <v>12</v>
      </c>
      <c r="X181" s="6" t="str">
        <f t="shared" si="20"/>
        <v>Medium</v>
      </c>
      <c r="Y181" s="11">
        <v>1</v>
      </c>
    </row>
    <row r="182" spans="1:25" x14ac:dyDescent="0.25">
      <c r="A182" s="10" t="s">
        <v>1983</v>
      </c>
      <c r="B182" s="35">
        <v>250963</v>
      </c>
      <c r="C182" s="6" t="str">
        <f t="shared" si="14"/>
        <v>FL</v>
      </c>
      <c r="D182" s="6" t="str">
        <f t="shared" si="15"/>
        <v>963</v>
      </c>
      <c r="E182" s="6" t="str">
        <f t="shared" si="16"/>
        <v>250</v>
      </c>
      <c r="F182" s="6" t="str">
        <f>TRIM(Table1[[#This Row],[Name]])</f>
        <v>Brenda Koch</v>
      </c>
      <c r="G182" s="6" t="s">
        <v>1984</v>
      </c>
      <c r="H182" s="6" t="str">
        <f t="shared" si="17"/>
        <v>BRENDA KOCH</v>
      </c>
      <c r="I182" s="6" t="str">
        <f t="shared" si="18"/>
        <v>brenda koch</v>
      </c>
      <c r="J182" s="6" t="str">
        <f t="shared" si="19"/>
        <v>Brenda Koch</v>
      </c>
      <c r="K182" s="6" t="s">
        <v>63</v>
      </c>
      <c r="L182" s="6">
        <v>36</v>
      </c>
      <c r="M182" s="6" t="s">
        <v>91</v>
      </c>
      <c r="N182" s="6" t="s">
        <v>92</v>
      </c>
      <c r="O182" s="6" t="s">
        <v>23</v>
      </c>
      <c r="P182" s="6">
        <v>11</v>
      </c>
      <c r="Q182" s="25">
        <v>20</v>
      </c>
      <c r="R182" s="6">
        <v>4.0999999999999996</v>
      </c>
      <c r="S182" s="6" t="s">
        <v>2099</v>
      </c>
      <c r="T182" s="8">
        <v>0.86</v>
      </c>
      <c r="U182" s="6" t="s">
        <v>33</v>
      </c>
      <c r="V182" s="6" t="s">
        <v>15</v>
      </c>
      <c r="W182" s="6">
        <v>4</v>
      </c>
      <c r="X182" s="6" t="str">
        <f t="shared" si="20"/>
        <v>Low</v>
      </c>
      <c r="Y182" s="11">
        <v>1</v>
      </c>
    </row>
    <row r="183" spans="1:25" x14ac:dyDescent="0.25">
      <c r="A183" s="10" t="s">
        <v>2013</v>
      </c>
      <c r="B183" s="35">
        <v>250978</v>
      </c>
      <c r="C183" s="6" t="str">
        <f t="shared" si="14"/>
        <v>FL</v>
      </c>
      <c r="D183" s="6" t="str">
        <f t="shared" si="15"/>
        <v>978</v>
      </c>
      <c r="E183" s="6" t="str">
        <f t="shared" si="16"/>
        <v>250</v>
      </c>
      <c r="F183" s="6" t="str">
        <f>TRIM(Table1[[#This Row],[Name]])</f>
        <v>Alan Mendoza</v>
      </c>
      <c r="G183" s="6" t="s">
        <v>2014</v>
      </c>
      <c r="H183" s="6" t="str">
        <f t="shared" si="17"/>
        <v>ALAN MENDOZA</v>
      </c>
      <c r="I183" s="6" t="str">
        <f t="shared" si="18"/>
        <v>alan mendoza</v>
      </c>
      <c r="J183" s="6" t="str">
        <f t="shared" si="19"/>
        <v>Alan Mendoza</v>
      </c>
      <c r="K183" s="6" t="s">
        <v>82</v>
      </c>
      <c r="L183" s="6">
        <v>57</v>
      </c>
      <c r="M183" s="6" t="s">
        <v>53</v>
      </c>
      <c r="N183" s="6" t="s">
        <v>13</v>
      </c>
      <c r="O183" s="6" t="s">
        <v>64</v>
      </c>
      <c r="P183" s="6">
        <v>29</v>
      </c>
      <c r="Q183" s="25">
        <v>75</v>
      </c>
      <c r="R183" s="6">
        <v>4.0999999999999996</v>
      </c>
      <c r="S183" s="6" t="s">
        <v>2099</v>
      </c>
      <c r="T183" s="8">
        <v>0.9</v>
      </c>
      <c r="U183" s="6" t="s">
        <v>33</v>
      </c>
      <c r="V183" s="6" t="s">
        <v>15</v>
      </c>
      <c r="W183" s="6">
        <v>10</v>
      </c>
      <c r="X183" s="6" t="str">
        <f t="shared" si="20"/>
        <v>Medium</v>
      </c>
      <c r="Y183" s="11">
        <v>14</v>
      </c>
    </row>
    <row r="184" spans="1:25" x14ac:dyDescent="0.25">
      <c r="A184" s="10" t="s">
        <v>41</v>
      </c>
      <c r="B184" s="35">
        <v>250009</v>
      </c>
      <c r="C184" s="6" t="str">
        <f t="shared" si="14"/>
        <v>FL</v>
      </c>
      <c r="D184" s="6" t="str">
        <f t="shared" si="15"/>
        <v>009</v>
      </c>
      <c r="E184" s="6" t="str">
        <f t="shared" si="16"/>
        <v>250</v>
      </c>
      <c r="F184" s="6" t="str">
        <f>TRIM(Table1[[#This Row],[Name]])</f>
        <v>Sean Martin</v>
      </c>
      <c r="G184" s="6" t="s">
        <v>42</v>
      </c>
      <c r="H184" s="6" t="str">
        <f t="shared" si="17"/>
        <v>SEAN MARTIN</v>
      </c>
      <c r="I184" s="6" t="str">
        <f t="shared" si="18"/>
        <v>sean martin</v>
      </c>
      <c r="J184" s="6" t="str">
        <f t="shared" si="19"/>
        <v>Sean Martin</v>
      </c>
      <c r="K184" s="6" t="s">
        <v>82</v>
      </c>
      <c r="L184" s="6">
        <v>26</v>
      </c>
      <c r="M184" s="6" t="s">
        <v>43</v>
      </c>
      <c r="N184" s="6" t="s">
        <v>13</v>
      </c>
      <c r="O184" s="6" t="s">
        <v>7</v>
      </c>
      <c r="P184" s="6">
        <v>4</v>
      </c>
      <c r="Q184" s="25" t="s">
        <v>49</v>
      </c>
      <c r="R184" s="6">
        <v>4</v>
      </c>
      <c r="S184" s="6" t="s">
        <v>2100</v>
      </c>
      <c r="T184" s="8">
        <v>0.76</v>
      </c>
      <c r="U184" s="6" t="s">
        <v>8</v>
      </c>
      <c r="V184" s="6" t="s">
        <v>44</v>
      </c>
      <c r="W184" s="6">
        <v>2</v>
      </c>
      <c r="X184" s="6" t="str">
        <f t="shared" si="20"/>
        <v>Low</v>
      </c>
      <c r="Y184" s="11">
        <v>4</v>
      </c>
    </row>
    <row r="185" spans="1:25" x14ac:dyDescent="0.25">
      <c r="A185" s="10" t="s">
        <v>180</v>
      </c>
      <c r="B185" s="35">
        <v>250058</v>
      </c>
      <c r="C185" s="6" t="str">
        <f t="shared" si="14"/>
        <v>FL</v>
      </c>
      <c r="D185" s="6" t="str">
        <f t="shared" si="15"/>
        <v>058</v>
      </c>
      <c r="E185" s="6" t="str">
        <f t="shared" si="16"/>
        <v>250</v>
      </c>
      <c r="F185" s="6" t="str">
        <f>TRIM(Table1[[#This Row],[Name]])</f>
        <v>Mark Wright</v>
      </c>
      <c r="G185" s="6" t="s">
        <v>181</v>
      </c>
      <c r="H185" s="6" t="str">
        <f t="shared" si="17"/>
        <v>MARK WRIGHT</v>
      </c>
      <c r="I185" s="6" t="str">
        <f t="shared" si="18"/>
        <v>mark wright</v>
      </c>
      <c r="J185" s="6" t="str">
        <f t="shared" si="19"/>
        <v>Mark Wright</v>
      </c>
      <c r="K185" s="6" t="s">
        <v>82</v>
      </c>
      <c r="L185" s="6">
        <v>38</v>
      </c>
      <c r="M185" s="6" t="s">
        <v>111</v>
      </c>
      <c r="N185" s="6" t="s">
        <v>13</v>
      </c>
      <c r="O185" s="6" t="s">
        <v>31</v>
      </c>
      <c r="P185" s="6">
        <v>17</v>
      </c>
      <c r="Q185" s="25" t="s">
        <v>2104</v>
      </c>
      <c r="R185" s="6">
        <v>4</v>
      </c>
      <c r="S185" s="6" t="s">
        <v>2100</v>
      </c>
      <c r="T185" s="8">
        <v>0.9</v>
      </c>
      <c r="U185" s="6" t="s">
        <v>55</v>
      </c>
      <c r="V185" s="6" t="s">
        <v>44</v>
      </c>
      <c r="W185" s="6">
        <v>16</v>
      </c>
      <c r="X185" s="6" t="str">
        <f t="shared" si="20"/>
        <v>High</v>
      </c>
      <c r="Y185" s="11">
        <v>11</v>
      </c>
    </row>
    <row r="186" spans="1:25" x14ac:dyDescent="0.25">
      <c r="A186" s="10" t="s">
        <v>198</v>
      </c>
      <c r="B186" s="35">
        <v>250067</v>
      </c>
      <c r="C186" s="6" t="str">
        <f t="shared" si="14"/>
        <v>FL</v>
      </c>
      <c r="D186" s="6" t="str">
        <f t="shared" si="15"/>
        <v>067</v>
      </c>
      <c r="E186" s="6" t="str">
        <f t="shared" si="16"/>
        <v>250</v>
      </c>
      <c r="F186" s="6" t="str">
        <f>TRIM(Table1[[#This Row],[Name]])</f>
        <v>Ashley Cordova</v>
      </c>
      <c r="G186" s="6" t="s">
        <v>199</v>
      </c>
      <c r="H186" s="6" t="str">
        <f t="shared" si="17"/>
        <v>ASHLEY CORDOVA</v>
      </c>
      <c r="I186" s="6" t="str">
        <f t="shared" si="18"/>
        <v>ashley cordova</v>
      </c>
      <c r="J186" s="6" t="str">
        <f t="shared" si="19"/>
        <v>Ashley Cordova</v>
      </c>
      <c r="K186" s="6" t="s">
        <v>63</v>
      </c>
      <c r="L186" s="6">
        <v>45</v>
      </c>
      <c r="M186" s="6" t="s">
        <v>91</v>
      </c>
      <c r="N186" s="6" t="s">
        <v>92</v>
      </c>
      <c r="O186" s="6" t="s">
        <v>31</v>
      </c>
      <c r="P186" s="6">
        <v>11</v>
      </c>
      <c r="Q186" s="25" t="s">
        <v>2103</v>
      </c>
      <c r="R186" s="6">
        <v>4</v>
      </c>
      <c r="S186" s="6" t="s">
        <v>2099</v>
      </c>
      <c r="T186" s="8">
        <v>0.01</v>
      </c>
      <c r="U186" s="6" t="s">
        <v>33</v>
      </c>
      <c r="V186" s="6" t="s">
        <v>9</v>
      </c>
      <c r="W186" s="6">
        <v>9</v>
      </c>
      <c r="X186" s="6" t="str">
        <f t="shared" si="20"/>
        <v>Low</v>
      </c>
      <c r="Y186" s="11">
        <v>2</v>
      </c>
    </row>
    <row r="187" spans="1:25" x14ac:dyDescent="0.25">
      <c r="A187" s="10" t="s">
        <v>219</v>
      </c>
      <c r="B187" s="35">
        <v>250077</v>
      </c>
      <c r="C187" s="6" t="str">
        <f t="shared" si="14"/>
        <v>FL</v>
      </c>
      <c r="D187" s="6" t="str">
        <f t="shared" si="15"/>
        <v>077</v>
      </c>
      <c r="E187" s="6" t="str">
        <f t="shared" si="16"/>
        <v>250</v>
      </c>
      <c r="F187" s="6" t="str">
        <f>TRIM(Table1[[#This Row],[Name]])</f>
        <v>Timothy Lee</v>
      </c>
      <c r="G187" s="6" t="s">
        <v>220</v>
      </c>
      <c r="H187" s="6" t="str">
        <f t="shared" si="17"/>
        <v>TIMOTHY LEE</v>
      </c>
      <c r="I187" s="6" t="str">
        <f t="shared" si="18"/>
        <v>timothy lee</v>
      </c>
      <c r="J187" s="6" t="str">
        <f t="shared" si="19"/>
        <v>Timothy Lee</v>
      </c>
      <c r="K187" s="6" t="s">
        <v>82</v>
      </c>
      <c r="L187" s="6">
        <v>59</v>
      </c>
      <c r="M187" s="6" t="s">
        <v>12</v>
      </c>
      <c r="N187" s="6" t="s">
        <v>13</v>
      </c>
      <c r="O187" s="6" t="s">
        <v>31</v>
      </c>
      <c r="P187" s="6">
        <v>9</v>
      </c>
      <c r="Q187" s="25" t="s">
        <v>2103</v>
      </c>
      <c r="R187" s="6">
        <v>4</v>
      </c>
      <c r="S187" s="6" t="s">
        <v>2100</v>
      </c>
      <c r="T187" s="8">
        <v>0.96</v>
      </c>
      <c r="U187" s="6" t="s">
        <v>50</v>
      </c>
      <c r="V187" s="6" t="s">
        <v>20</v>
      </c>
      <c r="W187" s="6">
        <v>14</v>
      </c>
      <c r="X187" s="6" t="str">
        <f t="shared" si="20"/>
        <v>Medium</v>
      </c>
      <c r="Y187" s="11">
        <v>5</v>
      </c>
    </row>
    <row r="188" spans="1:25" x14ac:dyDescent="0.25">
      <c r="A188" s="10" t="s">
        <v>335</v>
      </c>
      <c r="B188" s="35">
        <v>250135</v>
      </c>
      <c r="C188" s="6" t="str">
        <f t="shared" si="14"/>
        <v>FL</v>
      </c>
      <c r="D188" s="6" t="str">
        <f t="shared" si="15"/>
        <v>135</v>
      </c>
      <c r="E188" s="6" t="str">
        <f t="shared" si="16"/>
        <v>250</v>
      </c>
      <c r="F188" s="6" t="str">
        <f>TRIM(Table1[[#This Row],[Name]])</f>
        <v>Penny Day</v>
      </c>
      <c r="G188" s="6" t="s">
        <v>336</v>
      </c>
      <c r="H188" s="6" t="str">
        <f t="shared" si="17"/>
        <v>PENNY DAY</v>
      </c>
      <c r="I188" s="6" t="str">
        <f t="shared" si="18"/>
        <v>penny day</v>
      </c>
      <c r="J188" s="6" t="str">
        <f t="shared" si="19"/>
        <v>Penny Day</v>
      </c>
      <c r="K188" s="6" t="s">
        <v>63</v>
      </c>
      <c r="L188" s="6">
        <v>45</v>
      </c>
      <c r="M188" s="6" t="s">
        <v>36</v>
      </c>
      <c r="N188" s="6" t="s">
        <v>37</v>
      </c>
      <c r="O188" s="6" t="s">
        <v>7</v>
      </c>
      <c r="P188" s="6">
        <v>22</v>
      </c>
      <c r="Q188" s="25" t="s">
        <v>212</v>
      </c>
      <c r="R188" s="6">
        <v>4</v>
      </c>
      <c r="S188" s="6" t="s">
        <v>2100</v>
      </c>
      <c r="T188" s="8">
        <v>0.75</v>
      </c>
      <c r="U188" s="6" t="s">
        <v>8</v>
      </c>
      <c r="V188" s="6" t="s">
        <v>15</v>
      </c>
      <c r="W188" s="6">
        <v>16</v>
      </c>
      <c r="X188" s="6" t="str">
        <f t="shared" si="20"/>
        <v>High</v>
      </c>
      <c r="Y188" s="11">
        <v>4</v>
      </c>
    </row>
    <row r="189" spans="1:25" x14ac:dyDescent="0.25">
      <c r="A189" s="10" t="s">
        <v>544</v>
      </c>
      <c r="B189" s="35">
        <v>250240</v>
      </c>
      <c r="C189" s="6" t="str">
        <f t="shared" si="14"/>
        <v>FL</v>
      </c>
      <c r="D189" s="6" t="str">
        <f t="shared" si="15"/>
        <v>240</v>
      </c>
      <c r="E189" s="6" t="str">
        <f t="shared" si="16"/>
        <v>250</v>
      </c>
      <c r="F189" s="6" t="str">
        <f>TRIM(Table1[[#This Row],[Name]])</f>
        <v>Mark Cummings</v>
      </c>
      <c r="G189" s="6" t="s">
        <v>545</v>
      </c>
      <c r="H189" s="6" t="str">
        <f t="shared" si="17"/>
        <v>MARK CUMMINGS</v>
      </c>
      <c r="I189" s="6" t="str">
        <f t="shared" si="18"/>
        <v>mark cummings</v>
      </c>
      <c r="J189" s="6" t="str">
        <f t="shared" si="19"/>
        <v>Mark Cummings</v>
      </c>
      <c r="K189" s="6" t="s">
        <v>82</v>
      </c>
      <c r="L189" s="6">
        <v>29</v>
      </c>
      <c r="M189" s="6" t="s">
        <v>43</v>
      </c>
      <c r="N189" s="6" t="s">
        <v>13</v>
      </c>
      <c r="O189" s="6" t="s">
        <v>23</v>
      </c>
      <c r="P189" s="6">
        <v>4</v>
      </c>
      <c r="Q189" s="25" t="s">
        <v>2105</v>
      </c>
      <c r="R189" s="6">
        <v>4</v>
      </c>
      <c r="S189" s="6" t="s">
        <v>2099</v>
      </c>
      <c r="T189" s="8">
        <v>0.11</v>
      </c>
      <c r="U189" s="6" t="s">
        <v>33</v>
      </c>
      <c r="V189" s="6" t="s">
        <v>44</v>
      </c>
      <c r="W189" s="6">
        <v>3</v>
      </c>
      <c r="X189" s="6" t="str">
        <f t="shared" si="20"/>
        <v>Low</v>
      </c>
      <c r="Y189" s="11">
        <v>2</v>
      </c>
    </row>
    <row r="190" spans="1:25" x14ac:dyDescent="0.25">
      <c r="A190" s="10" t="s">
        <v>760</v>
      </c>
      <c r="B190" s="35">
        <v>250348</v>
      </c>
      <c r="C190" s="6" t="str">
        <f t="shared" si="14"/>
        <v>FL</v>
      </c>
      <c r="D190" s="6" t="str">
        <f t="shared" si="15"/>
        <v>348</v>
      </c>
      <c r="E190" s="6" t="str">
        <f t="shared" si="16"/>
        <v>250</v>
      </c>
      <c r="F190" s="6" t="str">
        <f>TRIM(Table1[[#This Row],[Name]])</f>
        <v>Kurt Wilson</v>
      </c>
      <c r="G190" s="6" t="s">
        <v>761</v>
      </c>
      <c r="H190" s="6" t="str">
        <f t="shared" si="17"/>
        <v>KURT WILSON</v>
      </c>
      <c r="I190" s="6" t="str">
        <f t="shared" si="18"/>
        <v>kurt wilson</v>
      </c>
      <c r="J190" s="6" t="str">
        <f t="shared" si="19"/>
        <v>Kurt Wilson</v>
      </c>
      <c r="K190" s="6" t="s">
        <v>82</v>
      </c>
      <c r="L190" s="6">
        <v>23</v>
      </c>
      <c r="M190" s="6" t="s">
        <v>12</v>
      </c>
      <c r="N190" s="6" t="s">
        <v>13</v>
      </c>
      <c r="O190" s="6" t="s">
        <v>75</v>
      </c>
      <c r="P190" s="6">
        <v>1</v>
      </c>
      <c r="Q190" s="25" t="s">
        <v>2107</v>
      </c>
      <c r="R190" s="6">
        <v>4</v>
      </c>
      <c r="S190" s="6" t="s">
        <v>2100</v>
      </c>
      <c r="T190" s="8">
        <v>0.01</v>
      </c>
      <c r="U190" s="6" t="s">
        <v>50</v>
      </c>
      <c r="V190" s="6" t="s">
        <v>20</v>
      </c>
      <c r="W190" s="6">
        <v>1</v>
      </c>
      <c r="X190" s="6" t="str">
        <f t="shared" si="20"/>
        <v>Low</v>
      </c>
      <c r="Y190" s="11">
        <v>3</v>
      </c>
    </row>
    <row r="191" spans="1:25" x14ac:dyDescent="0.25">
      <c r="A191" s="10" t="s">
        <v>766</v>
      </c>
      <c r="B191" s="35">
        <v>250351</v>
      </c>
      <c r="C191" s="6" t="str">
        <f t="shared" si="14"/>
        <v>FL</v>
      </c>
      <c r="D191" s="6" t="str">
        <f t="shared" si="15"/>
        <v>351</v>
      </c>
      <c r="E191" s="6" t="str">
        <f t="shared" si="16"/>
        <v>250</v>
      </c>
      <c r="F191" s="6" t="str">
        <f>TRIM(Table1[[#This Row],[Name]])</f>
        <v>Matthew Phillips</v>
      </c>
      <c r="G191" s="6" t="s">
        <v>767</v>
      </c>
      <c r="H191" s="6" t="str">
        <f t="shared" si="17"/>
        <v>MATTHEW PHILLIPS</v>
      </c>
      <c r="I191" s="6" t="str">
        <f t="shared" si="18"/>
        <v>matthew phillips</v>
      </c>
      <c r="J191" s="6" t="str">
        <f t="shared" si="19"/>
        <v>Matthew Phillips</v>
      </c>
      <c r="K191" s="6" t="s">
        <v>82</v>
      </c>
      <c r="L191" s="6">
        <v>48</v>
      </c>
      <c r="M191" s="6" t="s">
        <v>43</v>
      </c>
      <c r="N191" s="6" t="s">
        <v>13</v>
      </c>
      <c r="O191" s="6" t="s">
        <v>97</v>
      </c>
      <c r="P191" s="6">
        <v>21</v>
      </c>
      <c r="Q191" s="25">
        <v>50</v>
      </c>
      <c r="R191" s="6">
        <v>4</v>
      </c>
      <c r="S191" s="6" t="s">
        <v>2099</v>
      </c>
      <c r="T191" s="8">
        <v>0.78</v>
      </c>
      <c r="U191" s="6" t="s">
        <v>55</v>
      </c>
      <c r="V191" s="6" t="s">
        <v>20</v>
      </c>
      <c r="W191" s="6">
        <v>20</v>
      </c>
      <c r="X191" s="6" t="str">
        <f t="shared" si="20"/>
        <v>High</v>
      </c>
      <c r="Y191" s="11">
        <v>7</v>
      </c>
    </row>
    <row r="192" spans="1:25" x14ac:dyDescent="0.25">
      <c r="A192" s="10" t="s">
        <v>828</v>
      </c>
      <c r="B192" s="35">
        <v>250382</v>
      </c>
      <c r="C192" s="6" t="str">
        <f t="shared" si="14"/>
        <v>FL</v>
      </c>
      <c r="D192" s="6" t="str">
        <f t="shared" si="15"/>
        <v>382</v>
      </c>
      <c r="E192" s="6" t="str">
        <f t="shared" si="16"/>
        <v>250</v>
      </c>
      <c r="F192" s="6" t="str">
        <f>TRIM(Table1[[#This Row],[Name]])</f>
        <v>James Mills</v>
      </c>
      <c r="G192" s="6" t="s">
        <v>829</v>
      </c>
      <c r="H192" s="6" t="str">
        <f t="shared" si="17"/>
        <v>JAMES MILLS</v>
      </c>
      <c r="I192" s="6" t="str">
        <f t="shared" si="18"/>
        <v>james mills</v>
      </c>
      <c r="J192" s="6" t="str">
        <f t="shared" si="19"/>
        <v>James Mills</v>
      </c>
      <c r="K192" s="6" t="s">
        <v>82</v>
      </c>
      <c r="L192" s="6">
        <v>39</v>
      </c>
      <c r="M192" s="6" t="s">
        <v>173</v>
      </c>
      <c r="N192" s="6" t="s">
        <v>59</v>
      </c>
      <c r="O192" s="6" t="s">
        <v>7</v>
      </c>
      <c r="P192" s="6">
        <v>18</v>
      </c>
      <c r="Q192" s="25">
        <v>75</v>
      </c>
      <c r="R192" s="6">
        <v>4</v>
      </c>
      <c r="S192" s="6" t="s">
        <v>2100</v>
      </c>
      <c r="T192" s="8">
        <v>0.66</v>
      </c>
      <c r="U192" s="6" t="s">
        <v>8</v>
      </c>
      <c r="V192" s="6" t="s">
        <v>9</v>
      </c>
      <c r="W192" s="6">
        <v>10</v>
      </c>
      <c r="X192" s="6" t="str">
        <f t="shared" si="20"/>
        <v>Medium</v>
      </c>
      <c r="Y192" s="11">
        <v>8</v>
      </c>
    </row>
    <row r="193" spans="1:25" x14ac:dyDescent="0.25">
      <c r="A193" s="10" t="s">
        <v>836</v>
      </c>
      <c r="B193" s="35">
        <v>250386</v>
      </c>
      <c r="C193" s="6" t="str">
        <f t="shared" si="14"/>
        <v>FL</v>
      </c>
      <c r="D193" s="6" t="str">
        <f t="shared" si="15"/>
        <v>386</v>
      </c>
      <c r="E193" s="6" t="str">
        <f t="shared" si="16"/>
        <v>250</v>
      </c>
      <c r="F193" s="6" t="str">
        <f>TRIM(Table1[[#This Row],[Name]])</f>
        <v>Eric Robinson</v>
      </c>
      <c r="G193" s="6" t="s">
        <v>837</v>
      </c>
      <c r="H193" s="6" t="str">
        <f t="shared" si="17"/>
        <v>ERIC ROBINSON</v>
      </c>
      <c r="I193" s="6" t="str">
        <f t="shared" si="18"/>
        <v>eric robinson</v>
      </c>
      <c r="J193" s="6" t="str">
        <f t="shared" si="19"/>
        <v>Eric Robinson</v>
      </c>
      <c r="K193" s="6" t="s">
        <v>82</v>
      </c>
      <c r="L193" s="6">
        <v>59</v>
      </c>
      <c r="M193" s="6" t="s">
        <v>122</v>
      </c>
      <c r="N193" s="6" t="s">
        <v>123</v>
      </c>
      <c r="O193" s="6" t="s">
        <v>7</v>
      </c>
      <c r="P193" s="6">
        <v>25</v>
      </c>
      <c r="Q193" s="25">
        <v>20</v>
      </c>
      <c r="R193" s="6">
        <v>4</v>
      </c>
      <c r="S193" s="6" t="s">
        <v>2099</v>
      </c>
      <c r="T193" s="8">
        <v>0.9</v>
      </c>
      <c r="U193" s="6" t="s">
        <v>50</v>
      </c>
      <c r="V193" s="6" t="s">
        <v>20</v>
      </c>
      <c r="W193" s="6">
        <v>15</v>
      </c>
      <c r="X193" s="6" t="str">
        <f t="shared" si="20"/>
        <v>Medium</v>
      </c>
      <c r="Y193" s="11">
        <v>9</v>
      </c>
    </row>
    <row r="194" spans="1:25" x14ac:dyDescent="0.25">
      <c r="A194" s="10" t="s">
        <v>1076</v>
      </c>
      <c r="B194" s="35">
        <v>250507</v>
      </c>
      <c r="C194" s="6" t="str">
        <f t="shared" ref="C194:C257" si="21">LEFT(A194,2)</f>
        <v>FL</v>
      </c>
      <c r="D194" s="6" t="str">
        <f t="shared" ref="D194:D257" si="22">RIGHT(A194,3)</f>
        <v>507</v>
      </c>
      <c r="E194" s="6" t="str">
        <f t="shared" ref="E194:E257" si="23">MID(A194,3,3)</f>
        <v>250</v>
      </c>
      <c r="F194" s="6" t="str">
        <f>TRIM(Table1[[#This Row],[Name]])</f>
        <v>James Todd</v>
      </c>
      <c r="G194" s="6" t="s">
        <v>1077</v>
      </c>
      <c r="H194" s="6" t="str">
        <f t="shared" ref="H194:H257" si="24">UPPER(G194)</f>
        <v>JAMES TODD</v>
      </c>
      <c r="I194" s="6" t="str">
        <f t="shared" ref="I194:I257" si="25">LOWER(G194)</f>
        <v>james todd</v>
      </c>
      <c r="J194" s="6" t="str">
        <f t="shared" ref="J194:J257" si="26">PROPER(G194)</f>
        <v>James Todd</v>
      </c>
      <c r="K194" s="6" t="s">
        <v>82</v>
      </c>
      <c r="L194" s="6">
        <v>21</v>
      </c>
      <c r="M194" s="6" t="s">
        <v>162</v>
      </c>
      <c r="N194" s="6" t="s">
        <v>59</v>
      </c>
      <c r="O194" s="6" t="s">
        <v>7</v>
      </c>
      <c r="P194" s="6">
        <v>11</v>
      </c>
      <c r="Q194" s="25">
        <v>40</v>
      </c>
      <c r="R194" s="6">
        <v>4</v>
      </c>
      <c r="S194" s="6" t="s">
        <v>2099</v>
      </c>
      <c r="T194" s="8">
        <v>0.91</v>
      </c>
      <c r="U194" s="6" t="s">
        <v>55</v>
      </c>
      <c r="V194" s="6" t="s">
        <v>44</v>
      </c>
      <c r="W194" s="6">
        <v>2</v>
      </c>
      <c r="X194" s="6" t="str">
        <f t="shared" ref="X194:X257" si="27">IF(W194&gt;15,"High",IF(W194&gt;=10,"Medium","Low"))</f>
        <v>Low</v>
      </c>
      <c r="Y194" s="11">
        <v>1</v>
      </c>
    </row>
    <row r="195" spans="1:25" x14ac:dyDescent="0.25">
      <c r="A195" s="10" t="s">
        <v>1182</v>
      </c>
      <c r="B195" s="35">
        <v>250560</v>
      </c>
      <c r="C195" s="6" t="str">
        <f t="shared" si="21"/>
        <v>FL</v>
      </c>
      <c r="D195" s="6" t="str">
        <f t="shared" si="22"/>
        <v>560</v>
      </c>
      <c r="E195" s="6" t="str">
        <f t="shared" si="23"/>
        <v>250</v>
      </c>
      <c r="F195" s="6" t="str">
        <f>TRIM(Table1[[#This Row],[Name]])</f>
        <v>Rodney Wilson</v>
      </c>
      <c r="G195" s="6" t="s">
        <v>1183</v>
      </c>
      <c r="H195" s="6" t="str">
        <f t="shared" si="24"/>
        <v>RODNEY WILSON</v>
      </c>
      <c r="I195" s="6" t="str">
        <f t="shared" si="25"/>
        <v>rodney wilson</v>
      </c>
      <c r="J195" s="6" t="str">
        <f t="shared" si="26"/>
        <v>Rodney Wilson</v>
      </c>
      <c r="K195" s="6" t="s">
        <v>82</v>
      </c>
      <c r="L195" s="6">
        <v>60</v>
      </c>
      <c r="M195" s="6" t="s">
        <v>58</v>
      </c>
      <c r="N195" s="6" t="s">
        <v>59</v>
      </c>
      <c r="O195" s="6" t="s">
        <v>19</v>
      </c>
      <c r="P195" s="6">
        <v>39</v>
      </c>
      <c r="Q195" s="25" t="s">
        <v>2103</v>
      </c>
      <c r="R195" s="6">
        <v>4</v>
      </c>
      <c r="S195" s="6" t="s">
        <v>2100</v>
      </c>
      <c r="T195" s="8">
        <v>0.7</v>
      </c>
      <c r="U195" s="6" t="s">
        <v>50</v>
      </c>
      <c r="V195" s="6" t="s">
        <v>44</v>
      </c>
      <c r="W195" s="6">
        <v>15</v>
      </c>
      <c r="X195" s="6" t="str">
        <f t="shared" si="27"/>
        <v>Medium</v>
      </c>
      <c r="Y195" s="11">
        <v>15</v>
      </c>
    </row>
    <row r="196" spans="1:25" x14ac:dyDescent="0.25">
      <c r="A196" s="10" t="s">
        <v>1364</v>
      </c>
      <c r="B196" s="35">
        <v>250651</v>
      </c>
      <c r="C196" s="6" t="str">
        <f t="shared" si="21"/>
        <v>FL</v>
      </c>
      <c r="D196" s="6" t="str">
        <f t="shared" si="22"/>
        <v>651</v>
      </c>
      <c r="E196" s="6" t="str">
        <f t="shared" si="23"/>
        <v>250</v>
      </c>
      <c r="F196" s="6" t="str">
        <f>TRIM(Table1[[#This Row],[Name]])</f>
        <v>Zachary Ochoa</v>
      </c>
      <c r="G196" s="6" t="s">
        <v>1365</v>
      </c>
      <c r="H196" s="6" t="str">
        <f t="shared" si="24"/>
        <v>ZACHARY OCHOA</v>
      </c>
      <c r="I196" s="6" t="str">
        <f t="shared" si="25"/>
        <v>zachary ochoa</v>
      </c>
      <c r="J196" s="6" t="str">
        <f t="shared" si="26"/>
        <v>Zachary Ochoa</v>
      </c>
      <c r="K196" s="6" t="s">
        <v>82</v>
      </c>
      <c r="L196" s="6">
        <v>51</v>
      </c>
      <c r="M196" s="6" t="s">
        <v>53</v>
      </c>
      <c r="N196" s="6" t="s">
        <v>13</v>
      </c>
      <c r="O196" s="6" t="s">
        <v>31</v>
      </c>
      <c r="P196" s="6">
        <v>12</v>
      </c>
      <c r="Q196" s="25">
        <v>20</v>
      </c>
      <c r="R196" s="6">
        <v>4</v>
      </c>
      <c r="S196" s="6" t="s">
        <v>2099</v>
      </c>
      <c r="T196" s="8">
        <v>0.93</v>
      </c>
      <c r="U196" s="6" t="s">
        <v>33</v>
      </c>
      <c r="V196" s="6" t="s">
        <v>15</v>
      </c>
      <c r="W196" s="6">
        <v>15</v>
      </c>
      <c r="X196" s="6" t="str">
        <f t="shared" si="27"/>
        <v>Medium</v>
      </c>
      <c r="Y196" s="11">
        <v>3</v>
      </c>
    </row>
    <row r="197" spans="1:25" x14ac:dyDescent="0.25">
      <c r="A197" s="10" t="s">
        <v>1376</v>
      </c>
      <c r="B197" s="35">
        <v>250657</v>
      </c>
      <c r="C197" s="6" t="str">
        <f t="shared" si="21"/>
        <v>FL</v>
      </c>
      <c r="D197" s="6" t="str">
        <f t="shared" si="22"/>
        <v>657</v>
      </c>
      <c r="E197" s="6" t="str">
        <f t="shared" si="23"/>
        <v>250</v>
      </c>
      <c r="F197" s="6" t="str">
        <f>TRIM(Table1[[#This Row],[Name]])</f>
        <v>Wendy Rice</v>
      </c>
      <c r="G197" s="6" t="s">
        <v>1377</v>
      </c>
      <c r="H197" s="6" t="str">
        <f t="shared" si="24"/>
        <v>WENDY RICE</v>
      </c>
      <c r="I197" s="6" t="str">
        <f t="shared" si="25"/>
        <v>wendy rice</v>
      </c>
      <c r="J197" s="6" t="str">
        <f t="shared" si="26"/>
        <v>Wendy Rice</v>
      </c>
      <c r="K197" s="6" t="s">
        <v>63</v>
      </c>
      <c r="L197" s="6">
        <v>59</v>
      </c>
      <c r="M197" s="6" t="s">
        <v>118</v>
      </c>
      <c r="N197" s="6" t="s">
        <v>119</v>
      </c>
      <c r="O197" s="6" t="s">
        <v>64</v>
      </c>
      <c r="P197" s="6">
        <v>37</v>
      </c>
      <c r="Q197" s="25">
        <v>30</v>
      </c>
      <c r="R197" s="6">
        <v>4</v>
      </c>
      <c r="S197" s="6" t="s">
        <v>2099</v>
      </c>
      <c r="T197" s="8">
        <v>0.62</v>
      </c>
      <c r="U197" s="6" t="s">
        <v>8</v>
      </c>
      <c r="V197" s="6" t="s">
        <v>20</v>
      </c>
      <c r="W197" s="6">
        <v>20</v>
      </c>
      <c r="X197" s="6" t="str">
        <f t="shared" si="27"/>
        <v>High</v>
      </c>
      <c r="Y197" s="11">
        <v>2</v>
      </c>
    </row>
    <row r="198" spans="1:25" x14ac:dyDescent="0.25">
      <c r="A198" s="10" t="s">
        <v>1386</v>
      </c>
      <c r="B198" s="35">
        <v>250662</v>
      </c>
      <c r="C198" s="6" t="str">
        <f t="shared" si="21"/>
        <v>FL</v>
      </c>
      <c r="D198" s="6" t="str">
        <f t="shared" si="22"/>
        <v>662</v>
      </c>
      <c r="E198" s="6" t="str">
        <f t="shared" si="23"/>
        <v>250</v>
      </c>
      <c r="F198" s="6" t="str">
        <f>TRIM(Table1[[#This Row],[Name]])</f>
        <v>Lynn French</v>
      </c>
      <c r="G198" s="6" t="s">
        <v>1387</v>
      </c>
      <c r="H198" s="6" t="str">
        <f t="shared" si="24"/>
        <v>LYNN FRENCH</v>
      </c>
      <c r="I198" s="6" t="str">
        <f t="shared" si="25"/>
        <v>lynn french</v>
      </c>
      <c r="J198" s="6" t="str">
        <f t="shared" si="26"/>
        <v>Lynn French</v>
      </c>
      <c r="K198" s="6" t="s">
        <v>63</v>
      </c>
      <c r="L198" s="6">
        <v>52</v>
      </c>
      <c r="M198" s="6" t="s">
        <v>111</v>
      </c>
      <c r="N198" s="6" t="s">
        <v>13</v>
      </c>
      <c r="O198" s="6" t="s">
        <v>60</v>
      </c>
      <c r="P198" s="6">
        <v>16</v>
      </c>
      <c r="Q198" s="25">
        <v>100</v>
      </c>
      <c r="R198" s="6">
        <v>4</v>
      </c>
      <c r="S198" s="6" t="s">
        <v>2100</v>
      </c>
      <c r="T198" s="8">
        <v>0.11</v>
      </c>
      <c r="U198" s="6" t="s">
        <v>55</v>
      </c>
      <c r="V198" s="6" t="s">
        <v>9</v>
      </c>
      <c r="W198" s="6">
        <v>10</v>
      </c>
      <c r="X198" s="6" t="str">
        <f t="shared" si="27"/>
        <v>Medium</v>
      </c>
      <c r="Y198" s="11">
        <v>11</v>
      </c>
    </row>
    <row r="199" spans="1:25" x14ac:dyDescent="0.25">
      <c r="A199" s="10" t="s">
        <v>1434</v>
      </c>
      <c r="B199" s="35">
        <v>250686</v>
      </c>
      <c r="C199" s="6" t="str">
        <f t="shared" si="21"/>
        <v>FL</v>
      </c>
      <c r="D199" s="6" t="str">
        <f t="shared" si="22"/>
        <v>686</v>
      </c>
      <c r="E199" s="6" t="str">
        <f t="shared" si="23"/>
        <v>250</v>
      </c>
      <c r="F199" s="6" t="str">
        <f>TRIM(Table1[[#This Row],[Name]])</f>
        <v>Matthew Baldwin</v>
      </c>
      <c r="G199" s="6" t="s">
        <v>1435</v>
      </c>
      <c r="H199" s="6" t="str">
        <f t="shared" si="24"/>
        <v>MATTHEW BALDWIN</v>
      </c>
      <c r="I199" s="6" t="str">
        <f t="shared" si="25"/>
        <v>matthew baldwin</v>
      </c>
      <c r="J199" s="6" t="str">
        <f t="shared" si="26"/>
        <v>Matthew Baldwin</v>
      </c>
      <c r="K199" s="6" t="s">
        <v>82</v>
      </c>
      <c r="L199" s="6">
        <v>52</v>
      </c>
      <c r="M199" s="6" t="s">
        <v>95</v>
      </c>
      <c r="N199" s="6" t="s">
        <v>96</v>
      </c>
      <c r="O199" s="6" t="s">
        <v>19</v>
      </c>
      <c r="P199" s="6">
        <v>21</v>
      </c>
      <c r="Q199" s="25" t="s">
        <v>2104</v>
      </c>
      <c r="R199" s="6">
        <v>4</v>
      </c>
      <c r="S199" s="6" t="s">
        <v>2100</v>
      </c>
      <c r="T199" s="8">
        <v>0.69</v>
      </c>
      <c r="U199" s="6" t="s">
        <v>55</v>
      </c>
      <c r="V199" s="6" t="s">
        <v>15</v>
      </c>
      <c r="W199" s="6">
        <v>14</v>
      </c>
      <c r="X199" s="6" t="str">
        <f t="shared" si="27"/>
        <v>Medium</v>
      </c>
      <c r="Y199" s="11">
        <v>9</v>
      </c>
    </row>
    <row r="200" spans="1:25" x14ac:dyDescent="0.25">
      <c r="A200" s="10" t="s">
        <v>1489</v>
      </c>
      <c r="B200" s="35">
        <v>250715</v>
      </c>
      <c r="C200" s="6" t="str">
        <f t="shared" si="21"/>
        <v>FL</v>
      </c>
      <c r="D200" s="6" t="str">
        <f t="shared" si="22"/>
        <v>715</v>
      </c>
      <c r="E200" s="6" t="str">
        <f t="shared" si="23"/>
        <v>250</v>
      </c>
      <c r="F200" s="6" t="str">
        <f>TRIM(Table1[[#This Row],[Name]])</f>
        <v>Todd Turner</v>
      </c>
      <c r="G200" s="6" t="s">
        <v>1490</v>
      </c>
      <c r="H200" s="6" t="str">
        <f t="shared" si="24"/>
        <v>TODD TURNER</v>
      </c>
      <c r="I200" s="6" t="str">
        <f t="shared" si="25"/>
        <v>todd turner</v>
      </c>
      <c r="J200" s="6" t="str">
        <f t="shared" si="26"/>
        <v>Todd Turner</v>
      </c>
      <c r="K200" s="6" t="s">
        <v>82</v>
      </c>
      <c r="L200" s="6">
        <v>53</v>
      </c>
      <c r="M200" s="6" t="s">
        <v>12</v>
      </c>
      <c r="N200" s="6" t="s">
        <v>13</v>
      </c>
      <c r="O200" s="6" t="s">
        <v>60</v>
      </c>
      <c r="P200" s="6">
        <v>9</v>
      </c>
      <c r="Q200" s="25">
        <v>50</v>
      </c>
      <c r="R200" s="6">
        <v>4</v>
      </c>
      <c r="S200" s="6" t="s">
        <v>2100</v>
      </c>
      <c r="T200" s="8">
        <v>0.72</v>
      </c>
      <c r="U200" s="6" t="s">
        <v>55</v>
      </c>
      <c r="V200" s="6" t="s">
        <v>44</v>
      </c>
      <c r="W200" s="6">
        <v>14</v>
      </c>
      <c r="X200" s="6" t="str">
        <f t="shared" si="27"/>
        <v>Medium</v>
      </c>
      <c r="Y200" s="11">
        <v>2</v>
      </c>
    </row>
    <row r="201" spans="1:25" x14ac:dyDescent="0.25">
      <c r="A201" s="10" t="s">
        <v>1495</v>
      </c>
      <c r="B201" s="35">
        <v>250718</v>
      </c>
      <c r="C201" s="6" t="str">
        <f t="shared" si="21"/>
        <v>FL</v>
      </c>
      <c r="D201" s="6" t="str">
        <f t="shared" si="22"/>
        <v>718</v>
      </c>
      <c r="E201" s="6" t="str">
        <f t="shared" si="23"/>
        <v>250</v>
      </c>
      <c r="F201" s="6" t="str">
        <f>TRIM(Table1[[#This Row],[Name]])</f>
        <v>Shane Hale</v>
      </c>
      <c r="G201" s="6" t="s">
        <v>1496</v>
      </c>
      <c r="H201" s="6" t="str">
        <f t="shared" si="24"/>
        <v>SHANE HALE</v>
      </c>
      <c r="I201" s="6" t="str">
        <f t="shared" si="25"/>
        <v>shane hale</v>
      </c>
      <c r="J201" s="6" t="str">
        <f t="shared" si="26"/>
        <v>Shane Hale</v>
      </c>
      <c r="K201" s="6" t="s">
        <v>82</v>
      </c>
      <c r="L201" s="6">
        <v>34</v>
      </c>
      <c r="M201" s="6" t="s">
        <v>111</v>
      </c>
      <c r="N201" s="6" t="s">
        <v>13</v>
      </c>
      <c r="O201" s="6" t="s">
        <v>64</v>
      </c>
      <c r="P201" s="6">
        <v>4</v>
      </c>
      <c r="Q201" s="25">
        <v>75</v>
      </c>
      <c r="R201" s="6">
        <v>4</v>
      </c>
      <c r="S201" s="6" t="s">
        <v>2100</v>
      </c>
      <c r="T201" s="8">
        <v>0.11</v>
      </c>
      <c r="U201" s="6" t="s">
        <v>50</v>
      </c>
      <c r="V201" s="6" t="s">
        <v>44</v>
      </c>
      <c r="W201" s="6">
        <v>3</v>
      </c>
      <c r="X201" s="6" t="str">
        <f t="shared" si="27"/>
        <v>Low</v>
      </c>
      <c r="Y201" s="11">
        <v>2</v>
      </c>
    </row>
    <row r="202" spans="1:25" x14ac:dyDescent="0.25">
      <c r="A202" s="10" t="s">
        <v>1603</v>
      </c>
      <c r="B202" s="35">
        <v>250772</v>
      </c>
      <c r="C202" s="6" t="str">
        <f t="shared" si="21"/>
        <v>FL</v>
      </c>
      <c r="D202" s="6" t="str">
        <f t="shared" si="22"/>
        <v>772</v>
      </c>
      <c r="E202" s="6" t="str">
        <f t="shared" si="23"/>
        <v>250</v>
      </c>
      <c r="F202" s="6" t="str">
        <f>TRIM(Table1[[#This Row],[Name]])</f>
        <v>Heather Curtis</v>
      </c>
      <c r="G202" s="6" t="s">
        <v>1604</v>
      </c>
      <c r="H202" s="6" t="str">
        <f t="shared" si="24"/>
        <v>HEATHER CURTIS</v>
      </c>
      <c r="I202" s="6" t="str">
        <f t="shared" si="25"/>
        <v>heather curtis</v>
      </c>
      <c r="J202" s="6" t="str">
        <f t="shared" si="26"/>
        <v>Heather Curtis</v>
      </c>
      <c r="K202" s="6" t="s">
        <v>63</v>
      </c>
      <c r="L202" s="6">
        <v>54</v>
      </c>
      <c r="M202" s="6" t="s">
        <v>107</v>
      </c>
      <c r="N202" s="6" t="s">
        <v>108</v>
      </c>
      <c r="O202" s="6" t="s">
        <v>14</v>
      </c>
      <c r="P202" s="6">
        <v>19</v>
      </c>
      <c r="Q202" s="25" t="s">
        <v>2106</v>
      </c>
      <c r="R202" s="6">
        <v>4</v>
      </c>
      <c r="S202" s="6" t="s">
        <v>2100</v>
      </c>
      <c r="T202" s="8">
        <v>0.9</v>
      </c>
      <c r="U202" s="6" t="s">
        <v>8</v>
      </c>
      <c r="V202" s="6" t="s">
        <v>44</v>
      </c>
      <c r="W202" s="6">
        <v>14</v>
      </c>
      <c r="X202" s="6" t="str">
        <f t="shared" si="27"/>
        <v>Medium</v>
      </c>
      <c r="Y202" s="11">
        <v>3</v>
      </c>
    </row>
    <row r="203" spans="1:25" x14ac:dyDescent="0.25">
      <c r="A203" s="10" t="s">
        <v>1878</v>
      </c>
      <c r="B203" s="35">
        <v>250910</v>
      </c>
      <c r="C203" s="6" t="str">
        <f t="shared" si="21"/>
        <v>FL</v>
      </c>
      <c r="D203" s="6" t="str">
        <f t="shared" si="22"/>
        <v>910</v>
      </c>
      <c r="E203" s="6" t="str">
        <f t="shared" si="23"/>
        <v>250</v>
      </c>
      <c r="F203" s="6" t="str">
        <f>TRIM(Table1[[#This Row],[Name]])</f>
        <v>Steven Murphy</v>
      </c>
      <c r="G203" s="6" t="s">
        <v>1879</v>
      </c>
      <c r="H203" s="6" t="str">
        <f t="shared" si="24"/>
        <v>STEVEN MURPHY</v>
      </c>
      <c r="I203" s="6" t="str">
        <f t="shared" si="25"/>
        <v>steven murphy</v>
      </c>
      <c r="J203" s="6" t="str">
        <f t="shared" si="26"/>
        <v>Steven Murphy</v>
      </c>
      <c r="K203" s="6" t="s">
        <v>82</v>
      </c>
      <c r="L203" s="6">
        <v>59</v>
      </c>
      <c r="M203" s="6" t="s">
        <v>118</v>
      </c>
      <c r="N203" s="6" t="s">
        <v>119</v>
      </c>
      <c r="O203" s="6" t="s">
        <v>64</v>
      </c>
      <c r="P203" s="6">
        <v>17</v>
      </c>
      <c r="Q203" s="25">
        <v>100</v>
      </c>
      <c r="R203" s="6">
        <v>4</v>
      </c>
      <c r="S203" s="6" t="s">
        <v>142</v>
      </c>
      <c r="T203" s="8">
        <v>0.72</v>
      </c>
      <c r="U203" s="6" t="s">
        <v>50</v>
      </c>
      <c r="V203" s="6" t="s">
        <v>20</v>
      </c>
      <c r="W203" s="6">
        <v>13</v>
      </c>
      <c r="X203" s="6" t="str">
        <f t="shared" si="27"/>
        <v>Medium</v>
      </c>
      <c r="Y203" s="11">
        <v>9</v>
      </c>
    </row>
    <row r="204" spans="1:25" x14ac:dyDescent="0.25">
      <c r="A204" s="10" t="s">
        <v>1941</v>
      </c>
      <c r="B204" s="35">
        <v>250942</v>
      </c>
      <c r="C204" s="6" t="str">
        <f t="shared" si="21"/>
        <v>FL</v>
      </c>
      <c r="D204" s="6" t="str">
        <f t="shared" si="22"/>
        <v>942</v>
      </c>
      <c r="E204" s="6" t="str">
        <f t="shared" si="23"/>
        <v>250</v>
      </c>
      <c r="F204" s="6" t="str">
        <f>TRIM(Table1[[#This Row],[Name]])</f>
        <v>Nancy Glover</v>
      </c>
      <c r="G204" s="6" t="s">
        <v>1942</v>
      </c>
      <c r="H204" s="6" t="str">
        <f t="shared" si="24"/>
        <v>NANCY GLOVER</v>
      </c>
      <c r="I204" s="6" t="str">
        <f t="shared" si="25"/>
        <v>nancy glover</v>
      </c>
      <c r="J204" s="6" t="str">
        <f t="shared" si="26"/>
        <v>Nancy Glover</v>
      </c>
      <c r="K204" s="6" t="s">
        <v>63</v>
      </c>
      <c r="L204" s="6">
        <v>38</v>
      </c>
      <c r="M204" s="6" t="s">
        <v>91</v>
      </c>
      <c r="N204" s="6" t="s">
        <v>92</v>
      </c>
      <c r="O204" s="6" t="s">
        <v>31</v>
      </c>
      <c r="P204" s="6">
        <v>15</v>
      </c>
      <c r="Q204" s="25">
        <v>40</v>
      </c>
      <c r="R204" s="6">
        <v>4</v>
      </c>
      <c r="S204" s="6" t="s">
        <v>2100</v>
      </c>
      <c r="T204" s="8">
        <v>0.62</v>
      </c>
      <c r="U204" s="6" t="s">
        <v>55</v>
      </c>
      <c r="V204" s="6" t="s">
        <v>44</v>
      </c>
      <c r="W204" s="6">
        <v>7</v>
      </c>
      <c r="X204" s="6" t="str">
        <f t="shared" si="27"/>
        <v>Low</v>
      </c>
      <c r="Y204" s="11">
        <v>7</v>
      </c>
    </row>
    <row r="205" spans="1:25" x14ac:dyDescent="0.25">
      <c r="A205" s="10" t="s">
        <v>1953</v>
      </c>
      <c r="B205" s="35">
        <v>250948</v>
      </c>
      <c r="C205" s="6" t="str">
        <f t="shared" si="21"/>
        <v>FL</v>
      </c>
      <c r="D205" s="6" t="str">
        <f t="shared" si="22"/>
        <v>948</v>
      </c>
      <c r="E205" s="6" t="str">
        <f t="shared" si="23"/>
        <v>250</v>
      </c>
      <c r="F205" s="6" t="str">
        <f>TRIM(Table1[[#This Row],[Name]])</f>
        <v>Tina Clark</v>
      </c>
      <c r="G205" s="6" t="s">
        <v>1954</v>
      </c>
      <c r="H205" s="6" t="str">
        <f t="shared" si="24"/>
        <v>TINA CLARK</v>
      </c>
      <c r="I205" s="6" t="str">
        <f t="shared" si="25"/>
        <v>tina clark</v>
      </c>
      <c r="J205" s="6" t="str">
        <f t="shared" si="26"/>
        <v>Tina Clark</v>
      </c>
      <c r="K205" s="6" t="s">
        <v>63</v>
      </c>
      <c r="L205" s="6">
        <v>38</v>
      </c>
      <c r="M205" s="6" t="s">
        <v>47</v>
      </c>
      <c r="N205" s="6" t="s">
        <v>48</v>
      </c>
      <c r="O205" s="6" t="s">
        <v>14</v>
      </c>
      <c r="P205" s="6">
        <v>8</v>
      </c>
      <c r="Q205" s="25">
        <v>30</v>
      </c>
      <c r="R205" s="6">
        <v>4</v>
      </c>
      <c r="S205" s="6" t="s">
        <v>2100</v>
      </c>
      <c r="T205" s="8">
        <v>0.92</v>
      </c>
      <c r="U205" s="6" t="s">
        <v>50</v>
      </c>
      <c r="V205" s="6" t="s">
        <v>20</v>
      </c>
      <c r="W205" s="6">
        <v>8</v>
      </c>
      <c r="X205" s="6" t="str">
        <f t="shared" si="27"/>
        <v>Low</v>
      </c>
      <c r="Y205" s="11">
        <v>10</v>
      </c>
    </row>
    <row r="206" spans="1:25" x14ac:dyDescent="0.25">
      <c r="A206" s="10" t="s">
        <v>184</v>
      </c>
      <c r="B206" s="35">
        <v>250060</v>
      </c>
      <c r="C206" s="6" t="str">
        <f t="shared" si="21"/>
        <v>FL</v>
      </c>
      <c r="D206" s="6" t="str">
        <f t="shared" si="22"/>
        <v>060</v>
      </c>
      <c r="E206" s="6" t="str">
        <f t="shared" si="23"/>
        <v>250</v>
      </c>
      <c r="F206" s="6" t="str">
        <f>TRIM(Table1[[#This Row],[Name]])</f>
        <v>Barbara Foster</v>
      </c>
      <c r="G206" s="6" t="s">
        <v>185</v>
      </c>
      <c r="H206" s="6" t="str">
        <f t="shared" si="24"/>
        <v>BARBARA FOSTER</v>
      </c>
      <c r="I206" s="6" t="str">
        <f t="shared" si="25"/>
        <v>barbara foster</v>
      </c>
      <c r="J206" s="6" t="str">
        <f t="shared" si="26"/>
        <v>Barbara Foster</v>
      </c>
      <c r="K206" s="6" t="s">
        <v>63</v>
      </c>
      <c r="L206" s="6">
        <v>51</v>
      </c>
      <c r="M206" s="6" t="s">
        <v>136</v>
      </c>
      <c r="N206" s="6" t="s">
        <v>137</v>
      </c>
      <c r="O206" s="6" t="s">
        <v>75</v>
      </c>
      <c r="P206" s="6">
        <v>28</v>
      </c>
      <c r="Q206" s="25">
        <v>40</v>
      </c>
      <c r="R206" s="6">
        <v>3.9</v>
      </c>
      <c r="S206" s="6" t="s">
        <v>2099</v>
      </c>
      <c r="T206" s="8">
        <v>0.63</v>
      </c>
      <c r="U206" s="6" t="s">
        <v>55</v>
      </c>
      <c r="V206" s="6" t="s">
        <v>20</v>
      </c>
      <c r="W206" s="6">
        <v>13</v>
      </c>
      <c r="X206" s="6" t="str">
        <f t="shared" si="27"/>
        <v>Medium</v>
      </c>
      <c r="Y206" s="11">
        <v>6</v>
      </c>
    </row>
    <row r="207" spans="1:25" x14ac:dyDescent="0.25">
      <c r="A207" s="10" t="s">
        <v>528</v>
      </c>
      <c r="B207" s="35">
        <v>250232</v>
      </c>
      <c r="C207" s="6" t="str">
        <f t="shared" si="21"/>
        <v>FL</v>
      </c>
      <c r="D207" s="6" t="str">
        <f t="shared" si="22"/>
        <v>232</v>
      </c>
      <c r="E207" s="6" t="str">
        <f t="shared" si="23"/>
        <v>250</v>
      </c>
      <c r="F207" s="6" t="str">
        <f>TRIM(Table1[[#This Row],[Name]])</f>
        <v>Chloe Gray</v>
      </c>
      <c r="G207" s="6" t="s">
        <v>529</v>
      </c>
      <c r="H207" s="6" t="str">
        <f t="shared" si="24"/>
        <v>CHLOE GRAY</v>
      </c>
      <c r="I207" s="6" t="str">
        <f t="shared" si="25"/>
        <v>chloe gray</v>
      </c>
      <c r="J207" s="6" t="str">
        <f t="shared" si="26"/>
        <v>Chloe Gray</v>
      </c>
      <c r="K207" s="6" t="s">
        <v>63</v>
      </c>
      <c r="L207" s="6">
        <v>34</v>
      </c>
      <c r="M207" s="6" t="s">
        <v>122</v>
      </c>
      <c r="N207" s="6" t="s">
        <v>123</v>
      </c>
      <c r="O207" s="6" t="s">
        <v>38</v>
      </c>
      <c r="P207" s="6">
        <v>11</v>
      </c>
      <c r="Q207" s="25" t="s">
        <v>49</v>
      </c>
      <c r="R207" s="6">
        <v>3.9</v>
      </c>
      <c r="S207" s="6" t="s">
        <v>2100</v>
      </c>
      <c r="T207" s="8">
        <v>0.82</v>
      </c>
      <c r="U207" s="6" t="s">
        <v>8</v>
      </c>
      <c r="V207" s="6" t="s">
        <v>15</v>
      </c>
      <c r="W207" s="6">
        <v>13</v>
      </c>
      <c r="X207" s="6" t="str">
        <f t="shared" si="27"/>
        <v>Medium</v>
      </c>
      <c r="Y207" s="11">
        <v>2</v>
      </c>
    </row>
    <row r="208" spans="1:25" x14ac:dyDescent="0.25">
      <c r="A208" s="10" t="s">
        <v>674</v>
      </c>
      <c r="B208" s="35">
        <v>250305</v>
      </c>
      <c r="C208" s="6" t="str">
        <f t="shared" si="21"/>
        <v>FL</v>
      </c>
      <c r="D208" s="6" t="str">
        <f t="shared" si="22"/>
        <v>305</v>
      </c>
      <c r="E208" s="6" t="str">
        <f t="shared" si="23"/>
        <v>250</v>
      </c>
      <c r="F208" s="6" t="str">
        <f>TRIM(Table1[[#This Row],[Name]])</f>
        <v>Clayton Pena</v>
      </c>
      <c r="G208" s="6" t="s">
        <v>675</v>
      </c>
      <c r="H208" s="6" t="str">
        <f t="shared" si="24"/>
        <v>CLAYTON PENA</v>
      </c>
      <c r="I208" s="6" t="str">
        <f t="shared" si="25"/>
        <v>clayton pena</v>
      </c>
      <c r="J208" s="6" t="str">
        <f t="shared" si="26"/>
        <v>Clayton Pena</v>
      </c>
      <c r="K208" s="6" t="s">
        <v>82</v>
      </c>
      <c r="L208" s="6">
        <v>20</v>
      </c>
      <c r="M208" s="6" t="s">
        <v>122</v>
      </c>
      <c r="N208" s="6" t="s">
        <v>123</v>
      </c>
      <c r="O208" s="6" t="s">
        <v>38</v>
      </c>
      <c r="P208" s="6">
        <v>0</v>
      </c>
      <c r="Q208" s="25">
        <v>20</v>
      </c>
      <c r="R208" s="6">
        <v>3.9</v>
      </c>
      <c r="S208" s="6" t="s">
        <v>2099</v>
      </c>
      <c r="T208" s="8">
        <v>0.11</v>
      </c>
      <c r="U208" s="6" t="s">
        <v>55</v>
      </c>
      <c r="V208" s="6" t="s">
        <v>44</v>
      </c>
      <c r="W208" s="6">
        <v>1</v>
      </c>
      <c r="X208" s="6" t="str">
        <f t="shared" si="27"/>
        <v>Low</v>
      </c>
      <c r="Y208" s="11">
        <v>1</v>
      </c>
    </row>
    <row r="209" spans="1:25" x14ac:dyDescent="0.25">
      <c r="A209" s="10" t="s">
        <v>2019</v>
      </c>
      <c r="B209" s="35">
        <v>250981</v>
      </c>
      <c r="C209" s="6" t="str">
        <f t="shared" si="21"/>
        <v>FL</v>
      </c>
      <c r="D209" s="6" t="str">
        <f t="shared" si="22"/>
        <v>981</v>
      </c>
      <c r="E209" s="6" t="str">
        <f t="shared" si="23"/>
        <v>250</v>
      </c>
      <c r="F209" s="6" t="str">
        <f>TRIM(Table1[[#This Row],[Name]])</f>
        <v>Blake Newton</v>
      </c>
      <c r="G209" s="6" t="s">
        <v>2020</v>
      </c>
      <c r="H209" s="6" t="str">
        <f t="shared" si="24"/>
        <v>BLAKE NEWTON</v>
      </c>
      <c r="I209" s="6" t="str">
        <f t="shared" si="25"/>
        <v>blake newton</v>
      </c>
      <c r="J209" s="6" t="str">
        <f t="shared" si="26"/>
        <v>Blake Newton</v>
      </c>
      <c r="K209" s="6" t="s">
        <v>82</v>
      </c>
      <c r="L209" s="6">
        <v>48</v>
      </c>
      <c r="M209" s="6" t="s">
        <v>111</v>
      </c>
      <c r="N209" s="6" t="s">
        <v>13</v>
      </c>
      <c r="O209" s="6" t="s">
        <v>38</v>
      </c>
      <c r="P209" s="6">
        <v>18</v>
      </c>
      <c r="Q209" s="25" t="s">
        <v>24</v>
      </c>
      <c r="R209" s="6">
        <v>3.9</v>
      </c>
      <c r="S209" s="6" t="s">
        <v>2100</v>
      </c>
      <c r="T209" s="8">
        <v>0.11</v>
      </c>
      <c r="U209" s="6" t="s">
        <v>33</v>
      </c>
      <c r="V209" s="6" t="s">
        <v>15</v>
      </c>
      <c r="W209" s="6">
        <v>12</v>
      </c>
      <c r="X209" s="6" t="str">
        <f t="shared" si="27"/>
        <v>Medium</v>
      </c>
      <c r="Y209" s="11">
        <v>2</v>
      </c>
    </row>
    <row r="210" spans="1:25" x14ac:dyDescent="0.25">
      <c r="A210" s="10" t="s">
        <v>686</v>
      </c>
      <c r="B210" s="35">
        <v>250311</v>
      </c>
      <c r="C210" s="6" t="str">
        <f t="shared" si="21"/>
        <v>FL</v>
      </c>
      <c r="D210" s="6" t="str">
        <f t="shared" si="22"/>
        <v>311</v>
      </c>
      <c r="E210" s="6" t="str">
        <f t="shared" si="23"/>
        <v>250</v>
      </c>
      <c r="F210" s="6" t="str">
        <f>TRIM(Table1[[#This Row],[Name]])</f>
        <v>Lucas Chen</v>
      </c>
      <c r="G210" s="6" t="s">
        <v>687</v>
      </c>
      <c r="H210" s="6" t="str">
        <f t="shared" si="24"/>
        <v>LUCAS CHEN</v>
      </c>
      <c r="I210" s="6" t="str">
        <f t="shared" si="25"/>
        <v>lucas chen</v>
      </c>
      <c r="J210" s="6" t="str">
        <f t="shared" si="26"/>
        <v>Lucas Chen</v>
      </c>
      <c r="K210" s="6" t="s">
        <v>82</v>
      </c>
      <c r="L210" s="6">
        <v>31</v>
      </c>
      <c r="M210" s="6" t="s">
        <v>29</v>
      </c>
      <c r="N210" s="6" t="s">
        <v>30</v>
      </c>
      <c r="O210" s="6" t="s">
        <v>60</v>
      </c>
      <c r="P210" s="6">
        <v>2</v>
      </c>
      <c r="Q210" s="25">
        <v>50</v>
      </c>
      <c r="R210" s="6">
        <v>3.9</v>
      </c>
      <c r="S210" s="6" t="s">
        <v>2099</v>
      </c>
      <c r="T210" s="8">
        <v>0.11</v>
      </c>
      <c r="U210" s="6" t="s">
        <v>33</v>
      </c>
      <c r="V210" s="6" t="s">
        <v>20</v>
      </c>
      <c r="W210" s="6">
        <v>4</v>
      </c>
      <c r="X210" s="6" t="str">
        <f t="shared" si="27"/>
        <v>Low</v>
      </c>
      <c r="Y210" s="11">
        <v>1</v>
      </c>
    </row>
    <row r="211" spans="1:25" x14ac:dyDescent="0.25">
      <c r="A211" s="10" t="s">
        <v>1136</v>
      </c>
      <c r="B211" s="35">
        <v>250537</v>
      </c>
      <c r="C211" s="6" t="str">
        <f t="shared" si="21"/>
        <v>FL</v>
      </c>
      <c r="D211" s="6" t="str">
        <f t="shared" si="22"/>
        <v>537</v>
      </c>
      <c r="E211" s="6" t="str">
        <f t="shared" si="23"/>
        <v>250</v>
      </c>
      <c r="F211" s="6" t="str">
        <f>TRIM(Table1[[#This Row],[Name]])</f>
        <v>Maria Benitez</v>
      </c>
      <c r="G211" s="6" t="s">
        <v>1137</v>
      </c>
      <c r="H211" s="6" t="str">
        <f t="shared" si="24"/>
        <v>MARIA BENITEZ</v>
      </c>
      <c r="I211" s="6" t="str">
        <f t="shared" si="25"/>
        <v>maria benitez</v>
      </c>
      <c r="J211" s="6" t="str">
        <f t="shared" si="26"/>
        <v>Maria Benitez</v>
      </c>
      <c r="K211" s="6" t="s">
        <v>63</v>
      </c>
      <c r="L211" s="6">
        <v>30</v>
      </c>
      <c r="M211" s="6" t="s">
        <v>158</v>
      </c>
      <c r="N211" s="6" t="s">
        <v>159</v>
      </c>
      <c r="O211" s="6" t="s">
        <v>14</v>
      </c>
      <c r="P211" s="6">
        <v>9</v>
      </c>
      <c r="Q211" s="25" t="s">
        <v>32</v>
      </c>
      <c r="R211" s="6">
        <v>3.9</v>
      </c>
      <c r="S211" s="6" t="s">
        <v>142</v>
      </c>
      <c r="T211" s="8">
        <v>0.65</v>
      </c>
      <c r="U211" s="6" t="s">
        <v>50</v>
      </c>
      <c r="V211" s="6" t="s">
        <v>9</v>
      </c>
      <c r="W211" s="6">
        <v>15</v>
      </c>
      <c r="X211" s="6" t="str">
        <f t="shared" si="27"/>
        <v>Medium</v>
      </c>
      <c r="Y211" s="11">
        <v>13</v>
      </c>
    </row>
    <row r="212" spans="1:25" x14ac:dyDescent="0.25">
      <c r="A212" s="10" t="s">
        <v>1172</v>
      </c>
      <c r="B212" s="35">
        <v>250555</v>
      </c>
      <c r="C212" s="6" t="str">
        <f t="shared" si="21"/>
        <v>FL</v>
      </c>
      <c r="D212" s="6" t="str">
        <f t="shared" si="22"/>
        <v>555</v>
      </c>
      <c r="E212" s="6" t="str">
        <f t="shared" si="23"/>
        <v>250</v>
      </c>
      <c r="F212" s="6" t="str">
        <f>TRIM(Table1[[#This Row],[Name]])</f>
        <v>James Hinton</v>
      </c>
      <c r="G212" s="6" t="s">
        <v>1173</v>
      </c>
      <c r="H212" s="6" t="str">
        <f t="shared" si="24"/>
        <v>JAMES HINTON</v>
      </c>
      <c r="I212" s="6" t="str">
        <f t="shared" si="25"/>
        <v>james hinton</v>
      </c>
      <c r="J212" s="6" t="str">
        <f t="shared" si="26"/>
        <v>James Hinton</v>
      </c>
      <c r="K212" s="6" t="s">
        <v>82</v>
      </c>
      <c r="L212" s="6">
        <v>47</v>
      </c>
      <c r="M212" s="6" t="s">
        <v>47</v>
      </c>
      <c r="N212" s="6" t="s">
        <v>48</v>
      </c>
      <c r="O212" s="6" t="s">
        <v>75</v>
      </c>
      <c r="P212" s="6">
        <v>1</v>
      </c>
      <c r="Q212" s="25">
        <v>50</v>
      </c>
      <c r="R212" s="6">
        <v>3.9</v>
      </c>
      <c r="S212" s="6" t="s">
        <v>2100</v>
      </c>
      <c r="T212" s="8">
        <v>0.88</v>
      </c>
      <c r="U212" s="6" t="s">
        <v>33</v>
      </c>
      <c r="V212" s="6" t="s">
        <v>44</v>
      </c>
      <c r="W212" s="6">
        <v>5</v>
      </c>
      <c r="X212" s="6" t="str">
        <f t="shared" si="27"/>
        <v>Low</v>
      </c>
      <c r="Y212" s="11">
        <v>3</v>
      </c>
    </row>
    <row r="213" spans="1:25" x14ac:dyDescent="0.25">
      <c r="A213" s="10" t="s">
        <v>1412</v>
      </c>
      <c r="B213" s="35">
        <v>250675</v>
      </c>
      <c r="C213" s="6" t="str">
        <f t="shared" si="21"/>
        <v>FL</v>
      </c>
      <c r="D213" s="6" t="str">
        <f t="shared" si="22"/>
        <v>675</v>
      </c>
      <c r="E213" s="6" t="str">
        <f t="shared" si="23"/>
        <v>250</v>
      </c>
      <c r="F213" s="6" t="str">
        <f>TRIM(Table1[[#This Row],[Name]])</f>
        <v>Zachary Murphy</v>
      </c>
      <c r="G213" s="6" t="s">
        <v>1413</v>
      </c>
      <c r="H213" s="6" t="str">
        <f t="shared" si="24"/>
        <v>ZACHARY MURPHY</v>
      </c>
      <c r="I213" s="6" t="str">
        <f t="shared" si="25"/>
        <v>zachary murphy</v>
      </c>
      <c r="J213" s="6" t="str">
        <f t="shared" si="26"/>
        <v>Zachary Murphy</v>
      </c>
      <c r="K213" s="6" t="s">
        <v>82</v>
      </c>
      <c r="L213" s="6">
        <v>34</v>
      </c>
      <c r="M213" s="6" t="s">
        <v>12</v>
      </c>
      <c r="N213" s="6" t="s">
        <v>13</v>
      </c>
      <c r="O213" s="6" t="s">
        <v>7</v>
      </c>
      <c r="P213" s="6">
        <v>10</v>
      </c>
      <c r="Q213" s="25" t="s">
        <v>32</v>
      </c>
      <c r="R213" s="6">
        <v>3.9</v>
      </c>
      <c r="S213" s="6" t="s">
        <v>2100</v>
      </c>
      <c r="T213" s="8">
        <v>0.11</v>
      </c>
      <c r="U213" s="6" t="s">
        <v>8</v>
      </c>
      <c r="V213" s="6" t="s">
        <v>15</v>
      </c>
      <c r="W213" s="6">
        <v>12</v>
      </c>
      <c r="X213" s="6" t="str">
        <f t="shared" si="27"/>
        <v>Medium</v>
      </c>
      <c r="Y213" s="11">
        <v>13</v>
      </c>
    </row>
    <row r="214" spans="1:25" x14ac:dyDescent="0.25">
      <c r="A214" s="10" t="s">
        <v>1455</v>
      </c>
      <c r="B214" s="35">
        <v>250698</v>
      </c>
      <c r="C214" s="6" t="str">
        <f t="shared" si="21"/>
        <v>FL</v>
      </c>
      <c r="D214" s="6" t="str">
        <f t="shared" si="22"/>
        <v>698</v>
      </c>
      <c r="E214" s="6" t="str">
        <f t="shared" si="23"/>
        <v>250</v>
      </c>
      <c r="F214" s="6" t="str">
        <f>TRIM(Table1[[#This Row],[Name]])</f>
        <v>Eric Walsh</v>
      </c>
      <c r="G214" s="6" t="s">
        <v>1456</v>
      </c>
      <c r="H214" s="6" t="str">
        <f t="shared" si="24"/>
        <v>ERIC WALSH</v>
      </c>
      <c r="I214" s="6" t="str">
        <f t="shared" si="25"/>
        <v>eric walsh</v>
      </c>
      <c r="J214" s="6" t="str">
        <f t="shared" si="26"/>
        <v>Eric Walsh</v>
      </c>
      <c r="K214" s="6" t="s">
        <v>82</v>
      </c>
      <c r="L214" s="6">
        <v>42</v>
      </c>
      <c r="M214" s="6" t="s">
        <v>95</v>
      </c>
      <c r="N214" s="6" t="s">
        <v>96</v>
      </c>
      <c r="O214" s="6" t="s">
        <v>60</v>
      </c>
      <c r="P214" s="6">
        <v>0</v>
      </c>
      <c r="Q214" s="25" t="s">
        <v>49</v>
      </c>
      <c r="R214" s="6">
        <v>3.9</v>
      </c>
      <c r="S214" s="6" t="s">
        <v>2099</v>
      </c>
      <c r="T214" s="8">
        <v>0.62</v>
      </c>
      <c r="U214" s="6" t="s">
        <v>33</v>
      </c>
      <c r="V214" s="6" t="s">
        <v>15</v>
      </c>
      <c r="W214" s="6">
        <v>5</v>
      </c>
      <c r="X214" s="6" t="str">
        <f t="shared" si="27"/>
        <v>Low</v>
      </c>
      <c r="Y214" s="11">
        <v>2</v>
      </c>
    </row>
    <row r="215" spans="1:25" x14ac:dyDescent="0.25">
      <c r="A215" s="10" t="s">
        <v>1643</v>
      </c>
      <c r="B215" s="35">
        <v>250792</v>
      </c>
      <c r="C215" s="6" t="str">
        <f t="shared" si="21"/>
        <v>FL</v>
      </c>
      <c r="D215" s="6" t="str">
        <f t="shared" si="22"/>
        <v>792</v>
      </c>
      <c r="E215" s="6" t="str">
        <f t="shared" si="23"/>
        <v>250</v>
      </c>
      <c r="F215" s="6" t="str">
        <f>TRIM(Table1[[#This Row],[Name]])</f>
        <v>Gina Williams</v>
      </c>
      <c r="G215" s="6" t="s">
        <v>1644</v>
      </c>
      <c r="H215" s="6" t="str">
        <f t="shared" si="24"/>
        <v>GINA WILLIAMS</v>
      </c>
      <c r="I215" s="6" t="str">
        <f t="shared" si="25"/>
        <v>gina williams</v>
      </c>
      <c r="J215" s="6" t="str">
        <f t="shared" si="26"/>
        <v>Gina Williams</v>
      </c>
      <c r="K215" s="6" t="s">
        <v>63</v>
      </c>
      <c r="L215" s="6">
        <v>35</v>
      </c>
      <c r="M215" s="6" t="s">
        <v>91</v>
      </c>
      <c r="N215" s="6" t="s">
        <v>92</v>
      </c>
      <c r="O215" s="6" t="s">
        <v>64</v>
      </c>
      <c r="P215" s="6">
        <v>7</v>
      </c>
      <c r="Q215" s="25" t="s">
        <v>49</v>
      </c>
      <c r="R215" s="6">
        <v>3.9</v>
      </c>
      <c r="S215" s="6" t="s">
        <v>2099</v>
      </c>
      <c r="T215" s="8">
        <v>0.72</v>
      </c>
      <c r="U215" s="6" t="s">
        <v>55</v>
      </c>
      <c r="V215" s="6" t="s">
        <v>9</v>
      </c>
      <c r="W215" s="6">
        <v>6</v>
      </c>
      <c r="X215" s="6" t="str">
        <f t="shared" si="27"/>
        <v>Low</v>
      </c>
      <c r="Y215" s="11">
        <v>9</v>
      </c>
    </row>
    <row r="216" spans="1:25" x14ac:dyDescent="0.25">
      <c r="A216" s="10" t="s">
        <v>1675</v>
      </c>
      <c r="B216" s="35">
        <v>250808</v>
      </c>
      <c r="C216" s="6" t="str">
        <f t="shared" si="21"/>
        <v>FL</v>
      </c>
      <c r="D216" s="6" t="str">
        <f t="shared" si="22"/>
        <v>808</v>
      </c>
      <c r="E216" s="6" t="str">
        <f t="shared" si="23"/>
        <v>250</v>
      </c>
      <c r="F216" s="6" t="str">
        <f>TRIM(Table1[[#This Row],[Name]])</f>
        <v>Dwayne Cardenas</v>
      </c>
      <c r="G216" s="6" t="s">
        <v>1676</v>
      </c>
      <c r="H216" s="6" t="str">
        <f t="shared" si="24"/>
        <v>DWAYNE CARDENAS</v>
      </c>
      <c r="I216" s="6" t="str">
        <f t="shared" si="25"/>
        <v>dwayne cardenas</v>
      </c>
      <c r="J216" s="6" t="str">
        <f t="shared" si="26"/>
        <v>Dwayne Cardenas</v>
      </c>
      <c r="K216" s="6" t="s">
        <v>82</v>
      </c>
      <c r="L216" s="6">
        <v>56</v>
      </c>
      <c r="M216" s="6" t="s">
        <v>18</v>
      </c>
      <c r="N216" s="6" t="s">
        <v>18</v>
      </c>
      <c r="O216" s="6" t="s">
        <v>14</v>
      </c>
      <c r="P216" s="6">
        <v>23</v>
      </c>
      <c r="Q216" s="25">
        <v>75</v>
      </c>
      <c r="R216" s="6">
        <v>3.9</v>
      </c>
      <c r="S216" s="6" t="s">
        <v>2100</v>
      </c>
      <c r="T216" s="8">
        <v>0.11</v>
      </c>
      <c r="U216" s="6" t="s">
        <v>8</v>
      </c>
      <c r="V216" s="6" t="s">
        <v>15</v>
      </c>
      <c r="W216" s="6">
        <v>14</v>
      </c>
      <c r="X216" s="6" t="str">
        <f t="shared" si="27"/>
        <v>Medium</v>
      </c>
      <c r="Y216" s="11">
        <v>7</v>
      </c>
    </row>
    <row r="217" spans="1:25" x14ac:dyDescent="0.25">
      <c r="A217" s="10" t="s">
        <v>1701</v>
      </c>
      <c r="B217" s="35">
        <v>250821</v>
      </c>
      <c r="C217" s="6" t="str">
        <f t="shared" si="21"/>
        <v>FL</v>
      </c>
      <c r="D217" s="6" t="str">
        <f t="shared" si="22"/>
        <v>821</v>
      </c>
      <c r="E217" s="6" t="str">
        <f t="shared" si="23"/>
        <v>250</v>
      </c>
      <c r="F217" s="6" t="str">
        <f>TRIM(Table1[[#This Row],[Name]])</f>
        <v>Brenda Spencer</v>
      </c>
      <c r="G217" s="6" t="s">
        <v>1702</v>
      </c>
      <c r="H217" s="6" t="str">
        <f t="shared" si="24"/>
        <v>BRENDA SPENCER</v>
      </c>
      <c r="I217" s="6" t="str">
        <f t="shared" si="25"/>
        <v>brenda spencer</v>
      </c>
      <c r="J217" s="6" t="str">
        <f t="shared" si="26"/>
        <v>Brenda Spencer</v>
      </c>
      <c r="K217" s="6" t="s">
        <v>63</v>
      </c>
      <c r="L217" s="6">
        <v>49</v>
      </c>
      <c r="M217" s="6" t="s">
        <v>158</v>
      </c>
      <c r="N217" s="6" t="s">
        <v>159</v>
      </c>
      <c r="O217" s="6" t="s">
        <v>14</v>
      </c>
      <c r="P217" s="6">
        <v>15</v>
      </c>
      <c r="Q217" s="25">
        <v>40</v>
      </c>
      <c r="R217" s="6">
        <v>3.9</v>
      </c>
      <c r="S217" s="6" t="s">
        <v>2099</v>
      </c>
      <c r="T217" s="8">
        <v>0.86</v>
      </c>
      <c r="U217" s="6" t="s">
        <v>55</v>
      </c>
      <c r="V217" s="6" t="s">
        <v>44</v>
      </c>
      <c r="W217" s="6">
        <v>15</v>
      </c>
      <c r="X217" s="6" t="str">
        <f t="shared" si="27"/>
        <v>Medium</v>
      </c>
      <c r="Y217" s="11">
        <v>11</v>
      </c>
    </row>
    <row r="218" spans="1:25" x14ac:dyDescent="0.25">
      <c r="A218" s="10" t="s">
        <v>1713</v>
      </c>
      <c r="B218" s="35">
        <v>250827</v>
      </c>
      <c r="C218" s="6" t="str">
        <f t="shared" si="21"/>
        <v>FL</v>
      </c>
      <c r="D218" s="6" t="str">
        <f t="shared" si="22"/>
        <v>827</v>
      </c>
      <c r="E218" s="6" t="str">
        <f t="shared" si="23"/>
        <v>250</v>
      </c>
      <c r="F218" s="6" t="str">
        <f>TRIM(Table1[[#This Row],[Name]])</f>
        <v>Michael Watson</v>
      </c>
      <c r="G218" s="6" t="s">
        <v>1714</v>
      </c>
      <c r="H218" s="6" t="str">
        <f t="shared" si="24"/>
        <v>MICHAEL WATSON</v>
      </c>
      <c r="I218" s="6" t="str">
        <f t="shared" si="25"/>
        <v>michael watson</v>
      </c>
      <c r="J218" s="6" t="str">
        <f t="shared" si="26"/>
        <v>Michael Watson</v>
      </c>
      <c r="K218" s="6" t="s">
        <v>82</v>
      </c>
      <c r="L218" s="6">
        <v>20</v>
      </c>
      <c r="M218" s="6" t="s">
        <v>58</v>
      </c>
      <c r="N218" s="6" t="s">
        <v>59</v>
      </c>
      <c r="O218" s="6" t="s">
        <v>97</v>
      </c>
      <c r="P218" s="6">
        <v>2</v>
      </c>
      <c r="Q218" s="25">
        <v>20</v>
      </c>
      <c r="R218" s="6">
        <v>3.9</v>
      </c>
      <c r="S218" s="6" t="s">
        <v>2099</v>
      </c>
      <c r="T218" s="8">
        <v>0.84</v>
      </c>
      <c r="U218" s="6" t="s">
        <v>33</v>
      </c>
      <c r="V218" s="6" t="s">
        <v>15</v>
      </c>
      <c r="W218" s="6">
        <v>5</v>
      </c>
      <c r="X218" s="6" t="str">
        <f t="shared" si="27"/>
        <v>Low</v>
      </c>
      <c r="Y218" s="11">
        <v>1</v>
      </c>
    </row>
    <row r="219" spans="1:25" x14ac:dyDescent="0.25">
      <c r="A219" s="10" t="s">
        <v>1791</v>
      </c>
      <c r="B219" s="35">
        <v>250866</v>
      </c>
      <c r="C219" s="6" t="str">
        <f t="shared" si="21"/>
        <v>FL</v>
      </c>
      <c r="D219" s="6" t="str">
        <f t="shared" si="22"/>
        <v>866</v>
      </c>
      <c r="E219" s="6" t="str">
        <f t="shared" si="23"/>
        <v>250</v>
      </c>
      <c r="F219" s="6" t="str">
        <f>TRIM(Table1[[#This Row],[Name]])</f>
        <v>Logan Zamora</v>
      </c>
      <c r="G219" s="6" t="s">
        <v>1792</v>
      </c>
      <c r="H219" s="6" t="str">
        <f t="shared" si="24"/>
        <v>LOGAN ZAMORA</v>
      </c>
      <c r="I219" s="6" t="str">
        <f t="shared" si="25"/>
        <v>logan zamora</v>
      </c>
      <c r="J219" s="6" t="str">
        <f t="shared" si="26"/>
        <v>Logan Zamora</v>
      </c>
      <c r="K219" s="6" t="s">
        <v>82</v>
      </c>
      <c r="L219" s="6">
        <v>55</v>
      </c>
      <c r="M219" s="6" t="s">
        <v>107</v>
      </c>
      <c r="N219" s="6" t="s">
        <v>108</v>
      </c>
      <c r="O219" s="6" t="s">
        <v>14</v>
      </c>
      <c r="P219" s="6">
        <v>2</v>
      </c>
      <c r="Q219" s="25" t="s">
        <v>49</v>
      </c>
      <c r="R219" s="6">
        <v>3.9</v>
      </c>
      <c r="S219" s="6" t="s">
        <v>54</v>
      </c>
      <c r="T219" s="8">
        <v>0.88</v>
      </c>
      <c r="U219" s="6" t="s">
        <v>50</v>
      </c>
      <c r="V219" s="6" t="s">
        <v>20</v>
      </c>
      <c r="W219" s="6">
        <v>1</v>
      </c>
      <c r="X219" s="6" t="str">
        <f t="shared" si="27"/>
        <v>Low</v>
      </c>
      <c r="Y219" s="11">
        <v>4</v>
      </c>
    </row>
    <row r="220" spans="1:25" x14ac:dyDescent="0.25">
      <c r="A220" s="10" t="s">
        <v>2003</v>
      </c>
      <c r="B220" s="35">
        <v>250973</v>
      </c>
      <c r="C220" s="6" t="str">
        <f t="shared" si="21"/>
        <v>FL</v>
      </c>
      <c r="D220" s="6" t="str">
        <f t="shared" si="22"/>
        <v>973</v>
      </c>
      <c r="E220" s="6" t="str">
        <f t="shared" si="23"/>
        <v>250</v>
      </c>
      <c r="F220" s="6" t="str">
        <f>TRIM(Table1[[#This Row],[Name]])</f>
        <v>Matthew Strong</v>
      </c>
      <c r="G220" s="6" t="s">
        <v>2004</v>
      </c>
      <c r="H220" s="6" t="str">
        <f t="shared" si="24"/>
        <v>MATTHEW STRONG</v>
      </c>
      <c r="I220" s="6" t="str">
        <f t="shared" si="25"/>
        <v>matthew strong</v>
      </c>
      <c r="J220" s="6" t="str">
        <f t="shared" si="26"/>
        <v>Matthew Strong</v>
      </c>
      <c r="K220" s="6" t="s">
        <v>82</v>
      </c>
      <c r="L220" s="6">
        <v>24</v>
      </c>
      <c r="M220" s="6" t="s">
        <v>36</v>
      </c>
      <c r="N220" s="6" t="s">
        <v>37</v>
      </c>
      <c r="O220" s="6" t="s">
        <v>7</v>
      </c>
      <c r="P220" s="6">
        <v>3</v>
      </c>
      <c r="Q220" s="25" t="s">
        <v>2106</v>
      </c>
      <c r="R220" s="6">
        <v>3.9</v>
      </c>
      <c r="S220" s="6" t="s">
        <v>2099</v>
      </c>
      <c r="T220" s="8">
        <v>0.9</v>
      </c>
      <c r="U220" s="6" t="s">
        <v>55</v>
      </c>
      <c r="V220" s="6" t="s">
        <v>20</v>
      </c>
      <c r="W220" s="6">
        <v>5</v>
      </c>
      <c r="X220" s="6" t="str">
        <f t="shared" si="27"/>
        <v>Low</v>
      </c>
      <c r="Y220" s="11">
        <v>1</v>
      </c>
    </row>
    <row r="221" spans="1:25" x14ac:dyDescent="0.25">
      <c r="A221" s="10" t="s">
        <v>2047</v>
      </c>
      <c r="B221" s="35">
        <v>250995</v>
      </c>
      <c r="C221" s="6" t="str">
        <f t="shared" si="21"/>
        <v>FL</v>
      </c>
      <c r="D221" s="6" t="str">
        <f t="shared" si="22"/>
        <v>995</v>
      </c>
      <c r="E221" s="6" t="str">
        <f t="shared" si="23"/>
        <v>250</v>
      </c>
      <c r="F221" s="6" t="str">
        <f>TRIM(Table1[[#This Row],[Name]])</f>
        <v>Jennifer Hinton</v>
      </c>
      <c r="G221" s="6" t="s">
        <v>2048</v>
      </c>
      <c r="H221" s="6" t="str">
        <f t="shared" si="24"/>
        <v>JENNIFER HINTON</v>
      </c>
      <c r="I221" s="6" t="str">
        <f t="shared" si="25"/>
        <v>jennifer hinton</v>
      </c>
      <c r="J221" s="6" t="str">
        <f t="shared" si="26"/>
        <v>Jennifer Hinton</v>
      </c>
      <c r="K221" s="6" t="s">
        <v>63</v>
      </c>
      <c r="L221" s="6">
        <v>34</v>
      </c>
      <c r="M221" s="6" t="s">
        <v>136</v>
      </c>
      <c r="N221" s="6" t="s">
        <v>137</v>
      </c>
      <c r="O221" s="6" t="s">
        <v>75</v>
      </c>
      <c r="P221" s="6">
        <v>8</v>
      </c>
      <c r="Q221" s="25">
        <v>30</v>
      </c>
      <c r="R221" s="6">
        <v>3.9</v>
      </c>
      <c r="S221" s="6" t="s">
        <v>2100</v>
      </c>
      <c r="T221" s="8">
        <v>0.95</v>
      </c>
      <c r="U221" s="6" t="s">
        <v>55</v>
      </c>
      <c r="V221" s="6" t="s">
        <v>20</v>
      </c>
      <c r="W221" s="6">
        <v>10</v>
      </c>
      <c r="X221" s="6" t="str">
        <f t="shared" si="27"/>
        <v>Medium</v>
      </c>
      <c r="Y221" s="11">
        <v>3</v>
      </c>
    </row>
    <row r="222" spans="1:25" x14ac:dyDescent="0.25">
      <c r="A222" s="10" t="s">
        <v>253</v>
      </c>
      <c r="B222" s="35">
        <v>250094</v>
      </c>
      <c r="C222" s="6" t="str">
        <f t="shared" si="21"/>
        <v>FL</v>
      </c>
      <c r="D222" s="6" t="str">
        <f t="shared" si="22"/>
        <v>094</v>
      </c>
      <c r="E222" s="6" t="str">
        <f t="shared" si="23"/>
        <v>250</v>
      </c>
      <c r="F222" s="6" t="str">
        <f>TRIM(Table1[[#This Row],[Name]])</f>
        <v>Jose Jones</v>
      </c>
      <c r="G222" s="6" t="s">
        <v>254</v>
      </c>
      <c r="H222" s="6" t="str">
        <f t="shared" si="24"/>
        <v>JOSE JONES</v>
      </c>
      <c r="I222" s="6" t="str">
        <f t="shared" si="25"/>
        <v>jose jones</v>
      </c>
      <c r="J222" s="6" t="str">
        <f t="shared" si="26"/>
        <v>Jose Jones</v>
      </c>
      <c r="K222" s="6" t="s">
        <v>82</v>
      </c>
      <c r="L222" s="6">
        <v>35</v>
      </c>
      <c r="M222" s="6" t="s">
        <v>107</v>
      </c>
      <c r="N222" s="6" t="s">
        <v>108</v>
      </c>
      <c r="O222" s="6" t="s">
        <v>7</v>
      </c>
      <c r="P222" s="6">
        <v>3</v>
      </c>
      <c r="Q222" s="25" t="s">
        <v>2106</v>
      </c>
      <c r="R222" s="6">
        <v>3.8</v>
      </c>
      <c r="S222" s="6" t="s">
        <v>54</v>
      </c>
      <c r="T222" s="8">
        <v>0.81</v>
      </c>
      <c r="U222" s="6" t="s">
        <v>33</v>
      </c>
      <c r="V222" s="6" t="s">
        <v>20</v>
      </c>
      <c r="W222" s="6">
        <v>3</v>
      </c>
      <c r="X222" s="6" t="str">
        <f t="shared" si="27"/>
        <v>Low</v>
      </c>
      <c r="Y222" s="11">
        <v>2</v>
      </c>
    </row>
    <row r="223" spans="1:25" x14ac:dyDescent="0.25">
      <c r="A223" s="10" t="s">
        <v>1354</v>
      </c>
      <c r="B223" s="35">
        <v>250646</v>
      </c>
      <c r="C223" s="6" t="str">
        <f t="shared" si="21"/>
        <v>FL</v>
      </c>
      <c r="D223" s="6" t="str">
        <f t="shared" si="22"/>
        <v>646</v>
      </c>
      <c r="E223" s="6" t="str">
        <f t="shared" si="23"/>
        <v>250</v>
      </c>
      <c r="F223" s="6" t="str">
        <f>TRIM(Table1[[#This Row],[Name]])</f>
        <v>Kenneth Evans</v>
      </c>
      <c r="G223" s="6" t="s">
        <v>1355</v>
      </c>
      <c r="H223" s="6" t="str">
        <f t="shared" si="24"/>
        <v>KENNETH EVANS</v>
      </c>
      <c r="I223" s="6" t="str">
        <f t="shared" si="25"/>
        <v>kenneth evans</v>
      </c>
      <c r="J223" s="6" t="str">
        <f t="shared" si="26"/>
        <v>Kenneth Evans</v>
      </c>
      <c r="K223" s="6" t="s">
        <v>82</v>
      </c>
      <c r="L223" s="6">
        <v>24</v>
      </c>
      <c r="M223" s="6" t="s">
        <v>136</v>
      </c>
      <c r="N223" s="6" t="s">
        <v>137</v>
      </c>
      <c r="O223" s="6" t="s">
        <v>38</v>
      </c>
      <c r="P223" s="6">
        <v>2</v>
      </c>
      <c r="Q223" s="25" t="s">
        <v>212</v>
      </c>
      <c r="R223" s="6">
        <v>3.8</v>
      </c>
      <c r="S223" s="6" t="s">
        <v>2100</v>
      </c>
      <c r="T223" s="8">
        <v>0.71</v>
      </c>
      <c r="U223" s="6" t="s">
        <v>50</v>
      </c>
      <c r="V223" s="6" t="s">
        <v>9</v>
      </c>
      <c r="W223" s="6">
        <v>5</v>
      </c>
      <c r="X223" s="6" t="str">
        <f t="shared" si="27"/>
        <v>Low</v>
      </c>
      <c r="Y223" s="11">
        <v>1</v>
      </c>
    </row>
    <row r="224" spans="1:25" x14ac:dyDescent="0.25">
      <c r="A224" s="10" t="s">
        <v>660</v>
      </c>
      <c r="B224" s="35">
        <v>250298</v>
      </c>
      <c r="C224" s="6" t="str">
        <f t="shared" si="21"/>
        <v>FL</v>
      </c>
      <c r="D224" s="6" t="str">
        <f t="shared" si="22"/>
        <v>298</v>
      </c>
      <c r="E224" s="6" t="str">
        <f t="shared" si="23"/>
        <v>250</v>
      </c>
      <c r="F224" s="6" t="str">
        <f>TRIM(Table1[[#This Row],[Name]])</f>
        <v>Alex Wilson</v>
      </c>
      <c r="G224" s="6" t="s">
        <v>661</v>
      </c>
      <c r="H224" s="6" t="str">
        <f t="shared" si="24"/>
        <v>ALEX WILSON</v>
      </c>
      <c r="I224" s="6" t="str">
        <f t="shared" si="25"/>
        <v>alex wilson</v>
      </c>
      <c r="J224" s="6" t="str">
        <f t="shared" si="26"/>
        <v>Alex Wilson</v>
      </c>
      <c r="K224" s="6" t="s">
        <v>82</v>
      </c>
      <c r="L224" s="6">
        <v>20</v>
      </c>
      <c r="M224" s="6" t="s">
        <v>95</v>
      </c>
      <c r="N224" s="6" t="s">
        <v>96</v>
      </c>
      <c r="O224" s="6" t="s">
        <v>14</v>
      </c>
      <c r="P224" s="6">
        <v>0</v>
      </c>
      <c r="Q224" s="25">
        <v>30</v>
      </c>
      <c r="R224" s="6">
        <v>3.8</v>
      </c>
      <c r="S224" s="6" t="s">
        <v>2100</v>
      </c>
      <c r="T224" s="8">
        <v>0.93</v>
      </c>
      <c r="U224" s="6" t="s">
        <v>33</v>
      </c>
      <c r="V224" s="6" t="s">
        <v>9</v>
      </c>
      <c r="W224" s="6">
        <v>5</v>
      </c>
      <c r="X224" s="6" t="str">
        <f t="shared" si="27"/>
        <v>Low</v>
      </c>
      <c r="Y224" s="11">
        <v>2</v>
      </c>
    </row>
    <row r="225" spans="1:25" x14ac:dyDescent="0.25">
      <c r="A225" s="10" t="s">
        <v>764</v>
      </c>
      <c r="B225" s="35">
        <v>250350</v>
      </c>
      <c r="C225" s="6" t="str">
        <f t="shared" si="21"/>
        <v>FL</v>
      </c>
      <c r="D225" s="6" t="str">
        <f t="shared" si="22"/>
        <v>350</v>
      </c>
      <c r="E225" s="6" t="str">
        <f t="shared" si="23"/>
        <v>250</v>
      </c>
      <c r="F225" s="6" t="str">
        <f>TRIM(Table1[[#This Row],[Name]])</f>
        <v>Lauren Lang</v>
      </c>
      <c r="G225" s="6" t="s">
        <v>765</v>
      </c>
      <c r="H225" s="6" t="str">
        <f t="shared" si="24"/>
        <v>LAUREN LANG</v>
      </c>
      <c r="I225" s="6" t="str">
        <f t="shared" si="25"/>
        <v>lauren lang</v>
      </c>
      <c r="J225" s="6" t="str">
        <f t="shared" si="26"/>
        <v>Lauren Lang</v>
      </c>
      <c r="K225" s="6" t="s">
        <v>63</v>
      </c>
      <c r="L225" s="6">
        <v>50</v>
      </c>
      <c r="M225" s="6" t="s">
        <v>91</v>
      </c>
      <c r="N225" s="6" t="s">
        <v>92</v>
      </c>
      <c r="O225" s="6" t="s">
        <v>14</v>
      </c>
      <c r="P225" s="6">
        <v>18</v>
      </c>
      <c r="Q225" s="25">
        <v>75</v>
      </c>
      <c r="R225" s="6">
        <v>3.8</v>
      </c>
      <c r="S225" s="6" t="s">
        <v>2099</v>
      </c>
      <c r="T225" s="8">
        <v>0.67</v>
      </c>
      <c r="U225" s="6" t="s">
        <v>8</v>
      </c>
      <c r="V225" s="6" t="s">
        <v>9</v>
      </c>
      <c r="W225" s="6">
        <v>14</v>
      </c>
      <c r="X225" s="6" t="str">
        <f t="shared" si="27"/>
        <v>Medium</v>
      </c>
      <c r="Y225" s="11">
        <v>6</v>
      </c>
    </row>
    <row r="226" spans="1:25" x14ac:dyDescent="0.25">
      <c r="A226" s="10" t="s">
        <v>778</v>
      </c>
      <c r="B226" s="35">
        <v>250357</v>
      </c>
      <c r="C226" s="6" t="str">
        <f t="shared" si="21"/>
        <v>FL</v>
      </c>
      <c r="D226" s="6" t="str">
        <f t="shared" si="22"/>
        <v>357</v>
      </c>
      <c r="E226" s="6" t="str">
        <f t="shared" si="23"/>
        <v>250</v>
      </c>
      <c r="F226" s="6" t="str">
        <f>TRIM(Table1[[#This Row],[Name]])</f>
        <v>Brian Baker</v>
      </c>
      <c r="G226" s="6" t="s">
        <v>779</v>
      </c>
      <c r="H226" s="6" t="str">
        <f t="shared" si="24"/>
        <v>BRIAN BAKER</v>
      </c>
      <c r="I226" s="6" t="str">
        <f t="shared" si="25"/>
        <v>brian baker</v>
      </c>
      <c r="J226" s="6" t="str">
        <f t="shared" si="26"/>
        <v>Brian Baker</v>
      </c>
      <c r="K226" s="6" t="s">
        <v>82</v>
      </c>
      <c r="L226" s="6">
        <v>32</v>
      </c>
      <c r="M226" s="6" t="s">
        <v>95</v>
      </c>
      <c r="N226" s="6" t="s">
        <v>96</v>
      </c>
      <c r="O226" s="6" t="s">
        <v>60</v>
      </c>
      <c r="P226" s="6">
        <v>10</v>
      </c>
      <c r="Q226" s="25" t="s">
        <v>32</v>
      </c>
      <c r="R226" s="6">
        <v>3.8</v>
      </c>
      <c r="S226" s="6" t="s">
        <v>2099</v>
      </c>
      <c r="T226" s="8">
        <v>0.61</v>
      </c>
      <c r="U226" s="6" t="s">
        <v>8</v>
      </c>
      <c r="V226" s="6" t="s">
        <v>44</v>
      </c>
      <c r="W226" s="6">
        <v>11</v>
      </c>
      <c r="X226" s="6" t="str">
        <f t="shared" si="27"/>
        <v>Medium</v>
      </c>
      <c r="Y226" s="11">
        <v>5</v>
      </c>
    </row>
    <row r="227" spans="1:25" x14ac:dyDescent="0.25">
      <c r="A227" s="10" t="s">
        <v>878</v>
      </c>
      <c r="B227" s="35">
        <v>250407</v>
      </c>
      <c r="C227" s="6" t="str">
        <f t="shared" si="21"/>
        <v>FL</v>
      </c>
      <c r="D227" s="6" t="str">
        <f t="shared" si="22"/>
        <v>407</v>
      </c>
      <c r="E227" s="6" t="str">
        <f t="shared" si="23"/>
        <v>250</v>
      </c>
      <c r="F227" s="6" t="str">
        <f>TRIM(Table1[[#This Row],[Name]])</f>
        <v>Dustin Douglas</v>
      </c>
      <c r="G227" s="6" t="s">
        <v>879</v>
      </c>
      <c r="H227" s="6" t="str">
        <f t="shared" si="24"/>
        <v>DUSTIN DOUGLAS</v>
      </c>
      <c r="I227" s="6" t="str">
        <f t="shared" si="25"/>
        <v>dustin douglas</v>
      </c>
      <c r="J227" s="6" t="str">
        <f t="shared" si="26"/>
        <v>Dustin Douglas</v>
      </c>
      <c r="K227" s="6" t="s">
        <v>82</v>
      </c>
      <c r="L227" s="6">
        <v>21</v>
      </c>
      <c r="M227" s="6" t="s">
        <v>118</v>
      </c>
      <c r="N227" s="6" t="s">
        <v>119</v>
      </c>
      <c r="O227" s="6" t="s">
        <v>31</v>
      </c>
      <c r="P227" s="6">
        <v>2</v>
      </c>
      <c r="Q227" s="25" t="s">
        <v>32</v>
      </c>
      <c r="R227" s="6">
        <v>3.8</v>
      </c>
      <c r="S227" s="6" t="s">
        <v>2100</v>
      </c>
      <c r="T227" s="8">
        <v>0.98</v>
      </c>
      <c r="U227" s="6" t="s">
        <v>50</v>
      </c>
      <c r="V227" s="6" t="s">
        <v>44</v>
      </c>
      <c r="W227" s="6">
        <v>2</v>
      </c>
      <c r="X227" s="6" t="str">
        <f t="shared" si="27"/>
        <v>Low</v>
      </c>
      <c r="Y227" s="11">
        <v>1</v>
      </c>
    </row>
    <row r="228" spans="1:25" x14ac:dyDescent="0.25">
      <c r="A228" s="10" t="s">
        <v>999</v>
      </c>
      <c r="B228" s="35">
        <v>250468</v>
      </c>
      <c r="C228" s="6" t="str">
        <f t="shared" si="21"/>
        <v>FL</v>
      </c>
      <c r="D228" s="6" t="str">
        <f t="shared" si="22"/>
        <v>468</v>
      </c>
      <c r="E228" s="6" t="str">
        <f t="shared" si="23"/>
        <v>250</v>
      </c>
      <c r="F228" s="6" t="str">
        <f>TRIM(Table1[[#This Row],[Name]])</f>
        <v>Judith Riggs</v>
      </c>
      <c r="G228" s="6" t="s">
        <v>1000</v>
      </c>
      <c r="H228" s="6" t="str">
        <f t="shared" si="24"/>
        <v>JUDITH RIGGS</v>
      </c>
      <c r="I228" s="6" t="str">
        <f t="shared" si="25"/>
        <v>judith riggs</v>
      </c>
      <c r="J228" s="6" t="str">
        <f t="shared" si="26"/>
        <v>Judith Riggs</v>
      </c>
      <c r="K228" s="6" t="s">
        <v>63</v>
      </c>
      <c r="L228" s="6">
        <v>41</v>
      </c>
      <c r="M228" s="6" t="s">
        <v>158</v>
      </c>
      <c r="N228" s="6" t="s">
        <v>159</v>
      </c>
      <c r="O228" s="6" t="s">
        <v>97</v>
      </c>
      <c r="P228" s="6">
        <v>19</v>
      </c>
      <c r="Q228" s="25">
        <v>100</v>
      </c>
      <c r="R228" s="6">
        <v>3.8</v>
      </c>
      <c r="S228" s="6" t="s">
        <v>54</v>
      </c>
      <c r="T228" s="8">
        <v>0.71</v>
      </c>
      <c r="U228" s="6" t="s">
        <v>50</v>
      </c>
      <c r="V228" s="6" t="s">
        <v>15</v>
      </c>
      <c r="W228" s="6">
        <v>16</v>
      </c>
      <c r="X228" s="6" t="str">
        <f t="shared" si="27"/>
        <v>High</v>
      </c>
      <c r="Y228" s="11">
        <v>5</v>
      </c>
    </row>
    <row r="229" spans="1:25" x14ac:dyDescent="0.25">
      <c r="A229" s="10" t="s">
        <v>1084</v>
      </c>
      <c r="B229" s="35">
        <v>250511</v>
      </c>
      <c r="C229" s="6" t="str">
        <f t="shared" si="21"/>
        <v>FL</v>
      </c>
      <c r="D229" s="6" t="str">
        <f t="shared" si="22"/>
        <v>511</v>
      </c>
      <c r="E229" s="6" t="str">
        <f t="shared" si="23"/>
        <v>250</v>
      </c>
      <c r="F229" s="6" t="str">
        <f>TRIM(Table1[[#This Row],[Name]])</f>
        <v>Kristi Brown DVM</v>
      </c>
      <c r="G229" s="6" t="s">
        <v>1085</v>
      </c>
      <c r="H229" s="6" t="str">
        <f t="shared" si="24"/>
        <v>KRISTI BROWN DVM</v>
      </c>
      <c r="I229" s="6" t="str">
        <f t="shared" si="25"/>
        <v>kristi brown dvm</v>
      </c>
      <c r="J229" s="6" t="str">
        <f t="shared" si="26"/>
        <v>Kristi Brown Dvm</v>
      </c>
      <c r="K229" s="6" t="s">
        <v>63</v>
      </c>
      <c r="L229" s="6">
        <v>21</v>
      </c>
      <c r="M229" s="6" t="s">
        <v>18</v>
      </c>
      <c r="N229" s="6" t="s">
        <v>18</v>
      </c>
      <c r="O229" s="6" t="s">
        <v>23</v>
      </c>
      <c r="P229" s="6">
        <v>0</v>
      </c>
      <c r="Q229" s="25" t="s">
        <v>104</v>
      </c>
      <c r="R229" s="6">
        <v>3.8</v>
      </c>
      <c r="S229" s="6" t="s">
        <v>2100</v>
      </c>
      <c r="T229" s="8">
        <v>0.61</v>
      </c>
      <c r="U229" s="6" t="s">
        <v>33</v>
      </c>
      <c r="V229" s="6" t="s">
        <v>9</v>
      </c>
      <c r="W229" s="6">
        <v>5</v>
      </c>
      <c r="X229" s="6" t="str">
        <f t="shared" si="27"/>
        <v>Low</v>
      </c>
      <c r="Y229" s="11">
        <v>2</v>
      </c>
    </row>
    <row r="230" spans="1:25" x14ac:dyDescent="0.25">
      <c r="A230" s="10" t="s">
        <v>1092</v>
      </c>
      <c r="B230" s="35">
        <v>250515</v>
      </c>
      <c r="C230" s="6" t="str">
        <f t="shared" si="21"/>
        <v>FL</v>
      </c>
      <c r="D230" s="6" t="str">
        <f t="shared" si="22"/>
        <v>515</v>
      </c>
      <c r="E230" s="6" t="str">
        <f t="shared" si="23"/>
        <v>250</v>
      </c>
      <c r="F230" s="6" t="str">
        <f>TRIM(Table1[[#This Row],[Name]])</f>
        <v>Victoria Chapman</v>
      </c>
      <c r="G230" s="6" t="s">
        <v>1093</v>
      </c>
      <c r="H230" s="6" t="str">
        <f t="shared" si="24"/>
        <v>VICTORIA CHAPMAN</v>
      </c>
      <c r="I230" s="6" t="str">
        <f t="shared" si="25"/>
        <v>victoria chapman</v>
      </c>
      <c r="J230" s="6" t="str">
        <f t="shared" si="26"/>
        <v>Victoria Chapman</v>
      </c>
      <c r="K230" s="6" t="s">
        <v>63</v>
      </c>
      <c r="L230" s="6">
        <v>33</v>
      </c>
      <c r="M230" s="6" t="s">
        <v>43</v>
      </c>
      <c r="N230" s="6" t="s">
        <v>13</v>
      </c>
      <c r="O230" s="6" t="s">
        <v>7</v>
      </c>
      <c r="P230" s="6">
        <v>2</v>
      </c>
      <c r="Q230" s="25" t="s">
        <v>2102</v>
      </c>
      <c r="R230" s="6">
        <v>3.8</v>
      </c>
      <c r="S230" s="6" t="s">
        <v>2099</v>
      </c>
      <c r="T230" s="8">
        <v>0.11</v>
      </c>
      <c r="U230" s="6" t="s">
        <v>50</v>
      </c>
      <c r="V230" s="6" t="s">
        <v>44</v>
      </c>
      <c r="W230" s="6">
        <v>1</v>
      </c>
      <c r="X230" s="6" t="str">
        <f t="shared" si="27"/>
        <v>Low</v>
      </c>
      <c r="Y230" s="11">
        <v>1</v>
      </c>
    </row>
    <row r="231" spans="1:25" x14ac:dyDescent="0.25">
      <c r="A231" s="10" t="s">
        <v>1178</v>
      </c>
      <c r="B231" s="35">
        <v>250558</v>
      </c>
      <c r="C231" s="6" t="str">
        <f t="shared" si="21"/>
        <v>FL</v>
      </c>
      <c r="D231" s="6" t="str">
        <f t="shared" si="22"/>
        <v>558</v>
      </c>
      <c r="E231" s="6" t="str">
        <f t="shared" si="23"/>
        <v>250</v>
      </c>
      <c r="F231" s="6" t="str">
        <f>TRIM(Table1[[#This Row],[Name]])</f>
        <v>Sean Martinez</v>
      </c>
      <c r="G231" s="6" t="s">
        <v>1179</v>
      </c>
      <c r="H231" s="6" t="str">
        <f t="shared" si="24"/>
        <v>SEAN MARTINEZ</v>
      </c>
      <c r="I231" s="6" t="str">
        <f t="shared" si="25"/>
        <v>sean martinez</v>
      </c>
      <c r="J231" s="6" t="str">
        <f t="shared" si="26"/>
        <v>Sean Martinez</v>
      </c>
      <c r="K231" s="6" t="s">
        <v>82</v>
      </c>
      <c r="L231" s="6">
        <v>41</v>
      </c>
      <c r="M231" s="6" t="s">
        <v>47</v>
      </c>
      <c r="N231" s="6" t="s">
        <v>48</v>
      </c>
      <c r="O231" s="6" t="s">
        <v>19</v>
      </c>
      <c r="P231" s="6">
        <v>15</v>
      </c>
      <c r="Q231" s="25" t="s">
        <v>49</v>
      </c>
      <c r="R231" s="6">
        <v>3.8</v>
      </c>
      <c r="S231" s="6" t="s">
        <v>2100</v>
      </c>
      <c r="T231" s="8">
        <v>0.11</v>
      </c>
      <c r="U231" s="6" t="s">
        <v>50</v>
      </c>
      <c r="V231" s="6" t="s">
        <v>20</v>
      </c>
      <c r="W231" s="6">
        <v>13</v>
      </c>
      <c r="X231" s="6" t="str">
        <f t="shared" si="27"/>
        <v>Medium</v>
      </c>
      <c r="Y231" s="11">
        <v>5</v>
      </c>
    </row>
    <row r="232" spans="1:25" x14ac:dyDescent="0.25">
      <c r="A232" s="10" t="s">
        <v>1280</v>
      </c>
      <c r="B232" s="35">
        <v>250609</v>
      </c>
      <c r="C232" s="6" t="str">
        <f t="shared" si="21"/>
        <v>FL</v>
      </c>
      <c r="D232" s="6" t="str">
        <f t="shared" si="22"/>
        <v>609</v>
      </c>
      <c r="E232" s="6" t="str">
        <f t="shared" si="23"/>
        <v>250</v>
      </c>
      <c r="F232" s="6" t="str">
        <f>TRIM(Table1[[#This Row],[Name]])</f>
        <v>Susan Smith</v>
      </c>
      <c r="G232" s="6" t="s">
        <v>1281</v>
      </c>
      <c r="H232" s="6" t="str">
        <f t="shared" si="24"/>
        <v>SUSAN SMITH</v>
      </c>
      <c r="I232" s="6" t="str">
        <f t="shared" si="25"/>
        <v>susan smith</v>
      </c>
      <c r="J232" s="6" t="str">
        <f t="shared" si="26"/>
        <v>Susan Smith</v>
      </c>
      <c r="K232" s="6" t="s">
        <v>63</v>
      </c>
      <c r="L232" s="6">
        <v>42</v>
      </c>
      <c r="M232" s="6" t="s">
        <v>47</v>
      </c>
      <c r="N232" s="6" t="s">
        <v>48</v>
      </c>
      <c r="O232" s="6" t="s">
        <v>14</v>
      </c>
      <c r="P232" s="6">
        <v>20</v>
      </c>
      <c r="Q232" s="25" t="s">
        <v>2105</v>
      </c>
      <c r="R232" s="6">
        <v>3.8</v>
      </c>
      <c r="S232" s="6" t="s">
        <v>2099</v>
      </c>
      <c r="T232" s="8">
        <v>0.93</v>
      </c>
      <c r="U232" s="6" t="s">
        <v>33</v>
      </c>
      <c r="V232" s="6" t="s">
        <v>9</v>
      </c>
      <c r="W232" s="6">
        <v>10</v>
      </c>
      <c r="X232" s="6" t="str">
        <f t="shared" si="27"/>
        <v>Medium</v>
      </c>
      <c r="Y232" s="11">
        <v>14</v>
      </c>
    </row>
    <row r="233" spans="1:25" x14ac:dyDescent="0.25">
      <c r="A233" s="10" t="s">
        <v>1282</v>
      </c>
      <c r="B233" s="35">
        <v>250610</v>
      </c>
      <c r="C233" s="6" t="str">
        <f t="shared" si="21"/>
        <v>FL</v>
      </c>
      <c r="D233" s="6" t="str">
        <f t="shared" si="22"/>
        <v>610</v>
      </c>
      <c r="E233" s="6" t="str">
        <f t="shared" si="23"/>
        <v>250</v>
      </c>
      <c r="F233" s="6" t="str">
        <f>TRIM(Table1[[#This Row],[Name]])</f>
        <v>Brianna Orr</v>
      </c>
      <c r="G233" s="6" t="s">
        <v>1283</v>
      </c>
      <c r="H233" s="6" t="str">
        <f t="shared" si="24"/>
        <v>BRIANNA ORR</v>
      </c>
      <c r="I233" s="6" t="str">
        <f t="shared" si="25"/>
        <v>brianna orr</v>
      </c>
      <c r="J233" s="6" t="str">
        <f t="shared" si="26"/>
        <v>Brianna Orr</v>
      </c>
      <c r="K233" s="6" t="s">
        <v>63</v>
      </c>
      <c r="L233" s="6">
        <v>52</v>
      </c>
      <c r="M233" s="6" t="s">
        <v>111</v>
      </c>
      <c r="N233" s="6" t="s">
        <v>13</v>
      </c>
      <c r="O233" s="6" t="s">
        <v>7</v>
      </c>
      <c r="P233" s="6">
        <v>29</v>
      </c>
      <c r="Q233" s="25">
        <v>30</v>
      </c>
      <c r="R233" s="6">
        <v>3.8</v>
      </c>
      <c r="S233" s="6" t="s">
        <v>2099</v>
      </c>
      <c r="T233" s="8">
        <v>0.68</v>
      </c>
      <c r="U233" s="6" t="s">
        <v>55</v>
      </c>
      <c r="V233" s="6" t="s">
        <v>20</v>
      </c>
      <c r="W233" s="6">
        <v>14</v>
      </c>
      <c r="X233" s="6" t="str">
        <f t="shared" si="27"/>
        <v>Medium</v>
      </c>
      <c r="Y233" s="11">
        <v>7</v>
      </c>
    </row>
    <row r="234" spans="1:25" x14ac:dyDescent="0.25">
      <c r="A234" s="10" t="s">
        <v>1374</v>
      </c>
      <c r="B234" s="35">
        <v>250656</v>
      </c>
      <c r="C234" s="6" t="str">
        <f t="shared" si="21"/>
        <v>FL</v>
      </c>
      <c r="D234" s="6" t="str">
        <f t="shared" si="22"/>
        <v>656</v>
      </c>
      <c r="E234" s="6" t="str">
        <f t="shared" si="23"/>
        <v>250</v>
      </c>
      <c r="F234" s="6" t="str">
        <f>TRIM(Table1[[#This Row],[Name]])</f>
        <v>Cynthia Mckinney</v>
      </c>
      <c r="G234" s="6" t="s">
        <v>1375</v>
      </c>
      <c r="H234" s="6" t="str">
        <f t="shared" si="24"/>
        <v>CYNTHIA MCKINNEY</v>
      </c>
      <c r="I234" s="6" t="str">
        <f t="shared" si="25"/>
        <v>cynthia mckinney</v>
      </c>
      <c r="J234" s="6" t="str">
        <f t="shared" si="26"/>
        <v>Cynthia Mckinney</v>
      </c>
      <c r="K234" s="6" t="s">
        <v>63</v>
      </c>
      <c r="L234" s="6">
        <v>59</v>
      </c>
      <c r="M234" s="6" t="s">
        <v>111</v>
      </c>
      <c r="N234" s="6" t="s">
        <v>13</v>
      </c>
      <c r="O234" s="6" t="s">
        <v>19</v>
      </c>
      <c r="P234" s="6">
        <v>14</v>
      </c>
      <c r="Q234" s="25">
        <v>30</v>
      </c>
      <c r="R234" s="6">
        <v>3.8</v>
      </c>
      <c r="S234" s="6" t="s">
        <v>2100</v>
      </c>
      <c r="T234" s="8">
        <v>0.66</v>
      </c>
      <c r="U234" s="6" t="s">
        <v>50</v>
      </c>
      <c r="V234" s="6" t="s">
        <v>20</v>
      </c>
      <c r="W234" s="6">
        <v>8</v>
      </c>
      <c r="X234" s="6" t="str">
        <f t="shared" si="27"/>
        <v>Low</v>
      </c>
      <c r="Y234" s="11">
        <v>8</v>
      </c>
    </row>
    <row r="235" spans="1:25" x14ac:dyDescent="0.25">
      <c r="A235" s="10" t="s">
        <v>1404</v>
      </c>
      <c r="B235" s="35">
        <v>250671</v>
      </c>
      <c r="C235" s="6" t="str">
        <f t="shared" si="21"/>
        <v>FL</v>
      </c>
      <c r="D235" s="6" t="str">
        <f t="shared" si="22"/>
        <v>671</v>
      </c>
      <c r="E235" s="6" t="str">
        <f t="shared" si="23"/>
        <v>250</v>
      </c>
      <c r="F235" s="6" t="str">
        <f>TRIM(Table1[[#This Row],[Name]])</f>
        <v>Sandra Williams</v>
      </c>
      <c r="G235" s="6" t="s">
        <v>1405</v>
      </c>
      <c r="H235" s="6" t="str">
        <f t="shared" si="24"/>
        <v>SANDRA WILLIAMS</v>
      </c>
      <c r="I235" s="6" t="str">
        <f t="shared" si="25"/>
        <v>sandra williams</v>
      </c>
      <c r="J235" s="6" t="str">
        <f t="shared" si="26"/>
        <v>Sandra Williams</v>
      </c>
      <c r="K235" s="6" t="s">
        <v>63</v>
      </c>
      <c r="L235" s="6">
        <v>28</v>
      </c>
      <c r="M235" s="6" t="s">
        <v>122</v>
      </c>
      <c r="N235" s="6" t="s">
        <v>123</v>
      </c>
      <c r="O235" s="6" t="s">
        <v>64</v>
      </c>
      <c r="P235" s="6">
        <v>10</v>
      </c>
      <c r="Q235" s="25" t="s">
        <v>49</v>
      </c>
      <c r="R235" s="6">
        <v>3.8</v>
      </c>
      <c r="S235" s="6" t="s">
        <v>54</v>
      </c>
      <c r="T235" s="8">
        <v>0.98</v>
      </c>
      <c r="U235" s="6" t="s">
        <v>55</v>
      </c>
      <c r="V235" s="6" t="s">
        <v>20</v>
      </c>
      <c r="W235" s="6">
        <v>12</v>
      </c>
      <c r="X235" s="6" t="str">
        <f t="shared" si="27"/>
        <v>Medium</v>
      </c>
      <c r="Y235" s="11">
        <v>11</v>
      </c>
    </row>
    <row r="236" spans="1:25" x14ac:dyDescent="0.25">
      <c r="A236" s="10" t="s">
        <v>1424</v>
      </c>
      <c r="B236" s="35">
        <v>250681</v>
      </c>
      <c r="C236" s="6" t="str">
        <f t="shared" si="21"/>
        <v>FL</v>
      </c>
      <c r="D236" s="6" t="str">
        <f t="shared" si="22"/>
        <v>681</v>
      </c>
      <c r="E236" s="6" t="str">
        <f t="shared" si="23"/>
        <v>250</v>
      </c>
      <c r="F236" s="6" t="str">
        <f>TRIM(Table1[[#This Row],[Name]])</f>
        <v>Ellen Bowman</v>
      </c>
      <c r="G236" s="6" t="s">
        <v>1425</v>
      </c>
      <c r="H236" s="6" t="str">
        <f t="shared" si="24"/>
        <v>ELLEN BOWMAN</v>
      </c>
      <c r="I236" s="6" t="str">
        <f t="shared" si="25"/>
        <v>ellen bowman</v>
      </c>
      <c r="J236" s="6" t="str">
        <f t="shared" si="26"/>
        <v>Ellen Bowman</v>
      </c>
      <c r="K236" s="6" t="s">
        <v>63</v>
      </c>
      <c r="L236" s="6">
        <v>49</v>
      </c>
      <c r="M236" s="6" t="s">
        <v>29</v>
      </c>
      <c r="N236" s="6" t="s">
        <v>30</v>
      </c>
      <c r="O236" s="6" t="s">
        <v>23</v>
      </c>
      <c r="P236" s="6">
        <v>11</v>
      </c>
      <c r="Q236" s="25">
        <v>75</v>
      </c>
      <c r="R236" s="6">
        <v>3.8</v>
      </c>
      <c r="S236" s="6" t="s">
        <v>2100</v>
      </c>
      <c r="T236" s="8">
        <v>0.93</v>
      </c>
      <c r="U236" s="6" t="s">
        <v>33</v>
      </c>
      <c r="V236" s="6" t="s">
        <v>15</v>
      </c>
      <c r="W236" s="6">
        <v>13</v>
      </c>
      <c r="X236" s="6" t="str">
        <f t="shared" si="27"/>
        <v>Medium</v>
      </c>
      <c r="Y236" s="11">
        <v>5</v>
      </c>
    </row>
    <row r="237" spans="1:25" x14ac:dyDescent="0.25">
      <c r="A237" s="10" t="s">
        <v>1689</v>
      </c>
      <c r="B237" s="35">
        <v>250815</v>
      </c>
      <c r="C237" s="6" t="str">
        <f t="shared" si="21"/>
        <v>FL</v>
      </c>
      <c r="D237" s="6" t="str">
        <f t="shared" si="22"/>
        <v>815</v>
      </c>
      <c r="E237" s="6" t="str">
        <f t="shared" si="23"/>
        <v>250</v>
      </c>
      <c r="F237" s="6" t="str">
        <f>TRIM(Table1[[#This Row],[Name]])</f>
        <v>Alan Williams</v>
      </c>
      <c r="G237" s="6" t="s">
        <v>1690</v>
      </c>
      <c r="H237" s="6" t="str">
        <f t="shared" si="24"/>
        <v>ALAN WILLIAMS</v>
      </c>
      <c r="I237" s="6" t="str">
        <f t="shared" si="25"/>
        <v>alan williams</v>
      </c>
      <c r="J237" s="6" t="str">
        <f t="shared" si="26"/>
        <v>Alan Williams</v>
      </c>
      <c r="K237" s="6" t="s">
        <v>82</v>
      </c>
      <c r="L237" s="6">
        <v>22</v>
      </c>
      <c r="M237" s="6" t="s">
        <v>95</v>
      </c>
      <c r="N237" s="6" t="s">
        <v>96</v>
      </c>
      <c r="O237" s="6" t="s">
        <v>60</v>
      </c>
      <c r="P237" s="6">
        <v>4</v>
      </c>
      <c r="Q237" s="25" t="s">
        <v>24</v>
      </c>
      <c r="R237" s="6">
        <v>3.8</v>
      </c>
      <c r="S237" s="6" t="s">
        <v>2100</v>
      </c>
      <c r="T237" s="8">
        <v>0.01</v>
      </c>
      <c r="U237" s="6" t="s">
        <v>55</v>
      </c>
      <c r="V237" s="6" t="s">
        <v>44</v>
      </c>
      <c r="W237" s="6">
        <v>2</v>
      </c>
      <c r="X237" s="6" t="str">
        <f t="shared" si="27"/>
        <v>Low</v>
      </c>
      <c r="Y237" s="11">
        <v>2</v>
      </c>
    </row>
    <row r="238" spans="1:25" x14ac:dyDescent="0.25">
      <c r="A238" s="10" t="s">
        <v>1957</v>
      </c>
      <c r="B238" s="35">
        <v>250950</v>
      </c>
      <c r="C238" s="6" t="str">
        <f t="shared" si="21"/>
        <v>FL</v>
      </c>
      <c r="D238" s="6" t="str">
        <f t="shared" si="22"/>
        <v>950</v>
      </c>
      <c r="E238" s="6" t="str">
        <f t="shared" si="23"/>
        <v>250</v>
      </c>
      <c r="F238" s="6" t="str">
        <f>TRIM(Table1[[#This Row],[Name]])</f>
        <v>John Weaver</v>
      </c>
      <c r="G238" s="6" t="s">
        <v>1958</v>
      </c>
      <c r="H238" s="6" t="str">
        <f t="shared" si="24"/>
        <v>JOHN WEAVER</v>
      </c>
      <c r="I238" s="6" t="str">
        <f t="shared" si="25"/>
        <v>john weaver</v>
      </c>
      <c r="J238" s="6" t="str">
        <f t="shared" si="26"/>
        <v>John Weaver</v>
      </c>
      <c r="K238" s="6" t="s">
        <v>82</v>
      </c>
      <c r="L238" s="6">
        <v>25</v>
      </c>
      <c r="M238" s="6" t="s">
        <v>91</v>
      </c>
      <c r="N238" s="6" t="s">
        <v>92</v>
      </c>
      <c r="O238" s="6" t="s">
        <v>75</v>
      </c>
      <c r="P238" s="6">
        <v>7</v>
      </c>
      <c r="Q238" s="25" t="s">
        <v>104</v>
      </c>
      <c r="R238" s="6">
        <v>3.8</v>
      </c>
      <c r="S238" s="6" t="s">
        <v>2100</v>
      </c>
      <c r="T238" s="8">
        <v>0.97</v>
      </c>
      <c r="U238" s="6" t="s">
        <v>33</v>
      </c>
      <c r="V238" s="6" t="s">
        <v>44</v>
      </c>
      <c r="W238" s="6">
        <v>8</v>
      </c>
      <c r="X238" s="6" t="str">
        <f t="shared" si="27"/>
        <v>Low</v>
      </c>
      <c r="Y238" s="11">
        <v>2</v>
      </c>
    </row>
    <row r="239" spans="1:25" x14ac:dyDescent="0.25">
      <c r="A239" s="10" t="s">
        <v>215</v>
      </c>
      <c r="B239" s="35">
        <v>250075</v>
      </c>
      <c r="C239" s="6" t="str">
        <f t="shared" si="21"/>
        <v>FL</v>
      </c>
      <c r="D239" s="6" t="str">
        <f t="shared" si="22"/>
        <v>075</v>
      </c>
      <c r="E239" s="6" t="str">
        <f t="shared" si="23"/>
        <v>250</v>
      </c>
      <c r="F239" s="6" t="str">
        <f>TRIM(Table1[[#This Row],[Name]])</f>
        <v>Melvin Harris</v>
      </c>
      <c r="G239" s="6" t="s">
        <v>216</v>
      </c>
      <c r="H239" s="6" t="str">
        <f t="shared" si="24"/>
        <v>MELVIN HARRIS</v>
      </c>
      <c r="I239" s="6" t="str">
        <f t="shared" si="25"/>
        <v>melvin harris</v>
      </c>
      <c r="J239" s="6" t="str">
        <f t="shared" si="26"/>
        <v>Melvin Harris</v>
      </c>
      <c r="K239" s="6" t="s">
        <v>82</v>
      </c>
      <c r="L239" s="6">
        <v>36</v>
      </c>
      <c r="M239" s="6" t="s">
        <v>5</v>
      </c>
      <c r="N239" s="6" t="s">
        <v>6</v>
      </c>
      <c r="O239" s="6" t="s">
        <v>97</v>
      </c>
      <c r="P239" s="6">
        <v>14</v>
      </c>
      <c r="Q239" s="25" t="s">
        <v>212</v>
      </c>
      <c r="R239" s="6">
        <v>3.7</v>
      </c>
      <c r="S239" s="6" t="s">
        <v>2099</v>
      </c>
      <c r="T239" s="8">
        <v>0.11</v>
      </c>
      <c r="U239" s="6" t="s">
        <v>8</v>
      </c>
      <c r="V239" s="6" t="s">
        <v>15</v>
      </c>
      <c r="W239" s="6">
        <v>9</v>
      </c>
      <c r="X239" s="6" t="str">
        <f t="shared" si="27"/>
        <v>Low</v>
      </c>
      <c r="Y239" s="11">
        <v>5</v>
      </c>
    </row>
    <row r="240" spans="1:25" x14ac:dyDescent="0.25">
      <c r="A240" s="10" t="s">
        <v>239</v>
      </c>
      <c r="B240" s="35">
        <v>250087</v>
      </c>
      <c r="C240" s="6" t="str">
        <f t="shared" si="21"/>
        <v>FL</v>
      </c>
      <c r="D240" s="6" t="str">
        <f t="shared" si="22"/>
        <v>087</v>
      </c>
      <c r="E240" s="6" t="str">
        <f t="shared" si="23"/>
        <v>250</v>
      </c>
      <c r="F240" s="6" t="str">
        <f>TRIM(Table1[[#This Row],[Name]])</f>
        <v>Samuel Pierce</v>
      </c>
      <c r="G240" s="6" t="s">
        <v>240</v>
      </c>
      <c r="H240" s="6" t="str">
        <f t="shared" si="24"/>
        <v>SAMUEL PIERCE</v>
      </c>
      <c r="I240" s="6" t="str">
        <f t="shared" si="25"/>
        <v>samuel pierce</v>
      </c>
      <c r="J240" s="6" t="str">
        <f t="shared" si="26"/>
        <v>Samuel Pierce</v>
      </c>
      <c r="K240" s="6" t="s">
        <v>82</v>
      </c>
      <c r="L240" s="6">
        <v>25</v>
      </c>
      <c r="M240" s="6" t="s">
        <v>43</v>
      </c>
      <c r="N240" s="6" t="s">
        <v>13</v>
      </c>
      <c r="O240" s="6" t="s">
        <v>14</v>
      </c>
      <c r="P240" s="6">
        <v>2</v>
      </c>
      <c r="Q240" s="25" t="s">
        <v>153</v>
      </c>
      <c r="R240" s="6">
        <v>3.7</v>
      </c>
      <c r="S240" s="6" t="s">
        <v>2099</v>
      </c>
      <c r="T240" s="8">
        <v>0.11</v>
      </c>
      <c r="U240" s="6" t="s">
        <v>55</v>
      </c>
      <c r="V240" s="6" t="s">
        <v>9</v>
      </c>
      <c r="W240" s="6">
        <v>1</v>
      </c>
      <c r="X240" s="6" t="str">
        <f t="shared" si="27"/>
        <v>Low</v>
      </c>
      <c r="Y240" s="11">
        <v>1</v>
      </c>
    </row>
    <row r="241" spans="1:25" x14ac:dyDescent="0.25">
      <c r="A241" s="10" t="s">
        <v>309</v>
      </c>
      <c r="B241" s="35">
        <v>250122</v>
      </c>
      <c r="C241" s="6" t="str">
        <f t="shared" si="21"/>
        <v>FL</v>
      </c>
      <c r="D241" s="6" t="str">
        <f t="shared" si="22"/>
        <v>122</v>
      </c>
      <c r="E241" s="6" t="str">
        <f t="shared" si="23"/>
        <v>250</v>
      </c>
      <c r="F241" s="6" t="str">
        <f>TRIM(Table1[[#This Row],[Name]])</f>
        <v>Candice Petersen</v>
      </c>
      <c r="G241" s="6" t="s">
        <v>310</v>
      </c>
      <c r="H241" s="6" t="str">
        <f t="shared" si="24"/>
        <v>CANDICE PETERSEN</v>
      </c>
      <c r="I241" s="6" t="str">
        <f t="shared" si="25"/>
        <v>candice petersen</v>
      </c>
      <c r="J241" s="6" t="str">
        <f t="shared" si="26"/>
        <v>Candice Petersen</v>
      </c>
      <c r="K241" s="6" t="s">
        <v>63</v>
      </c>
      <c r="L241" s="6">
        <v>47</v>
      </c>
      <c r="M241" s="6" t="s">
        <v>5</v>
      </c>
      <c r="N241" s="6" t="s">
        <v>6</v>
      </c>
      <c r="O241" s="6" t="s">
        <v>75</v>
      </c>
      <c r="P241" s="6">
        <v>5</v>
      </c>
      <c r="Q241" s="25" t="s">
        <v>24</v>
      </c>
      <c r="R241" s="6">
        <v>3.7</v>
      </c>
      <c r="S241" s="6" t="s">
        <v>2099</v>
      </c>
      <c r="T241" s="8">
        <v>0.93</v>
      </c>
      <c r="U241" s="6" t="s">
        <v>33</v>
      </c>
      <c r="V241" s="6" t="s">
        <v>15</v>
      </c>
      <c r="W241" s="6">
        <v>3</v>
      </c>
      <c r="X241" s="6" t="str">
        <f t="shared" si="27"/>
        <v>Low</v>
      </c>
      <c r="Y241" s="11">
        <v>1</v>
      </c>
    </row>
    <row r="242" spans="1:25" x14ac:dyDescent="0.25">
      <c r="A242" s="10" t="s">
        <v>67</v>
      </c>
      <c r="B242" s="35">
        <v>250015</v>
      </c>
      <c r="C242" s="6" t="str">
        <f t="shared" si="21"/>
        <v>FL</v>
      </c>
      <c r="D242" s="6" t="str">
        <f t="shared" si="22"/>
        <v>015</v>
      </c>
      <c r="E242" s="6" t="str">
        <f t="shared" si="23"/>
        <v>250</v>
      </c>
      <c r="F242" s="6" t="str">
        <f>TRIM(Table1[[#This Row],[Name]])</f>
        <v>Edward Ferguson</v>
      </c>
      <c r="G242" s="6" t="s">
        <v>68</v>
      </c>
      <c r="H242" s="6" t="str">
        <f t="shared" si="24"/>
        <v>EDWARD FERGUSON</v>
      </c>
      <c r="I242" s="6" t="str">
        <f t="shared" si="25"/>
        <v>edward ferguson</v>
      </c>
      <c r="J242" s="6" t="str">
        <f t="shared" si="26"/>
        <v>Edward Ferguson</v>
      </c>
      <c r="K242" s="6" t="s">
        <v>82</v>
      </c>
      <c r="L242" s="6">
        <v>50</v>
      </c>
      <c r="M242" s="6" t="s">
        <v>18</v>
      </c>
      <c r="N242" s="6" t="s">
        <v>18</v>
      </c>
      <c r="O242" s="6" t="s">
        <v>38</v>
      </c>
      <c r="P242" s="6">
        <v>22</v>
      </c>
      <c r="Q242" s="25">
        <v>75</v>
      </c>
      <c r="R242" s="6">
        <v>3.7</v>
      </c>
      <c r="S242" s="6" t="s">
        <v>2100</v>
      </c>
      <c r="T242" s="8">
        <v>0.7</v>
      </c>
      <c r="U242" s="6" t="s">
        <v>55</v>
      </c>
      <c r="V242" s="6" t="s">
        <v>15</v>
      </c>
      <c r="W242" s="6">
        <v>14</v>
      </c>
      <c r="X242" s="6" t="str">
        <f t="shared" si="27"/>
        <v>Medium</v>
      </c>
      <c r="Y242" s="11">
        <v>6</v>
      </c>
    </row>
    <row r="243" spans="1:25" x14ac:dyDescent="0.25">
      <c r="A243" s="10" t="s">
        <v>1627</v>
      </c>
      <c r="B243" s="35">
        <v>250784</v>
      </c>
      <c r="C243" s="6" t="str">
        <f t="shared" si="21"/>
        <v>FL</v>
      </c>
      <c r="D243" s="6" t="str">
        <f t="shared" si="22"/>
        <v>784</v>
      </c>
      <c r="E243" s="6" t="str">
        <f t="shared" si="23"/>
        <v>250</v>
      </c>
      <c r="F243" s="6" t="str">
        <f>TRIM(Table1[[#This Row],[Name]])</f>
        <v>Shawn Delgado</v>
      </c>
      <c r="G243" s="6" t="s">
        <v>1628</v>
      </c>
      <c r="H243" s="6" t="str">
        <f t="shared" si="24"/>
        <v>SHAWN DELGADO</v>
      </c>
      <c r="I243" s="6" t="str">
        <f t="shared" si="25"/>
        <v>shawn delgado</v>
      </c>
      <c r="J243" s="6" t="str">
        <f t="shared" si="26"/>
        <v>Shawn Delgado</v>
      </c>
      <c r="K243" s="6" t="s">
        <v>82</v>
      </c>
      <c r="L243" s="6">
        <v>21</v>
      </c>
      <c r="M243" s="6" t="s">
        <v>158</v>
      </c>
      <c r="N243" s="6" t="s">
        <v>159</v>
      </c>
      <c r="O243" s="6" t="s">
        <v>38</v>
      </c>
      <c r="P243" s="6">
        <v>0</v>
      </c>
      <c r="Q243" s="25" t="s">
        <v>2104</v>
      </c>
      <c r="R243" s="6">
        <v>3.7</v>
      </c>
      <c r="S243" s="6" t="s">
        <v>2099</v>
      </c>
      <c r="T243" s="8">
        <v>0.74</v>
      </c>
      <c r="U243" s="6" t="s">
        <v>8</v>
      </c>
      <c r="V243" s="6" t="s">
        <v>20</v>
      </c>
      <c r="W243" s="6">
        <v>1</v>
      </c>
      <c r="X243" s="6" t="str">
        <f t="shared" si="27"/>
        <v>Low</v>
      </c>
      <c r="Y243" s="11">
        <v>1</v>
      </c>
    </row>
    <row r="244" spans="1:25" x14ac:dyDescent="0.25">
      <c r="A244" s="10" t="s">
        <v>395</v>
      </c>
      <c r="B244" s="35">
        <v>250165</v>
      </c>
      <c r="C244" s="6" t="str">
        <f t="shared" si="21"/>
        <v>FL</v>
      </c>
      <c r="D244" s="6" t="str">
        <f t="shared" si="22"/>
        <v>165</v>
      </c>
      <c r="E244" s="6" t="str">
        <f t="shared" si="23"/>
        <v>250</v>
      </c>
      <c r="F244" s="6" t="str">
        <f>TRIM(Table1[[#This Row],[Name]])</f>
        <v>Steven Whitney</v>
      </c>
      <c r="G244" s="6" t="s">
        <v>396</v>
      </c>
      <c r="H244" s="6" t="str">
        <f t="shared" si="24"/>
        <v>STEVEN WHITNEY</v>
      </c>
      <c r="I244" s="6" t="str">
        <f t="shared" si="25"/>
        <v>steven whitney</v>
      </c>
      <c r="J244" s="6" t="str">
        <f t="shared" si="26"/>
        <v>Steven Whitney</v>
      </c>
      <c r="K244" s="6" t="s">
        <v>82</v>
      </c>
      <c r="L244" s="6">
        <v>56</v>
      </c>
      <c r="M244" s="6" t="s">
        <v>71</v>
      </c>
      <c r="N244" s="6" t="s">
        <v>72</v>
      </c>
      <c r="O244" s="6" t="s">
        <v>64</v>
      </c>
      <c r="P244" s="6">
        <v>15</v>
      </c>
      <c r="Q244" s="25">
        <v>40</v>
      </c>
      <c r="R244" s="6">
        <v>3.7</v>
      </c>
      <c r="S244" s="6" t="s">
        <v>2100</v>
      </c>
      <c r="T244" s="8">
        <v>0.92</v>
      </c>
      <c r="U244" s="6" t="s">
        <v>33</v>
      </c>
      <c r="V244" s="6" t="s">
        <v>20</v>
      </c>
      <c r="W244" s="6">
        <v>14</v>
      </c>
      <c r="X244" s="6" t="str">
        <f t="shared" si="27"/>
        <v>Medium</v>
      </c>
      <c r="Y244" s="11">
        <v>9</v>
      </c>
    </row>
    <row r="245" spans="1:25" x14ac:dyDescent="0.25">
      <c r="A245" s="10" t="s">
        <v>425</v>
      </c>
      <c r="B245" s="35">
        <v>250180</v>
      </c>
      <c r="C245" s="6" t="str">
        <f t="shared" si="21"/>
        <v>FL</v>
      </c>
      <c r="D245" s="6" t="str">
        <f t="shared" si="22"/>
        <v>180</v>
      </c>
      <c r="E245" s="6" t="str">
        <f t="shared" si="23"/>
        <v>250</v>
      </c>
      <c r="F245" s="6" t="str">
        <f>TRIM(Table1[[#This Row],[Name]])</f>
        <v>Marc Joseph</v>
      </c>
      <c r="G245" s="6" t="s">
        <v>426</v>
      </c>
      <c r="H245" s="6" t="str">
        <f t="shared" si="24"/>
        <v>MARC JOSEPH</v>
      </c>
      <c r="I245" s="6" t="str">
        <f t="shared" si="25"/>
        <v>marc joseph</v>
      </c>
      <c r="J245" s="6" t="str">
        <f t="shared" si="26"/>
        <v>Marc Joseph</v>
      </c>
      <c r="K245" s="6" t="s">
        <v>82</v>
      </c>
      <c r="L245" s="6">
        <v>24</v>
      </c>
      <c r="M245" s="6" t="s">
        <v>47</v>
      </c>
      <c r="N245" s="6" t="s">
        <v>48</v>
      </c>
      <c r="O245" s="6" t="s">
        <v>97</v>
      </c>
      <c r="P245" s="6">
        <v>1</v>
      </c>
      <c r="Q245" s="25" t="s">
        <v>32</v>
      </c>
      <c r="R245" s="6">
        <v>3.7</v>
      </c>
      <c r="S245" s="6" t="s">
        <v>142</v>
      </c>
      <c r="T245" s="8">
        <v>0.95</v>
      </c>
      <c r="U245" s="6" t="s">
        <v>50</v>
      </c>
      <c r="V245" s="6" t="s">
        <v>20</v>
      </c>
      <c r="W245" s="6">
        <v>3</v>
      </c>
      <c r="X245" s="6" t="str">
        <f t="shared" si="27"/>
        <v>Low</v>
      </c>
      <c r="Y245" s="11">
        <v>1</v>
      </c>
    </row>
    <row r="246" spans="1:25" x14ac:dyDescent="0.25">
      <c r="A246" s="10" t="s">
        <v>708</v>
      </c>
      <c r="B246" s="35">
        <v>250322</v>
      </c>
      <c r="C246" s="6" t="str">
        <f t="shared" si="21"/>
        <v>FL</v>
      </c>
      <c r="D246" s="6" t="str">
        <f t="shared" si="22"/>
        <v>322</v>
      </c>
      <c r="E246" s="6" t="str">
        <f t="shared" si="23"/>
        <v>250</v>
      </c>
      <c r="F246" s="6" t="str">
        <f>TRIM(Table1[[#This Row],[Name]])</f>
        <v>Kathryn Myers</v>
      </c>
      <c r="G246" s="6" t="s">
        <v>709</v>
      </c>
      <c r="H246" s="6" t="str">
        <f t="shared" si="24"/>
        <v>KATHRYN MYERS</v>
      </c>
      <c r="I246" s="6" t="str">
        <f t="shared" si="25"/>
        <v>kathryn myers</v>
      </c>
      <c r="J246" s="6" t="str">
        <f t="shared" si="26"/>
        <v>Kathryn Myers</v>
      </c>
      <c r="K246" s="6" t="s">
        <v>63</v>
      </c>
      <c r="L246" s="6">
        <v>37</v>
      </c>
      <c r="M246" s="6" t="s">
        <v>111</v>
      </c>
      <c r="N246" s="6" t="s">
        <v>13</v>
      </c>
      <c r="O246" s="6" t="s">
        <v>64</v>
      </c>
      <c r="P246" s="6">
        <v>0</v>
      </c>
      <c r="Q246" s="25" t="s">
        <v>24</v>
      </c>
      <c r="R246" s="6">
        <v>3.7</v>
      </c>
      <c r="S246" s="6" t="s">
        <v>2100</v>
      </c>
      <c r="T246" s="8">
        <v>0.11</v>
      </c>
      <c r="U246" s="6" t="s">
        <v>55</v>
      </c>
      <c r="V246" s="6" t="s">
        <v>15</v>
      </c>
      <c r="W246" s="6">
        <v>3</v>
      </c>
      <c r="X246" s="6" t="str">
        <f t="shared" si="27"/>
        <v>Low</v>
      </c>
      <c r="Y246" s="11">
        <v>5</v>
      </c>
    </row>
    <row r="247" spans="1:25" x14ac:dyDescent="0.25">
      <c r="A247" s="10" t="s">
        <v>1210</v>
      </c>
      <c r="B247" s="35">
        <v>250574</v>
      </c>
      <c r="C247" s="6" t="str">
        <f t="shared" si="21"/>
        <v>FL</v>
      </c>
      <c r="D247" s="6" t="str">
        <f t="shared" si="22"/>
        <v>574</v>
      </c>
      <c r="E247" s="6" t="str">
        <f t="shared" si="23"/>
        <v>250</v>
      </c>
      <c r="F247" s="6" t="str">
        <f>TRIM(Table1[[#This Row],[Name]])</f>
        <v>Ariana Pittman</v>
      </c>
      <c r="G247" s="6" t="s">
        <v>1211</v>
      </c>
      <c r="H247" s="6" t="str">
        <f t="shared" si="24"/>
        <v>ARIANA PITTMAN</v>
      </c>
      <c r="I247" s="6" t="str">
        <f t="shared" si="25"/>
        <v>ariana pittman</v>
      </c>
      <c r="J247" s="6" t="str">
        <f t="shared" si="26"/>
        <v>Ariana Pittman</v>
      </c>
      <c r="K247" s="6" t="s">
        <v>63</v>
      </c>
      <c r="L247" s="6">
        <v>56</v>
      </c>
      <c r="M247" s="6" t="s">
        <v>162</v>
      </c>
      <c r="N247" s="6" t="s">
        <v>59</v>
      </c>
      <c r="O247" s="6" t="s">
        <v>31</v>
      </c>
      <c r="P247" s="6">
        <v>3</v>
      </c>
      <c r="Q247" s="25" t="s">
        <v>32</v>
      </c>
      <c r="R247" s="6">
        <v>3.7</v>
      </c>
      <c r="S247" s="6" t="s">
        <v>2100</v>
      </c>
      <c r="T247" s="8">
        <v>0.83</v>
      </c>
      <c r="U247" s="6" t="s">
        <v>50</v>
      </c>
      <c r="V247" s="6" t="s">
        <v>20</v>
      </c>
      <c r="W247" s="6">
        <v>4</v>
      </c>
      <c r="X247" s="6" t="str">
        <f t="shared" si="27"/>
        <v>Low</v>
      </c>
      <c r="Y247" s="11">
        <v>2</v>
      </c>
    </row>
    <row r="248" spans="1:25" x14ac:dyDescent="0.25">
      <c r="A248" s="10" t="s">
        <v>1485</v>
      </c>
      <c r="B248" s="35">
        <v>250713</v>
      </c>
      <c r="C248" s="6" t="str">
        <f t="shared" si="21"/>
        <v>FL</v>
      </c>
      <c r="D248" s="6" t="str">
        <f t="shared" si="22"/>
        <v>713</v>
      </c>
      <c r="E248" s="6" t="str">
        <f t="shared" si="23"/>
        <v>250</v>
      </c>
      <c r="F248" s="6" t="str">
        <f>TRIM(Table1[[#This Row],[Name]])</f>
        <v>Angela Smith</v>
      </c>
      <c r="G248" s="6" t="s">
        <v>1486</v>
      </c>
      <c r="H248" s="6" t="str">
        <f t="shared" si="24"/>
        <v>ANGELA SMITH</v>
      </c>
      <c r="I248" s="6" t="str">
        <f t="shared" si="25"/>
        <v>angela smith</v>
      </c>
      <c r="J248" s="6" t="str">
        <f t="shared" si="26"/>
        <v>Angela Smith</v>
      </c>
      <c r="K248" s="6" t="s">
        <v>63</v>
      </c>
      <c r="L248" s="6">
        <v>58</v>
      </c>
      <c r="M248" s="6" t="s">
        <v>43</v>
      </c>
      <c r="N248" s="6" t="s">
        <v>13</v>
      </c>
      <c r="O248" s="6" t="s">
        <v>64</v>
      </c>
      <c r="P248" s="6">
        <v>22</v>
      </c>
      <c r="Q248" s="25">
        <v>100</v>
      </c>
      <c r="R248" s="6">
        <v>3.7</v>
      </c>
      <c r="S248" s="6" t="s">
        <v>2099</v>
      </c>
      <c r="T248" s="8">
        <v>0.11</v>
      </c>
      <c r="U248" s="6" t="s">
        <v>33</v>
      </c>
      <c r="V248" s="6" t="s">
        <v>44</v>
      </c>
      <c r="W248" s="6">
        <v>13</v>
      </c>
      <c r="X248" s="6" t="str">
        <f t="shared" si="27"/>
        <v>Medium</v>
      </c>
      <c r="Y248" s="11">
        <v>8</v>
      </c>
    </row>
    <row r="249" spans="1:25" x14ac:dyDescent="0.25">
      <c r="A249" s="10" t="s">
        <v>1621</v>
      </c>
      <c r="B249" s="35">
        <v>250781</v>
      </c>
      <c r="C249" s="6" t="str">
        <f t="shared" si="21"/>
        <v>FL</v>
      </c>
      <c r="D249" s="6" t="str">
        <f t="shared" si="22"/>
        <v>781</v>
      </c>
      <c r="E249" s="6" t="str">
        <f t="shared" si="23"/>
        <v>250</v>
      </c>
      <c r="F249" s="6" t="str">
        <f>TRIM(Table1[[#This Row],[Name]])</f>
        <v>Kimberly Brown</v>
      </c>
      <c r="G249" s="6" t="s">
        <v>1622</v>
      </c>
      <c r="H249" s="6" t="str">
        <f t="shared" si="24"/>
        <v>KIMBERLY BROWN</v>
      </c>
      <c r="I249" s="6" t="str">
        <f t="shared" si="25"/>
        <v>kimberly brown</v>
      </c>
      <c r="J249" s="6" t="str">
        <f t="shared" si="26"/>
        <v>Kimberly Brown</v>
      </c>
      <c r="K249" s="6" t="s">
        <v>63</v>
      </c>
      <c r="L249" s="6">
        <v>42</v>
      </c>
      <c r="M249" s="6" t="s">
        <v>122</v>
      </c>
      <c r="N249" s="6" t="s">
        <v>123</v>
      </c>
      <c r="O249" s="6" t="s">
        <v>14</v>
      </c>
      <c r="P249" s="6">
        <v>10</v>
      </c>
      <c r="Q249" s="25">
        <v>100</v>
      </c>
      <c r="R249" s="6">
        <v>3.7</v>
      </c>
      <c r="S249" s="6" t="s">
        <v>2100</v>
      </c>
      <c r="T249" s="8">
        <v>0.94</v>
      </c>
      <c r="U249" s="6" t="s">
        <v>8</v>
      </c>
      <c r="V249" s="6" t="s">
        <v>15</v>
      </c>
      <c r="W249" s="6">
        <v>8</v>
      </c>
      <c r="X249" s="6" t="str">
        <f t="shared" si="27"/>
        <v>Low</v>
      </c>
      <c r="Y249" s="11">
        <v>2</v>
      </c>
    </row>
    <row r="250" spans="1:25" x14ac:dyDescent="0.25">
      <c r="A250" s="10" t="s">
        <v>1631</v>
      </c>
      <c r="B250" s="35">
        <v>250786</v>
      </c>
      <c r="C250" s="6" t="str">
        <f t="shared" si="21"/>
        <v>FL</v>
      </c>
      <c r="D250" s="6" t="str">
        <f t="shared" si="22"/>
        <v>786</v>
      </c>
      <c r="E250" s="6" t="str">
        <f t="shared" si="23"/>
        <v>250</v>
      </c>
      <c r="F250" s="6" t="str">
        <f>TRIM(Table1[[#This Row],[Name]])</f>
        <v>Marc Ortiz</v>
      </c>
      <c r="G250" s="6" t="s">
        <v>1632</v>
      </c>
      <c r="H250" s="6" t="str">
        <f t="shared" si="24"/>
        <v>MARC ORTIZ</v>
      </c>
      <c r="I250" s="6" t="str">
        <f t="shared" si="25"/>
        <v>marc ortiz</v>
      </c>
      <c r="J250" s="6" t="str">
        <f t="shared" si="26"/>
        <v>Marc Ortiz</v>
      </c>
      <c r="K250" s="6" t="s">
        <v>82</v>
      </c>
      <c r="L250" s="6">
        <v>35</v>
      </c>
      <c r="M250" s="6" t="s">
        <v>58</v>
      </c>
      <c r="N250" s="6" t="s">
        <v>59</v>
      </c>
      <c r="O250" s="6" t="s">
        <v>14</v>
      </c>
      <c r="P250" s="6">
        <v>15</v>
      </c>
      <c r="Q250" s="25" t="s">
        <v>49</v>
      </c>
      <c r="R250" s="6">
        <v>3.7</v>
      </c>
      <c r="S250" s="6" t="s">
        <v>2099</v>
      </c>
      <c r="T250" s="8">
        <v>0.66</v>
      </c>
      <c r="U250" s="6" t="s">
        <v>8</v>
      </c>
      <c r="V250" s="6" t="s">
        <v>15</v>
      </c>
      <c r="W250" s="6">
        <v>8</v>
      </c>
      <c r="X250" s="6" t="str">
        <f t="shared" si="27"/>
        <v>Low</v>
      </c>
      <c r="Y250" s="11">
        <v>7</v>
      </c>
    </row>
    <row r="251" spans="1:25" x14ac:dyDescent="0.25">
      <c r="A251" s="10" t="s">
        <v>1885</v>
      </c>
      <c r="B251" s="35">
        <v>250914</v>
      </c>
      <c r="C251" s="6" t="str">
        <f t="shared" si="21"/>
        <v>FL</v>
      </c>
      <c r="D251" s="6" t="str">
        <f t="shared" si="22"/>
        <v>914</v>
      </c>
      <c r="E251" s="6" t="str">
        <f t="shared" si="23"/>
        <v>250</v>
      </c>
      <c r="F251" s="6" t="str">
        <f>TRIM(Table1[[#This Row],[Name]])</f>
        <v>Patricia Richardson</v>
      </c>
      <c r="G251" s="6" t="s">
        <v>1886</v>
      </c>
      <c r="H251" s="6" t="str">
        <f t="shared" si="24"/>
        <v>PATRICIA RICHARDSON</v>
      </c>
      <c r="I251" s="6" t="str">
        <f t="shared" si="25"/>
        <v>patricia richardson</v>
      </c>
      <c r="J251" s="6" t="str">
        <f t="shared" si="26"/>
        <v>Patricia Richardson</v>
      </c>
      <c r="K251" s="6" t="s">
        <v>63</v>
      </c>
      <c r="L251" s="6">
        <v>50</v>
      </c>
      <c r="M251" s="6" t="s">
        <v>136</v>
      </c>
      <c r="N251" s="6" t="s">
        <v>137</v>
      </c>
      <c r="O251" s="6" t="s">
        <v>14</v>
      </c>
      <c r="P251" s="6">
        <v>8</v>
      </c>
      <c r="Q251" s="25" t="s">
        <v>2105</v>
      </c>
      <c r="R251" s="6">
        <v>3.7</v>
      </c>
      <c r="S251" s="6" t="s">
        <v>2100</v>
      </c>
      <c r="T251" s="8">
        <v>0.82</v>
      </c>
      <c r="U251" s="6" t="s">
        <v>50</v>
      </c>
      <c r="V251" s="6" t="s">
        <v>44</v>
      </c>
      <c r="W251" s="6">
        <v>15</v>
      </c>
      <c r="X251" s="6" t="str">
        <f t="shared" si="27"/>
        <v>Medium</v>
      </c>
      <c r="Y251" s="11">
        <v>6</v>
      </c>
    </row>
    <row r="252" spans="1:25" x14ac:dyDescent="0.25">
      <c r="A252" s="10" t="s">
        <v>1891</v>
      </c>
      <c r="B252" s="35">
        <v>250917</v>
      </c>
      <c r="C252" s="6" t="str">
        <f t="shared" si="21"/>
        <v>FL</v>
      </c>
      <c r="D252" s="6" t="str">
        <f t="shared" si="22"/>
        <v>917</v>
      </c>
      <c r="E252" s="6" t="str">
        <f t="shared" si="23"/>
        <v>250</v>
      </c>
      <c r="F252" s="6" t="str">
        <f>TRIM(Table1[[#This Row],[Name]])</f>
        <v>Margaret Garcia</v>
      </c>
      <c r="G252" s="6" t="s">
        <v>1892</v>
      </c>
      <c r="H252" s="6" t="str">
        <f t="shared" si="24"/>
        <v>MARGARET GARCIA</v>
      </c>
      <c r="I252" s="6" t="str">
        <f t="shared" si="25"/>
        <v>margaret garcia</v>
      </c>
      <c r="J252" s="6" t="str">
        <f t="shared" si="26"/>
        <v>Margaret Garcia</v>
      </c>
      <c r="K252" s="6" t="s">
        <v>63</v>
      </c>
      <c r="L252" s="6">
        <v>45</v>
      </c>
      <c r="M252" s="6" t="s">
        <v>111</v>
      </c>
      <c r="N252" s="6" t="s">
        <v>13</v>
      </c>
      <c r="O252" s="6" t="s">
        <v>23</v>
      </c>
      <c r="P252" s="6">
        <v>22</v>
      </c>
      <c r="Q252" s="25">
        <v>40</v>
      </c>
      <c r="R252" s="6">
        <v>3.7</v>
      </c>
      <c r="S252" s="6" t="s">
        <v>2100</v>
      </c>
      <c r="T252" s="8">
        <v>0.99</v>
      </c>
      <c r="U252" s="6" t="s">
        <v>8</v>
      </c>
      <c r="V252" s="6" t="s">
        <v>20</v>
      </c>
      <c r="W252" s="6">
        <v>20</v>
      </c>
      <c r="X252" s="6" t="str">
        <f t="shared" si="27"/>
        <v>High</v>
      </c>
      <c r="Y252" s="11">
        <v>16</v>
      </c>
    </row>
    <row r="253" spans="1:25" x14ac:dyDescent="0.25">
      <c r="A253" s="10" t="s">
        <v>1911</v>
      </c>
      <c r="B253" s="35">
        <v>250927</v>
      </c>
      <c r="C253" s="6" t="str">
        <f t="shared" si="21"/>
        <v>FL</v>
      </c>
      <c r="D253" s="6" t="str">
        <f t="shared" si="22"/>
        <v>927</v>
      </c>
      <c r="E253" s="6" t="str">
        <f t="shared" si="23"/>
        <v>250</v>
      </c>
      <c r="F253" s="6" t="str">
        <f>TRIM(Table1[[#This Row],[Name]])</f>
        <v>Zachary Larsen</v>
      </c>
      <c r="G253" s="6" t="s">
        <v>1912</v>
      </c>
      <c r="H253" s="6" t="str">
        <f t="shared" si="24"/>
        <v>ZACHARY LARSEN</v>
      </c>
      <c r="I253" s="6" t="str">
        <f t="shared" si="25"/>
        <v>zachary larsen</v>
      </c>
      <c r="J253" s="6" t="str">
        <f t="shared" si="26"/>
        <v>Zachary Larsen</v>
      </c>
      <c r="K253" s="6" t="s">
        <v>82</v>
      </c>
      <c r="L253" s="6">
        <v>27</v>
      </c>
      <c r="M253" s="6" t="s">
        <v>136</v>
      </c>
      <c r="N253" s="6" t="s">
        <v>137</v>
      </c>
      <c r="O253" s="6" t="s">
        <v>75</v>
      </c>
      <c r="P253" s="6">
        <v>1</v>
      </c>
      <c r="Q253" s="25" t="s">
        <v>2102</v>
      </c>
      <c r="R253" s="6">
        <v>3.7</v>
      </c>
      <c r="S253" s="6" t="s">
        <v>2100</v>
      </c>
      <c r="T253" s="8">
        <v>0.61</v>
      </c>
      <c r="U253" s="6" t="s">
        <v>55</v>
      </c>
      <c r="V253" s="6" t="s">
        <v>15</v>
      </c>
      <c r="W253" s="6">
        <v>5</v>
      </c>
      <c r="X253" s="6" t="str">
        <f t="shared" si="27"/>
        <v>Low</v>
      </c>
      <c r="Y253" s="11">
        <v>1</v>
      </c>
    </row>
    <row r="254" spans="1:25" x14ac:dyDescent="0.25">
      <c r="A254" s="10" t="s">
        <v>2009</v>
      </c>
      <c r="B254" s="35">
        <v>250976</v>
      </c>
      <c r="C254" s="6" t="str">
        <f t="shared" si="21"/>
        <v>FL</v>
      </c>
      <c r="D254" s="6" t="str">
        <f t="shared" si="22"/>
        <v>976</v>
      </c>
      <c r="E254" s="6" t="str">
        <f t="shared" si="23"/>
        <v>250</v>
      </c>
      <c r="F254" s="6" t="str">
        <f>TRIM(Table1[[#This Row],[Name]])</f>
        <v>Timothy Barton</v>
      </c>
      <c r="G254" s="6" t="s">
        <v>2010</v>
      </c>
      <c r="H254" s="6" t="str">
        <f t="shared" si="24"/>
        <v>TIMOTHY BARTON</v>
      </c>
      <c r="I254" s="6" t="str">
        <f t="shared" si="25"/>
        <v>timothy barton</v>
      </c>
      <c r="J254" s="6" t="str">
        <f t="shared" si="26"/>
        <v>Timothy Barton</v>
      </c>
      <c r="K254" s="6" t="s">
        <v>82</v>
      </c>
      <c r="L254" s="6">
        <v>53</v>
      </c>
      <c r="M254" s="6" t="s">
        <v>95</v>
      </c>
      <c r="N254" s="6" t="s">
        <v>96</v>
      </c>
      <c r="O254" s="6" t="s">
        <v>97</v>
      </c>
      <c r="P254" s="6">
        <v>27</v>
      </c>
      <c r="Q254" s="25">
        <v>100</v>
      </c>
      <c r="R254" s="6">
        <v>3.7</v>
      </c>
      <c r="S254" s="6" t="s">
        <v>142</v>
      </c>
      <c r="T254" s="8">
        <v>0.73</v>
      </c>
      <c r="U254" s="6" t="s">
        <v>55</v>
      </c>
      <c r="V254" s="6" t="s">
        <v>9</v>
      </c>
      <c r="W254" s="6">
        <v>13</v>
      </c>
      <c r="X254" s="6" t="str">
        <f t="shared" si="27"/>
        <v>Medium</v>
      </c>
      <c r="Y254" s="11">
        <v>5</v>
      </c>
    </row>
    <row r="255" spans="1:25" x14ac:dyDescent="0.25">
      <c r="A255" s="10" t="s">
        <v>2039</v>
      </c>
      <c r="B255" s="35">
        <v>250991</v>
      </c>
      <c r="C255" s="6" t="str">
        <f t="shared" si="21"/>
        <v>FL</v>
      </c>
      <c r="D255" s="6" t="str">
        <f t="shared" si="22"/>
        <v>991</v>
      </c>
      <c r="E255" s="6" t="str">
        <f t="shared" si="23"/>
        <v>250</v>
      </c>
      <c r="F255" s="6" t="str">
        <f>TRIM(Table1[[#This Row],[Name]])</f>
        <v>Michelle Solis</v>
      </c>
      <c r="G255" s="6" t="s">
        <v>2040</v>
      </c>
      <c r="H255" s="6" t="str">
        <f t="shared" si="24"/>
        <v>MICHELLE SOLIS</v>
      </c>
      <c r="I255" s="6" t="str">
        <f t="shared" si="25"/>
        <v>michelle solis</v>
      </c>
      <c r="J255" s="6" t="str">
        <f t="shared" si="26"/>
        <v>Michelle Solis</v>
      </c>
      <c r="K255" s="6" t="s">
        <v>63</v>
      </c>
      <c r="L255" s="6">
        <v>21</v>
      </c>
      <c r="M255" s="6" t="s">
        <v>58</v>
      </c>
      <c r="N255" s="6" t="s">
        <v>59</v>
      </c>
      <c r="O255" s="6" t="s">
        <v>31</v>
      </c>
      <c r="P255" s="6">
        <v>2</v>
      </c>
      <c r="Q255" s="25">
        <v>100</v>
      </c>
      <c r="R255" s="6">
        <v>3.7</v>
      </c>
      <c r="S255" s="6" t="s">
        <v>54</v>
      </c>
      <c r="T255" s="8">
        <v>0.73</v>
      </c>
      <c r="U255" s="6" t="s">
        <v>55</v>
      </c>
      <c r="V255" s="6" t="s">
        <v>15</v>
      </c>
      <c r="W255" s="6">
        <v>2</v>
      </c>
      <c r="X255" s="6" t="str">
        <f t="shared" si="27"/>
        <v>Low</v>
      </c>
      <c r="Y255" s="11">
        <v>3</v>
      </c>
    </row>
    <row r="256" spans="1:25" x14ac:dyDescent="0.25">
      <c r="A256" s="10" t="s">
        <v>138</v>
      </c>
      <c r="B256" s="35">
        <v>250040</v>
      </c>
      <c r="C256" s="6" t="str">
        <f t="shared" si="21"/>
        <v>FL</v>
      </c>
      <c r="D256" s="6" t="str">
        <f t="shared" si="22"/>
        <v>040</v>
      </c>
      <c r="E256" s="6" t="str">
        <f t="shared" si="23"/>
        <v>250</v>
      </c>
      <c r="F256" s="6" t="str">
        <f>TRIM(Table1[[#This Row],[Name]])</f>
        <v>James Hernandez</v>
      </c>
      <c r="G256" s="6" t="s">
        <v>139</v>
      </c>
      <c r="H256" s="6" t="str">
        <f t="shared" si="24"/>
        <v>JAMES HERNANDEZ</v>
      </c>
      <c r="I256" s="6" t="str">
        <f t="shared" si="25"/>
        <v>james hernandez</v>
      </c>
      <c r="J256" s="6" t="str">
        <f t="shared" si="26"/>
        <v>James Hernandez</v>
      </c>
      <c r="K256" s="6" t="s">
        <v>82</v>
      </c>
      <c r="L256" s="6">
        <v>60</v>
      </c>
      <c r="M256" s="6" t="s">
        <v>71</v>
      </c>
      <c r="N256" s="6" t="s">
        <v>72</v>
      </c>
      <c r="O256" s="6" t="s">
        <v>23</v>
      </c>
      <c r="P256" s="6">
        <v>13</v>
      </c>
      <c r="Q256" s="25" t="s">
        <v>104</v>
      </c>
      <c r="R256" s="6">
        <v>3.6</v>
      </c>
      <c r="S256" s="6" t="s">
        <v>2099</v>
      </c>
      <c r="T256" s="8">
        <v>0.8</v>
      </c>
      <c r="U256" s="6" t="s">
        <v>50</v>
      </c>
      <c r="V256" s="6" t="s">
        <v>9</v>
      </c>
      <c r="W256" s="6">
        <v>9</v>
      </c>
      <c r="X256" s="6" t="str">
        <f t="shared" si="27"/>
        <v>Low</v>
      </c>
      <c r="Y256" s="11">
        <v>3</v>
      </c>
    </row>
    <row r="257" spans="1:25" x14ac:dyDescent="0.25">
      <c r="A257" s="10" t="s">
        <v>182</v>
      </c>
      <c r="B257" s="35">
        <v>250059</v>
      </c>
      <c r="C257" s="6" t="str">
        <f t="shared" si="21"/>
        <v>FL</v>
      </c>
      <c r="D257" s="6" t="str">
        <f t="shared" si="22"/>
        <v>059</v>
      </c>
      <c r="E257" s="6" t="str">
        <f t="shared" si="23"/>
        <v>250</v>
      </c>
      <c r="F257" s="6" t="str">
        <f>TRIM(Table1[[#This Row],[Name]])</f>
        <v>Samantha Mcdaniel</v>
      </c>
      <c r="G257" s="6" t="s">
        <v>183</v>
      </c>
      <c r="H257" s="6" t="str">
        <f t="shared" si="24"/>
        <v>SAMANTHA MCDANIEL</v>
      </c>
      <c r="I257" s="6" t="str">
        <f t="shared" si="25"/>
        <v>samantha mcdaniel</v>
      </c>
      <c r="J257" s="6" t="str">
        <f t="shared" si="26"/>
        <v>Samantha Mcdaniel</v>
      </c>
      <c r="K257" s="6" t="s">
        <v>63</v>
      </c>
      <c r="L257" s="6">
        <v>23</v>
      </c>
      <c r="M257" s="6" t="s">
        <v>78</v>
      </c>
      <c r="N257" s="6" t="s">
        <v>79</v>
      </c>
      <c r="O257" s="6" t="s">
        <v>14</v>
      </c>
      <c r="P257" s="6">
        <v>11</v>
      </c>
      <c r="Q257" s="25">
        <v>75</v>
      </c>
      <c r="R257" s="6">
        <v>3.6</v>
      </c>
      <c r="S257" s="6" t="s">
        <v>2100</v>
      </c>
      <c r="T257" s="8">
        <v>0.65</v>
      </c>
      <c r="U257" s="6" t="s">
        <v>50</v>
      </c>
      <c r="V257" s="6" t="s">
        <v>15</v>
      </c>
      <c r="W257" s="6">
        <v>2</v>
      </c>
      <c r="X257" s="6" t="str">
        <f t="shared" si="27"/>
        <v>Low</v>
      </c>
      <c r="Y257" s="11">
        <v>4</v>
      </c>
    </row>
    <row r="258" spans="1:25" x14ac:dyDescent="0.25">
      <c r="A258" s="10" t="s">
        <v>227</v>
      </c>
      <c r="B258" s="35">
        <v>250081</v>
      </c>
      <c r="C258" s="6" t="str">
        <f t="shared" ref="C258:C321" si="28">LEFT(A258,2)</f>
        <v>FL</v>
      </c>
      <c r="D258" s="6" t="str">
        <f t="shared" ref="D258:D321" si="29">RIGHT(A258,3)</f>
        <v>081</v>
      </c>
      <c r="E258" s="6" t="str">
        <f t="shared" ref="E258:E321" si="30">MID(A258,3,3)</f>
        <v>250</v>
      </c>
      <c r="F258" s="6" t="str">
        <f>TRIM(Table1[[#This Row],[Name]])</f>
        <v>Bridget Williams</v>
      </c>
      <c r="G258" s="6" t="s">
        <v>228</v>
      </c>
      <c r="H258" s="6" t="str">
        <f t="shared" ref="H258:H321" si="31">UPPER(G258)</f>
        <v>BRIDGET WILLIAMS</v>
      </c>
      <c r="I258" s="6" t="str">
        <f t="shared" ref="I258:I321" si="32">LOWER(G258)</f>
        <v>bridget williams</v>
      </c>
      <c r="J258" s="6" t="str">
        <f t="shared" ref="J258:J321" si="33">PROPER(G258)</f>
        <v>Bridget Williams</v>
      </c>
      <c r="K258" s="6" t="s">
        <v>63</v>
      </c>
      <c r="L258" s="6">
        <v>33</v>
      </c>
      <c r="M258" s="6" t="s">
        <v>58</v>
      </c>
      <c r="N258" s="6" t="s">
        <v>59</v>
      </c>
      <c r="O258" s="6" t="s">
        <v>60</v>
      </c>
      <c r="P258" s="6">
        <v>12</v>
      </c>
      <c r="Q258" s="25">
        <v>100</v>
      </c>
      <c r="R258" s="6">
        <v>3.6</v>
      </c>
      <c r="S258" s="6" t="s">
        <v>2099</v>
      </c>
      <c r="T258" s="8">
        <v>0.63</v>
      </c>
      <c r="U258" s="6" t="s">
        <v>8</v>
      </c>
      <c r="V258" s="6" t="s">
        <v>44</v>
      </c>
      <c r="W258" s="6">
        <v>10</v>
      </c>
      <c r="X258" s="6" t="str">
        <f t="shared" ref="X258:X321" si="34">IF(W258&gt;15,"High",IF(W258&gt;=10,"Medium","Low"))</f>
        <v>Medium</v>
      </c>
      <c r="Y258" s="11">
        <v>2</v>
      </c>
    </row>
    <row r="259" spans="1:25" x14ac:dyDescent="0.25">
      <c r="A259" s="10" t="s">
        <v>51</v>
      </c>
      <c r="B259" s="35">
        <v>250011</v>
      </c>
      <c r="C259" s="6" t="str">
        <f t="shared" si="28"/>
        <v>FL</v>
      </c>
      <c r="D259" s="6" t="str">
        <f t="shared" si="29"/>
        <v>011</v>
      </c>
      <c r="E259" s="6" t="str">
        <f t="shared" si="30"/>
        <v>250</v>
      </c>
      <c r="F259" s="6" t="str">
        <f>TRIM(Table1[[#This Row],[Name]])</f>
        <v>Gavin Randall</v>
      </c>
      <c r="G259" s="6" t="s">
        <v>52</v>
      </c>
      <c r="H259" s="6" t="str">
        <f t="shared" si="31"/>
        <v>GAVIN RANDALL</v>
      </c>
      <c r="I259" s="6" t="str">
        <f t="shared" si="32"/>
        <v>gavin randall</v>
      </c>
      <c r="J259" s="6" t="str">
        <f t="shared" si="33"/>
        <v>Gavin Randall</v>
      </c>
      <c r="K259" s="6" t="s">
        <v>82</v>
      </c>
      <c r="L259" s="6">
        <v>40</v>
      </c>
      <c r="M259" s="6" t="s">
        <v>53</v>
      </c>
      <c r="N259" s="6" t="s">
        <v>13</v>
      </c>
      <c r="O259" s="6" t="s">
        <v>38</v>
      </c>
      <c r="P259" s="6">
        <v>17</v>
      </c>
      <c r="Q259" s="25">
        <v>40</v>
      </c>
      <c r="R259" s="6">
        <v>3.6</v>
      </c>
      <c r="S259" s="6" t="s">
        <v>54</v>
      </c>
      <c r="T259" s="8">
        <v>0.77</v>
      </c>
      <c r="U259" s="6" t="s">
        <v>55</v>
      </c>
      <c r="V259" s="6" t="s">
        <v>44</v>
      </c>
      <c r="W259" s="6">
        <v>20</v>
      </c>
      <c r="X259" s="6" t="str">
        <f t="shared" si="34"/>
        <v>High</v>
      </c>
      <c r="Y259" s="11">
        <v>5</v>
      </c>
    </row>
    <row r="260" spans="1:25" x14ac:dyDescent="0.25">
      <c r="A260" s="10" t="s">
        <v>399</v>
      </c>
      <c r="B260" s="35">
        <v>250167</v>
      </c>
      <c r="C260" s="6" t="str">
        <f t="shared" si="28"/>
        <v>FL</v>
      </c>
      <c r="D260" s="6" t="str">
        <f t="shared" si="29"/>
        <v>167</v>
      </c>
      <c r="E260" s="6" t="str">
        <f t="shared" si="30"/>
        <v>250</v>
      </c>
      <c r="F260" s="6" t="str">
        <f>TRIM(Table1[[#This Row],[Name]])</f>
        <v>John Smith</v>
      </c>
      <c r="G260" s="6" t="s">
        <v>400</v>
      </c>
      <c r="H260" s="6" t="str">
        <f t="shared" si="31"/>
        <v>JOHN SMITH</v>
      </c>
      <c r="I260" s="6" t="str">
        <f t="shared" si="32"/>
        <v>john smith</v>
      </c>
      <c r="J260" s="6" t="str">
        <f t="shared" si="33"/>
        <v>John Smith</v>
      </c>
      <c r="K260" s="6" t="s">
        <v>82</v>
      </c>
      <c r="L260" s="6">
        <v>60</v>
      </c>
      <c r="M260" s="6" t="s">
        <v>95</v>
      </c>
      <c r="N260" s="6" t="s">
        <v>96</v>
      </c>
      <c r="O260" s="6" t="s">
        <v>14</v>
      </c>
      <c r="P260" s="6">
        <v>33</v>
      </c>
      <c r="Q260" s="25">
        <v>40</v>
      </c>
      <c r="R260" s="6">
        <v>3.6</v>
      </c>
      <c r="S260" s="6" t="s">
        <v>2100</v>
      </c>
      <c r="T260" s="8">
        <v>0.87</v>
      </c>
      <c r="U260" s="6" t="s">
        <v>50</v>
      </c>
      <c r="V260" s="6" t="s">
        <v>44</v>
      </c>
      <c r="W260" s="6">
        <v>13</v>
      </c>
      <c r="X260" s="6" t="str">
        <f t="shared" si="34"/>
        <v>Medium</v>
      </c>
      <c r="Y260" s="11">
        <v>10</v>
      </c>
    </row>
    <row r="261" spans="1:25" x14ac:dyDescent="0.25">
      <c r="A261" s="10" t="s">
        <v>417</v>
      </c>
      <c r="B261" s="35">
        <v>250176</v>
      </c>
      <c r="C261" s="6" t="str">
        <f t="shared" si="28"/>
        <v>FL</v>
      </c>
      <c r="D261" s="6" t="str">
        <f t="shared" si="29"/>
        <v>176</v>
      </c>
      <c r="E261" s="6" t="str">
        <f t="shared" si="30"/>
        <v>250</v>
      </c>
      <c r="F261" s="6" t="str">
        <f>TRIM(Table1[[#This Row],[Name]])</f>
        <v>Amanda Jones</v>
      </c>
      <c r="G261" s="6" t="s">
        <v>418</v>
      </c>
      <c r="H261" s="6" t="str">
        <f t="shared" si="31"/>
        <v>AMANDA JONES</v>
      </c>
      <c r="I261" s="6" t="str">
        <f t="shared" si="32"/>
        <v>amanda jones</v>
      </c>
      <c r="J261" s="6" t="str">
        <f t="shared" si="33"/>
        <v>Amanda Jones</v>
      </c>
      <c r="K261" s="6" t="s">
        <v>63</v>
      </c>
      <c r="L261" s="6">
        <v>57</v>
      </c>
      <c r="M261" s="6" t="s">
        <v>12</v>
      </c>
      <c r="N261" s="6" t="s">
        <v>13</v>
      </c>
      <c r="O261" s="6" t="s">
        <v>19</v>
      </c>
      <c r="P261" s="6">
        <v>17</v>
      </c>
      <c r="Q261" s="25">
        <v>20</v>
      </c>
      <c r="R261" s="6">
        <v>3.6</v>
      </c>
      <c r="S261" s="6" t="s">
        <v>2099</v>
      </c>
      <c r="T261" s="8">
        <v>0.63</v>
      </c>
      <c r="U261" s="6" t="s">
        <v>33</v>
      </c>
      <c r="V261" s="6" t="s">
        <v>9</v>
      </c>
      <c r="W261" s="6">
        <v>10</v>
      </c>
      <c r="X261" s="6" t="str">
        <f t="shared" si="34"/>
        <v>Medium</v>
      </c>
      <c r="Y261" s="11">
        <v>4</v>
      </c>
    </row>
    <row r="262" spans="1:25" x14ac:dyDescent="0.25">
      <c r="A262" s="10" t="s">
        <v>454</v>
      </c>
      <c r="B262" s="35">
        <v>250195</v>
      </c>
      <c r="C262" s="6" t="str">
        <f t="shared" si="28"/>
        <v>FL</v>
      </c>
      <c r="D262" s="6" t="str">
        <f t="shared" si="29"/>
        <v>195</v>
      </c>
      <c r="E262" s="6" t="str">
        <f t="shared" si="30"/>
        <v>250</v>
      </c>
      <c r="F262" s="6" t="str">
        <f>TRIM(Table1[[#This Row],[Name]])</f>
        <v>Brandi Tucker</v>
      </c>
      <c r="G262" s="6" t="s">
        <v>455</v>
      </c>
      <c r="H262" s="6" t="str">
        <f t="shared" si="31"/>
        <v>BRANDI TUCKER</v>
      </c>
      <c r="I262" s="6" t="str">
        <f t="shared" si="32"/>
        <v>brandi tucker</v>
      </c>
      <c r="J262" s="6" t="str">
        <f t="shared" si="33"/>
        <v>Brandi Tucker</v>
      </c>
      <c r="K262" s="6" t="s">
        <v>63</v>
      </c>
      <c r="L262" s="6">
        <v>50</v>
      </c>
      <c r="M262" s="6" t="s">
        <v>136</v>
      </c>
      <c r="N262" s="6" t="s">
        <v>137</v>
      </c>
      <c r="O262" s="6" t="s">
        <v>19</v>
      </c>
      <c r="P262" s="6">
        <v>20</v>
      </c>
      <c r="Q262" s="25" t="s">
        <v>2104</v>
      </c>
      <c r="R262" s="6">
        <v>3.6</v>
      </c>
      <c r="S262" s="6" t="s">
        <v>2100</v>
      </c>
      <c r="T262" s="8">
        <v>0.89</v>
      </c>
      <c r="U262" s="6" t="s">
        <v>8</v>
      </c>
      <c r="V262" s="6" t="s">
        <v>44</v>
      </c>
      <c r="W262" s="6">
        <v>17</v>
      </c>
      <c r="X262" s="6" t="str">
        <f t="shared" si="34"/>
        <v>High</v>
      </c>
      <c r="Y262" s="11">
        <v>2</v>
      </c>
    </row>
    <row r="263" spans="1:25" x14ac:dyDescent="0.25">
      <c r="A263" s="10" t="s">
        <v>588</v>
      </c>
      <c r="B263" s="35">
        <v>250262</v>
      </c>
      <c r="C263" s="6" t="str">
        <f t="shared" si="28"/>
        <v>FL</v>
      </c>
      <c r="D263" s="6" t="str">
        <f t="shared" si="29"/>
        <v>262</v>
      </c>
      <c r="E263" s="6" t="str">
        <f t="shared" si="30"/>
        <v>250</v>
      </c>
      <c r="F263" s="6" t="str">
        <f>TRIM(Table1[[#This Row],[Name]])</f>
        <v>Jennifer Holmes</v>
      </c>
      <c r="G263" s="6" t="s">
        <v>589</v>
      </c>
      <c r="H263" s="6" t="str">
        <f t="shared" si="31"/>
        <v>JENNIFER HOLMES</v>
      </c>
      <c r="I263" s="6" t="str">
        <f t="shared" si="32"/>
        <v>jennifer holmes</v>
      </c>
      <c r="J263" s="6" t="str">
        <f t="shared" si="33"/>
        <v>Jennifer Holmes</v>
      </c>
      <c r="K263" s="6" t="s">
        <v>63</v>
      </c>
      <c r="L263" s="6">
        <v>28</v>
      </c>
      <c r="M263" s="6" t="s">
        <v>118</v>
      </c>
      <c r="N263" s="6" t="s">
        <v>119</v>
      </c>
      <c r="O263" s="6" t="s">
        <v>19</v>
      </c>
      <c r="P263" s="6">
        <v>1</v>
      </c>
      <c r="Q263" s="25">
        <v>20</v>
      </c>
      <c r="R263" s="6">
        <v>3.6</v>
      </c>
      <c r="S263" s="6" t="s">
        <v>54</v>
      </c>
      <c r="T263" s="8">
        <v>0.94</v>
      </c>
      <c r="U263" s="6" t="s">
        <v>33</v>
      </c>
      <c r="V263" s="6" t="s">
        <v>44</v>
      </c>
      <c r="W263" s="6">
        <v>3</v>
      </c>
      <c r="X263" s="6" t="str">
        <f t="shared" si="34"/>
        <v>Low</v>
      </c>
      <c r="Y263" s="11">
        <v>1</v>
      </c>
    </row>
    <row r="264" spans="1:25" x14ac:dyDescent="0.25">
      <c r="A264" s="10" t="s">
        <v>592</v>
      </c>
      <c r="B264" s="35">
        <v>250264</v>
      </c>
      <c r="C264" s="6" t="str">
        <f t="shared" si="28"/>
        <v>FL</v>
      </c>
      <c r="D264" s="6" t="str">
        <f t="shared" si="29"/>
        <v>264</v>
      </c>
      <c r="E264" s="6" t="str">
        <f t="shared" si="30"/>
        <v>250</v>
      </c>
      <c r="F264" s="6" t="str">
        <f>TRIM(Table1[[#This Row],[Name]])</f>
        <v>Jeffery Tucker</v>
      </c>
      <c r="G264" s="6" t="s">
        <v>593</v>
      </c>
      <c r="H264" s="6" t="str">
        <f t="shared" si="31"/>
        <v>JEFFERY TUCKER</v>
      </c>
      <c r="I264" s="6" t="str">
        <f t="shared" si="32"/>
        <v>jeffery tucker</v>
      </c>
      <c r="J264" s="6" t="str">
        <f t="shared" si="33"/>
        <v>Jeffery Tucker</v>
      </c>
      <c r="K264" s="6" t="s">
        <v>82</v>
      </c>
      <c r="L264" s="6">
        <v>42</v>
      </c>
      <c r="M264" s="6" t="s">
        <v>18</v>
      </c>
      <c r="N264" s="6" t="s">
        <v>18</v>
      </c>
      <c r="O264" s="6" t="s">
        <v>75</v>
      </c>
      <c r="P264" s="6">
        <v>8</v>
      </c>
      <c r="Q264" s="25">
        <v>30</v>
      </c>
      <c r="R264" s="6">
        <v>3.6</v>
      </c>
      <c r="S264" s="6" t="s">
        <v>2100</v>
      </c>
      <c r="T264" s="8">
        <v>0.96</v>
      </c>
      <c r="U264" s="6" t="s">
        <v>55</v>
      </c>
      <c r="V264" s="6" t="s">
        <v>20</v>
      </c>
      <c r="W264" s="6">
        <v>9</v>
      </c>
      <c r="X264" s="6" t="str">
        <f t="shared" si="34"/>
        <v>Low</v>
      </c>
      <c r="Y264" s="11">
        <v>7</v>
      </c>
    </row>
    <row r="265" spans="1:25" x14ac:dyDescent="0.25">
      <c r="A265" s="10" t="s">
        <v>616</v>
      </c>
      <c r="B265" s="35">
        <v>250276</v>
      </c>
      <c r="C265" s="6" t="str">
        <f t="shared" si="28"/>
        <v>FL</v>
      </c>
      <c r="D265" s="6" t="str">
        <f t="shared" si="29"/>
        <v>276</v>
      </c>
      <c r="E265" s="6" t="str">
        <f t="shared" si="30"/>
        <v>250</v>
      </c>
      <c r="F265" s="6" t="str">
        <f>TRIM(Table1[[#This Row],[Name]])</f>
        <v>Haley Yates</v>
      </c>
      <c r="G265" s="6" t="s">
        <v>617</v>
      </c>
      <c r="H265" s="6" t="str">
        <f t="shared" si="31"/>
        <v>HALEY YATES</v>
      </c>
      <c r="I265" s="6" t="str">
        <f t="shared" si="32"/>
        <v>haley yates</v>
      </c>
      <c r="J265" s="6" t="str">
        <f t="shared" si="33"/>
        <v>Haley Yates</v>
      </c>
      <c r="K265" s="6" t="s">
        <v>63</v>
      </c>
      <c r="L265" s="6">
        <v>26</v>
      </c>
      <c r="M265" s="6" t="s">
        <v>158</v>
      </c>
      <c r="N265" s="6" t="s">
        <v>159</v>
      </c>
      <c r="O265" s="6" t="s">
        <v>60</v>
      </c>
      <c r="P265" s="6">
        <v>4</v>
      </c>
      <c r="Q265" s="25" t="s">
        <v>2102</v>
      </c>
      <c r="R265" s="6">
        <v>3.6</v>
      </c>
      <c r="S265" s="6" t="s">
        <v>142</v>
      </c>
      <c r="T265" s="8">
        <v>0.81</v>
      </c>
      <c r="U265" s="6" t="s">
        <v>33</v>
      </c>
      <c r="V265" s="6" t="s">
        <v>44</v>
      </c>
      <c r="W265" s="6">
        <v>5</v>
      </c>
      <c r="X265" s="6" t="str">
        <f t="shared" si="34"/>
        <v>Low</v>
      </c>
      <c r="Y265" s="11">
        <v>2</v>
      </c>
    </row>
    <row r="266" spans="1:25" x14ac:dyDescent="0.25">
      <c r="A266" s="10" t="s">
        <v>680</v>
      </c>
      <c r="B266" s="35">
        <v>250308</v>
      </c>
      <c r="C266" s="6" t="str">
        <f t="shared" si="28"/>
        <v>FL</v>
      </c>
      <c r="D266" s="6" t="str">
        <f t="shared" si="29"/>
        <v>308</v>
      </c>
      <c r="E266" s="6" t="str">
        <f t="shared" si="30"/>
        <v>250</v>
      </c>
      <c r="F266" s="6" t="str">
        <f>TRIM(Table1[[#This Row],[Name]])</f>
        <v>David Cox</v>
      </c>
      <c r="G266" s="6" t="s">
        <v>681</v>
      </c>
      <c r="H266" s="6" t="str">
        <f t="shared" si="31"/>
        <v>DAVID COX</v>
      </c>
      <c r="I266" s="6" t="str">
        <f t="shared" si="32"/>
        <v>david cox</v>
      </c>
      <c r="J266" s="6" t="str">
        <f t="shared" si="33"/>
        <v>David Cox</v>
      </c>
      <c r="K266" s="6" t="s">
        <v>82</v>
      </c>
      <c r="L266" s="6">
        <v>34</v>
      </c>
      <c r="M266" s="6" t="s">
        <v>95</v>
      </c>
      <c r="N266" s="6" t="s">
        <v>96</v>
      </c>
      <c r="O266" s="6" t="s">
        <v>14</v>
      </c>
      <c r="P266" s="6">
        <v>1</v>
      </c>
      <c r="Q266" s="25">
        <v>30</v>
      </c>
      <c r="R266" s="6">
        <v>3.6</v>
      </c>
      <c r="S266" s="6" t="s">
        <v>2100</v>
      </c>
      <c r="T266" s="8">
        <v>0.87</v>
      </c>
      <c r="U266" s="6" t="s">
        <v>55</v>
      </c>
      <c r="V266" s="6" t="s">
        <v>44</v>
      </c>
      <c r="W266" s="6">
        <v>2</v>
      </c>
      <c r="X266" s="6" t="str">
        <f t="shared" si="34"/>
        <v>Low</v>
      </c>
      <c r="Y266" s="11">
        <v>2</v>
      </c>
    </row>
    <row r="267" spans="1:25" x14ac:dyDescent="0.25">
      <c r="A267" s="10" t="s">
        <v>692</v>
      </c>
      <c r="B267" s="35">
        <v>250314</v>
      </c>
      <c r="C267" s="6" t="str">
        <f t="shared" si="28"/>
        <v>FL</v>
      </c>
      <c r="D267" s="6" t="str">
        <f t="shared" si="29"/>
        <v>314</v>
      </c>
      <c r="E267" s="6" t="str">
        <f t="shared" si="30"/>
        <v>250</v>
      </c>
      <c r="F267" s="6" t="str">
        <f>TRIM(Table1[[#This Row],[Name]])</f>
        <v>Ronald Smith</v>
      </c>
      <c r="G267" s="6" t="s">
        <v>693</v>
      </c>
      <c r="H267" s="6" t="str">
        <f t="shared" si="31"/>
        <v>RONALD SMITH</v>
      </c>
      <c r="I267" s="6" t="str">
        <f t="shared" si="32"/>
        <v>ronald smith</v>
      </c>
      <c r="J267" s="6" t="str">
        <f t="shared" si="33"/>
        <v>Ronald Smith</v>
      </c>
      <c r="K267" s="6" t="s">
        <v>82</v>
      </c>
      <c r="L267" s="6">
        <v>50</v>
      </c>
      <c r="M267" s="6" t="s">
        <v>43</v>
      </c>
      <c r="N267" s="6" t="s">
        <v>13</v>
      </c>
      <c r="O267" s="6" t="s">
        <v>19</v>
      </c>
      <c r="P267" s="6">
        <v>23</v>
      </c>
      <c r="Q267" s="25" t="s">
        <v>24</v>
      </c>
      <c r="R267" s="6">
        <v>3.6</v>
      </c>
      <c r="S267" s="6" t="s">
        <v>2100</v>
      </c>
      <c r="T267" s="8">
        <v>0.71</v>
      </c>
      <c r="U267" s="6" t="s">
        <v>55</v>
      </c>
      <c r="V267" s="6" t="s">
        <v>9</v>
      </c>
      <c r="W267" s="6">
        <v>12</v>
      </c>
      <c r="X267" s="6" t="str">
        <f t="shared" si="34"/>
        <v>Medium</v>
      </c>
      <c r="Y267" s="11">
        <v>9</v>
      </c>
    </row>
    <row r="268" spans="1:25" x14ac:dyDescent="0.25">
      <c r="A268" s="10" t="s">
        <v>694</v>
      </c>
      <c r="B268" s="35">
        <v>250315</v>
      </c>
      <c r="C268" s="6" t="str">
        <f t="shared" si="28"/>
        <v>FL</v>
      </c>
      <c r="D268" s="6" t="str">
        <f t="shared" si="29"/>
        <v>315</v>
      </c>
      <c r="E268" s="6" t="str">
        <f t="shared" si="30"/>
        <v>250</v>
      </c>
      <c r="F268" s="6" t="str">
        <f>TRIM(Table1[[#This Row],[Name]])</f>
        <v>Dakota Giles</v>
      </c>
      <c r="G268" s="6" t="s">
        <v>695</v>
      </c>
      <c r="H268" s="6" t="str">
        <f t="shared" si="31"/>
        <v>DAKOTA GILES</v>
      </c>
      <c r="I268" s="6" t="str">
        <f t="shared" si="32"/>
        <v>dakota giles</v>
      </c>
      <c r="J268" s="6" t="str">
        <f t="shared" si="33"/>
        <v>Dakota Giles</v>
      </c>
      <c r="K268" s="6" t="s">
        <v>82</v>
      </c>
      <c r="L268" s="6">
        <v>39</v>
      </c>
      <c r="M268" s="6" t="s">
        <v>18</v>
      </c>
      <c r="N268" s="6" t="s">
        <v>18</v>
      </c>
      <c r="O268" s="6" t="s">
        <v>64</v>
      </c>
      <c r="P268" s="6">
        <v>11</v>
      </c>
      <c r="Q268" s="25" t="s">
        <v>2103</v>
      </c>
      <c r="R268" s="6">
        <v>3.6</v>
      </c>
      <c r="S268" s="6" t="s">
        <v>2100</v>
      </c>
      <c r="T268" s="8">
        <v>0.87</v>
      </c>
      <c r="U268" s="6" t="s">
        <v>33</v>
      </c>
      <c r="V268" s="6" t="s">
        <v>15</v>
      </c>
      <c r="W268" s="6">
        <v>5</v>
      </c>
      <c r="X268" s="6" t="str">
        <f t="shared" si="34"/>
        <v>Low</v>
      </c>
      <c r="Y268" s="11">
        <v>1</v>
      </c>
    </row>
    <row r="269" spans="1:25" x14ac:dyDescent="0.25">
      <c r="A269" s="10" t="s">
        <v>732</v>
      </c>
      <c r="B269" s="35">
        <v>250334</v>
      </c>
      <c r="C269" s="6" t="str">
        <f t="shared" si="28"/>
        <v>FL</v>
      </c>
      <c r="D269" s="6" t="str">
        <f t="shared" si="29"/>
        <v>334</v>
      </c>
      <c r="E269" s="6" t="str">
        <f t="shared" si="30"/>
        <v>250</v>
      </c>
      <c r="F269" s="6" t="str">
        <f>TRIM(Table1[[#This Row],[Name]])</f>
        <v>Patricia Miller</v>
      </c>
      <c r="G269" s="6" t="s">
        <v>733</v>
      </c>
      <c r="H269" s="6" t="str">
        <f t="shared" si="31"/>
        <v>PATRICIA MILLER</v>
      </c>
      <c r="I269" s="6" t="str">
        <f t="shared" si="32"/>
        <v>patricia miller</v>
      </c>
      <c r="J269" s="6" t="str">
        <f t="shared" si="33"/>
        <v>Patricia Miller</v>
      </c>
      <c r="K269" s="6" t="s">
        <v>63</v>
      </c>
      <c r="L269" s="6">
        <v>33</v>
      </c>
      <c r="M269" s="6" t="s">
        <v>18</v>
      </c>
      <c r="N269" s="6" t="s">
        <v>18</v>
      </c>
      <c r="O269" s="6" t="s">
        <v>14</v>
      </c>
      <c r="P269" s="6">
        <v>8</v>
      </c>
      <c r="Q269" s="25" t="s">
        <v>2106</v>
      </c>
      <c r="R269" s="6">
        <v>3.6</v>
      </c>
      <c r="S269" s="6" t="s">
        <v>2100</v>
      </c>
      <c r="T269" s="8">
        <v>0.11</v>
      </c>
      <c r="U269" s="6" t="s">
        <v>33</v>
      </c>
      <c r="V269" s="6" t="s">
        <v>44</v>
      </c>
      <c r="W269" s="6">
        <v>8</v>
      </c>
      <c r="X269" s="6" t="str">
        <f t="shared" si="34"/>
        <v>Low</v>
      </c>
      <c r="Y269" s="11">
        <v>3</v>
      </c>
    </row>
    <row r="270" spans="1:25" x14ac:dyDescent="0.25">
      <c r="A270" s="10" t="s">
        <v>818</v>
      </c>
      <c r="B270" s="35">
        <v>250377</v>
      </c>
      <c r="C270" s="6" t="str">
        <f t="shared" si="28"/>
        <v>FL</v>
      </c>
      <c r="D270" s="6" t="str">
        <f t="shared" si="29"/>
        <v>377</v>
      </c>
      <c r="E270" s="6" t="str">
        <f t="shared" si="30"/>
        <v>250</v>
      </c>
      <c r="F270" s="6" t="str">
        <f>TRIM(Table1[[#This Row],[Name]])</f>
        <v>Mitchell Keller</v>
      </c>
      <c r="G270" s="6" t="s">
        <v>819</v>
      </c>
      <c r="H270" s="6" t="str">
        <f t="shared" si="31"/>
        <v>MITCHELL KELLER</v>
      </c>
      <c r="I270" s="6" t="str">
        <f t="shared" si="32"/>
        <v>mitchell keller</v>
      </c>
      <c r="J270" s="6" t="str">
        <f t="shared" si="33"/>
        <v>Mitchell Keller</v>
      </c>
      <c r="K270" s="6" t="s">
        <v>82</v>
      </c>
      <c r="L270" s="6">
        <v>50</v>
      </c>
      <c r="M270" s="6" t="s">
        <v>12</v>
      </c>
      <c r="N270" s="6" t="s">
        <v>13</v>
      </c>
      <c r="O270" s="6" t="s">
        <v>19</v>
      </c>
      <c r="P270" s="6">
        <v>26</v>
      </c>
      <c r="Q270" s="25" t="s">
        <v>49</v>
      </c>
      <c r="R270" s="6">
        <v>3.6</v>
      </c>
      <c r="S270" s="6" t="s">
        <v>2100</v>
      </c>
      <c r="T270" s="8">
        <v>0.82</v>
      </c>
      <c r="U270" s="6" t="s">
        <v>33</v>
      </c>
      <c r="V270" s="6" t="s">
        <v>9</v>
      </c>
      <c r="W270" s="6">
        <v>11</v>
      </c>
      <c r="X270" s="6" t="str">
        <f t="shared" si="34"/>
        <v>Medium</v>
      </c>
      <c r="Y270" s="11">
        <v>9</v>
      </c>
    </row>
    <row r="271" spans="1:25" x14ac:dyDescent="0.25">
      <c r="A271" s="10" t="s">
        <v>882</v>
      </c>
      <c r="B271" s="35">
        <v>250409</v>
      </c>
      <c r="C271" s="6" t="str">
        <f t="shared" si="28"/>
        <v>FL</v>
      </c>
      <c r="D271" s="6" t="str">
        <f t="shared" si="29"/>
        <v>409</v>
      </c>
      <c r="E271" s="6" t="str">
        <f t="shared" si="30"/>
        <v>250</v>
      </c>
      <c r="F271" s="6" t="str">
        <f>TRIM(Table1[[#This Row],[Name]])</f>
        <v>Mindy Sullivan</v>
      </c>
      <c r="G271" s="6" t="s">
        <v>883</v>
      </c>
      <c r="H271" s="6" t="str">
        <f t="shared" si="31"/>
        <v>MINDY SULLIVAN</v>
      </c>
      <c r="I271" s="6" t="str">
        <f t="shared" si="32"/>
        <v>mindy sullivan</v>
      </c>
      <c r="J271" s="6" t="str">
        <f t="shared" si="33"/>
        <v>Mindy Sullivan</v>
      </c>
      <c r="K271" s="6" t="s">
        <v>63</v>
      </c>
      <c r="L271" s="6">
        <v>37</v>
      </c>
      <c r="M271" s="6" t="s">
        <v>36</v>
      </c>
      <c r="N271" s="6" t="s">
        <v>37</v>
      </c>
      <c r="O271" s="6" t="s">
        <v>19</v>
      </c>
      <c r="P271" s="6">
        <v>11</v>
      </c>
      <c r="Q271" s="25" t="s">
        <v>2104</v>
      </c>
      <c r="R271" s="6">
        <v>3.6</v>
      </c>
      <c r="S271" s="6" t="s">
        <v>2099</v>
      </c>
      <c r="T271" s="8">
        <v>0.73</v>
      </c>
      <c r="U271" s="6" t="s">
        <v>50</v>
      </c>
      <c r="V271" s="6" t="s">
        <v>15</v>
      </c>
      <c r="W271" s="6">
        <v>14</v>
      </c>
      <c r="X271" s="6" t="str">
        <f t="shared" si="34"/>
        <v>Medium</v>
      </c>
      <c r="Y271" s="11">
        <v>7</v>
      </c>
    </row>
    <row r="272" spans="1:25" x14ac:dyDescent="0.25">
      <c r="A272" s="10" t="s">
        <v>1029</v>
      </c>
      <c r="B272" s="35">
        <v>250483</v>
      </c>
      <c r="C272" s="6" t="str">
        <f t="shared" si="28"/>
        <v>FL</v>
      </c>
      <c r="D272" s="6" t="str">
        <f t="shared" si="29"/>
        <v>483</v>
      </c>
      <c r="E272" s="6" t="str">
        <f t="shared" si="30"/>
        <v>250</v>
      </c>
      <c r="F272" s="6" t="str">
        <f>TRIM(Table1[[#This Row],[Name]])</f>
        <v>Bonnie Sherman</v>
      </c>
      <c r="G272" s="6" t="s">
        <v>1030</v>
      </c>
      <c r="H272" s="6" t="str">
        <f t="shared" si="31"/>
        <v>BONNIE SHERMAN</v>
      </c>
      <c r="I272" s="6" t="str">
        <f t="shared" si="32"/>
        <v>bonnie sherman</v>
      </c>
      <c r="J272" s="6" t="str">
        <f t="shared" si="33"/>
        <v>Bonnie Sherman</v>
      </c>
      <c r="K272" s="6" t="s">
        <v>63</v>
      </c>
      <c r="L272" s="6">
        <v>40</v>
      </c>
      <c r="M272" s="6" t="s">
        <v>29</v>
      </c>
      <c r="N272" s="6" t="s">
        <v>30</v>
      </c>
      <c r="O272" s="6" t="s">
        <v>14</v>
      </c>
      <c r="P272" s="6">
        <v>11</v>
      </c>
      <c r="Q272" s="25" t="s">
        <v>104</v>
      </c>
      <c r="R272" s="6">
        <v>3.6</v>
      </c>
      <c r="S272" s="6" t="s">
        <v>142</v>
      </c>
      <c r="T272" s="8">
        <v>0.69</v>
      </c>
      <c r="U272" s="6" t="s">
        <v>50</v>
      </c>
      <c r="V272" s="6" t="s">
        <v>9</v>
      </c>
      <c r="W272" s="6">
        <v>15</v>
      </c>
      <c r="X272" s="6" t="str">
        <f t="shared" si="34"/>
        <v>Medium</v>
      </c>
      <c r="Y272" s="11">
        <v>6</v>
      </c>
    </row>
    <row r="273" spans="1:25" x14ac:dyDescent="0.25">
      <c r="A273" s="10" t="s">
        <v>1060</v>
      </c>
      <c r="B273" s="35">
        <v>250499</v>
      </c>
      <c r="C273" s="6" t="str">
        <f t="shared" si="28"/>
        <v>FL</v>
      </c>
      <c r="D273" s="6" t="str">
        <f t="shared" si="29"/>
        <v>499</v>
      </c>
      <c r="E273" s="6" t="str">
        <f t="shared" si="30"/>
        <v>250</v>
      </c>
      <c r="F273" s="6" t="str">
        <f>TRIM(Table1[[#This Row],[Name]])</f>
        <v>Robin Moore</v>
      </c>
      <c r="G273" s="6" t="s">
        <v>1061</v>
      </c>
      <c r="H273" s="6" t="str">
        <f t="shared" si="31"/>
        <v>ROBIN MOORE</v>
      </c>
      <c r="I273" s="6" t="str">
        <f t="shared" si="32"/>
        <v>robin moore</v>
      </c>
      <c r="J273" s="6" t="str">
        <f t="shared" si="33"/>
        <v>Robin Moore</v>
      </c>
      <c r="K273" s="6" t="s">
        <v>63</v>
      </c>
      <c r="L273" s="6">
        <v>22</v>
      </c>
      <c r="M273" s="6" t="s">
        <v>107</v>
      </c>
      <c r="N273" s="6" t="s">
        <v>108</v>
      </c>
      <c r="O273" s="6" t="s">
        <v>60</v>
      </c>
      <c r="P273" s="6">
        <v>3</v>
      </c>
      <c r="Q273" s="25" t="s">
        <v>2102</v>
      </c>
      <c r="R273" s="6">
        <v>3.6</v>
      </c>
      <c r="S273" s="6" t="s">
        <v>2100</v>
      </c>
      <c r="T273" s="8">
        <v>0.78</v>
      </c>
      <c r="U273" s="6" t="s">
        <v>55</v>
      </c>
      <c r="V273" s="6" t="s">
        <v>15</v>
      </c>
      <c r="W273" s="6">
        <v>3</v>
      </c>
      <c r="X273" s="6" t="str">
        <f t="shared" si="34"/>
        <v>Low</v>
      </c>
      <c r="Y273" s="11">
        <v>4</v>
      </c>
    </row>
    <row r="274" spans="1:25" x14ac:dyDescent="0.25">
      <c r="A274" s="10" t="s">
        <v>1244</v>
      </c>
      <c r="B274" s="35">
        <v>250591</v>
      </c>
      <c r="C274" s="6" t="str">
        <f t="shared" si="28"/>
        <v>FL</v>
      </c>
      <c r="D274" s="6" t="str">
        <f t="shared" si="29"/>
        <v>591</v>
      </c>
      <c r="E274" s="6" t="str">
        <f t="shared" si="30"/>
        <v>250</v>
      </c>
      <c r="F274" s="6" t="str">
        <f>TRIM(Table1[[#This Row],[Name]])</f>
        <v>Keith Shaffer</v>
      </c>
      <c r="G274" s="6" t="s">
        <v>1245</v>
      </c>
      <c r="H274" s="6" t="str">
        <f t="shared" si="31"/>
        <v>KEITH SHAFFER</v>
      </c>
      <c r="I274" s="6" t="str">
        <f t="shared" si="32"/>
        <v>keith shaffer</v>
      </c>
      <c r="J274" s="6" t="str">
        <f t="shared" si="33"/>
        <v>Keith Shaffer</v>
      </c>
      <c r="K274" s="6" t="s">
        <v>82</v>
      </c>
      <c r="L274" s="6">
        <v>59</v>
      </c>
      <c r="M274" s="6" t="s">
        <v>162</v>
      </c>
      <c r="N274" s="6" t="s">
        <v>59</v>
      </c>
      <c r="O274" s="6" t="s">
        <v>7</v>
      </c>
      <c r="P274" s="6">
        <v>22</v>
      </c>
      <c r="Q274" s="25" t="s">
        <v>2107</v>
      </c>
      <c r="R274" s="6">
        <v>3.6</v>
      </c>
      <c r="S274" s="6" t="s">
        <v>2099</v>
      </c>
      <c r="T274" s="8">
        <v>0.63</v>
      </c>
      <c r="U274" s="6" t="s">
        <v>50</v>
      </c>
      <c r="V274" s="6" t="s">
        <v>9</v>
      </c>
      <c r="W274" s="6">
        <v>16</v>
      </c>
      <c r="X274" s="6" t="str">
        <f t="shared" si="34"/>
        <v>High</v>
      </c>
      <c r="Y274" s="11">
        <v>6</v>
      </c>
    </row>
    <row r="275" spans="1:25" x14ac:dyDescent="0.25">
      <c r="A275" s="10" t="s">
        <v>1260</v>
      </c>
      <c r="B275" s="35">
        <v>250599</v>
      </c>
      <c r="C275" s="6" t="str">
        <f t="shared" si="28"/>
        <v>FL</v>
      </c>
      <c r="D275" s="6" t="str">
        <f t="shared" si="29"/>
        <v>599</v>
      </c>
      <c r="E275" s="6" t="str">
        <f t="shared" si="30"/>
        <v>250</v>
      </c>
      <c r="F275" s="6" t="str">
        <f>TRIM(Table1[[#This Row],[Name]])</f>
        <v>Jeremy Hernandez</v>
      </c>
      <c r="G275" s="6" t="s">
        <v>1261</v>
      </c>
      <c r="H275" s="6" t="str">
        <f t="shared" si="31"/>
        <v>JEREMY HERNANDEZ</v>
      </c>
      <c r="I275" s="6" t="str">
        <f t="shared" si="32"/>
        <v>jeremy hernandez</v>
      </c>
      <c r="J275" s="6" t="str">
        <f t="shared" si="33"/>
        <v>Jeremy Hernandez</v>
      </c>
      <c r="K275" s="6" t="s">
        <v>82</v>
      </c>
      <c r="L275" s="6">
        <v>55</v>
      </c>
      <c r="M275" s="6" t="s">
        <v>122</v>
      </c>
      <c r="N275" s="6" t="s">
        <v>123</v>
      </c>
      <c r="O275" s="6" t="s">
        <v>97</v>
      </c>
      <c r="P275" s="6">
        <v>6</v>
      </c>
      <c r="Q275" s="25" t="s">
        <v>24</v>
      </c>
      <c r="R275" s="6">
        <v>3.6</v>
      </c>
      <c r="S275" s="6" t="s">
        <v>2100</v>
      </c>
      <c r="T275" s="8">
        <v>0.11</v>
      </c>
      <c r="U275" s="6" t="s">
        <v>55</v>
      </c>
      <c r="V275" s="6" t="s">
        <v>44</v>
      </c>
      <c r="W275" s="6">
        <v>13</v>
      </c>
      <c r="X275" s="6" t="str">
        <f t="shared" si="34"/>
        <v>Medium</v>
      </c>
      <c r="Y275" s="11">
        <v>3</v>
      </c>
    </row>
    <row r="276" spans="1:25" x14ac:dyDescent="0.25">
      <c r="A276" s="10" t="s">
        <v>1334</v>
      </c>
      <c r="B276" s="35">
        <v>250636</v>
      </c>
      <c r="C276" s="6" t="str">
        <f t="shared" si="28"/>
        <v>FL</v>
      </c>
      <c r="D276" s="6" t="str">
        <f t="shared" si="29"/>
        <v>636</v>
      </c>
      <c r="E276" s="6" t="str">
        <f t="shared" si="30"/>
        <v>250</v>
      </c>
      <c r="F276" s="6" t="str">
        <f>TRIM(Table1[[#This Row],[Name]])</f>
        <v>Donald Salas</v>
      </c>
      <c r="G276" s="6" t="s">
        <v>1335</v>
      </c>
      <c r="H276" s="6" t="str">
        <f t="shared" si="31"/>
        <v>DONALD SALAS</v>
      </c>
      <c r="I276" s="6" t="str">
        <f t="shared" si="32"/>
        <v>donald salas</v>
      </c>
      <c r="J276" s="6" t="str">
        <f t="shared" si="33"/>
        <v>Donald Salas</v>
      </c>
      <c r="K276" s="6" t="s">
        <v>82</v>
      </c>
      <c r="L276" s="6">
        <v>35</v>
      </c>
      <c r="M276" s="6" t="s">
        <v>173</v>
      </c>
      <c r="N276" s="6" t="s">
        <v>59</v>
      </c>
      <c r="O276" s="6" t="s">
        <v>97</v>
      </c>
      <c r="P276" s="6">
        <v>13</v>
      </c>
      <c r="Q276" s="25">
        <v>40</v>
      </c>
      <c r="R276" s="6">
        <v>3.6</v>
      </c>
      <c r="S276" s="6" t="s">
        <v>2099</v>
      </c>
      <c r="T276" s="8">
        <v>0.83</v>
      </c>
      <c r="U276" s="6" t="s">
        <v>33</v>
      </c>
      <c r="V276" s="6" t="s">
        <v>44</v>
      </c>
      <c r="W276" s="6">
        <v>14</v>
      </c>
      <c r="X276" s="6" t="str">
        <f t="shared" si="34"/>
        <v>Medium</v>
      </c>
      <c r="Y276" s="11">
        <v>4</v>
      </c>
    </row>
    <row r="277" spans="1:25" x14ac:dyDescent="0.25">
      <c r="A277" s="10" t="s">
        <v>1394</v>
      </c>
      <c r="B277" s="35">
        <v>250666</v>
      </c>
      <c r="C277" s="6" t="str">
        <f t="shared" si="28"/>
        <v>FL</v>
      </c>
      <c r="D277" s="6" t="str">
        <f t="shared" si="29"/>
        <v>666</v>
      </c>
      <c r="E277" s="6" t="str">
        <f t="shared" si="30"/>
        <v>250</v>
      </c>
      <c r="F277" s="6" t="str">
        <f>TRIM(Table1[[#This Row],[Name]])</f>
        <v>Samantha Porter</v>
      </c>
      <c r="G277" s="6" t="s">
        <v>1395</v>
      </c>
      <c r="H277" s="6" t="str">
        <f t="shared" si="31"/>
        <v>SAMANTHA PORTER</v>
      </c>
      <c r="I277" s="6" t="str">
        <f t="shared" si="32"/>
        <v>samantha porter</v>
      </c>
      <c r="J277" s="6" t="str">
        <f t="shared" si="33"/>
        <v>Samantha Porter</v>
      </c>
      <c r="K277" s="6" t="s">
        <v>63</v>
      </c>
      <c r="L277" s="6">
        <v>55</v>
      </c>
      <c r="M277" s="6" t="s">
        <v>111</v>
      </c>
      <c r="N277" s="6" t="s">
        <v>13</v>
      </c>
      <c r="O277" s="6" t="s">
        <v>23</v>
      </c>
      <c r="P277" s="6">
        <v>14</v>
      </c>
      <c r="Q277" s="25" t="s">
        <v>2105</v>
      </c>
      <c r="R277" s="6">
        <v>3.6</v>
      </c>
      <c r="S277" s="6" t="s">
        <v>2100</v>
      </c>
      <c r="T277" s="8">
        <v>0.81</v>
      </c>
      <c r="U277" s="6" t="s">
        <v>55</v>
      </c>
      <c r="V277" s="6" t="s">
        <v>44</v>
      </c>
      <c r="W277" s="6">
        <v>9</v>
      </c>
      <c r="X277" s="6" t="str">
        <f t="shared" si="34"/>
        <v>Low</v>
      </c>
      <c r="Y277" s="11">
        <v>7</v>
      </c>
    </row>
    <row r="278" spans="1:25" x14ac:dyDescent="0.25">
      <c r="A278" s="10" t="s">
        <v>1483</v>
      </c>
      <c r="B278" s="35">
        <v>250712</v>
      </c>
      <c r="C278" s="6" t="str">
        <f t="shared" si="28"/>
        <v>FL</v>
      </c>
      <c r="D278" s="6" t="str">
        <f t="shared" si="29"/>
        <v>712</v>
      </c>
      <c r="E278" s="6" t="str">
        <f t="shared" si="30"/>
        <v>250</v>
      </c>
      <c r="F278" s="6" t="str">
        <f>TRIM(Table1[[#This Row],[Name]])</f>
        <v>Rebecca Barker</v>
      </c>
      <c r="G278" s="6" t="s">
        <v>1484</v>
      </c>
      <c r="H278" s="6" t="str">
        <f t="shared" si="31"/>
        <v>REBECCA BARKER</v>
      </c>
      <c r="I278" s="6" t="str">
        <f t="shared" si="32"/>
        <v>rebecca barker</v>
      </c>
      <c r="J278" s="6" t="str">
        <f t="shared" si="33"/>
        <v>Rebecca Barker</v>
      </c>
      <c r="K278" s="6" t="s">
        <v>63</v>
      </c>
      <c r="L278" s="6">
        <v>58</v>
      </c>
      <c r="M278" s="6" t="s">
        <v>111</v>
      </c>
      <c r="N278" s="6" t="s">
        <v>13</v>
      </c>
      <c r="O278" s="6" t="s">
        <v>64</v>
      </c>
      <c r="P278" s="6">
        <v>20</v>
      </c>
      <c r="Q278" s="25">
        <v>75</v>
      </c>
      <c r="R278" s="6">
        <v>3.6</v>
      </c>
      <c r="S278" s="6" t="s">
        <v>54</v>
      </c>
      <c r="T278" s="8">
        <v>0.78</v>
      </c>
      <c r="U278" s="6" t="s">
        <v>33</v>
      </c>
      <c r="V278" s="6" t="s">
        <v>9</v>
      </c>
      <c r="W278" s="6">
        <v>11</v>
      </c>
      <c r="X278" s="6" t="str">
        <f t="shared" si="34"/>
        <v>Medium</v>
      </c>
      <c r="Y278" s="11">
        <v>13</v>
      </c>
    </row>
    <row r="279" spans="1:25" x14ac:dyDescent="0.25">
      <c r="A279" s="10" t="s">
        <v>1507</v>
      </c>
      <c r="B279" s="35">
        <v>250724</v>
      </c>
      <c r="C279" s="6" t="str">
        <f t="shared" si="28"/>
        <v>FL</v>
      </c>
      <c r="D279" s="6" t="str">
        <f t="shared" si="29"/>
        <v>724</v>
      </c>
      <c r="E279" s="6" t="str">
        <f t="shared" si="30"/>
        <v>250</v>
      </c>
      <c r="F279" s="6" t="str">
        <f>TRIM(Table1[[#This Row],[Name]])</f>
        <v>Bradley Gaines</v>
      </c>
      <c r="G279" s="6" t="s">
        <v>1508</v>
      </c>
      <c r="H279" s="6" t="str">
        <f t="shared" si="31"/>
        <v>BRADLEY GAINES</v>
      </c>
      <c r="I279" s="6" t="str">
        <f t="shared" si="32"/>
        <v>bradley gaines</v>
      </c>
      <c r="J279" s="6" t="str">
        <f t="shared" si="33"/>
        <v>Bradley Gaines</v>
      </c>
      <c r="K279" s="6" t="s">
        <v>82</v>
      </c>
      <c r="L279" s="6">
        <v>51</v>
      </c>
      <c r="M279" s="6" t="s">
        <v>47</v>
      </c>
      <c r="N279" s="6" t="s">
        <v>48</v>
      </c>
      <c r="O279" s="6" t="s">
        <v>60</v>
      </c>
      <c r="P279" s="6">
        <v>11</v>
      </c>
      <c r="Q279" s="25" t="s">
        <v>2106</v>
      </c>
      <c r="R279" s="6">
        <v>3.6</v>
      </c>
      <c r="S279" s="6" t="s">
        <v>2100</v>
      </c>
      <c r="T279" s="8">
        <v>0.77</v>
      </c>
      <c r="U279" s="6" t="s">
        <v>33</v>
      </c>
      <c r="V279" s="6" t="s">
        <v>9</v>
      </c>
      <c r="W279" s="6">
        <v>7</v>
      </c>
      <c r="X279" s="6" t="str">
        <f t="shared" si="34"/>
        <v>Low</v>
      </c>
      <c r="Y279" s="11">
        <v>3</v>
      </c>
    </row>
    <row r="280" spans="1:25" x14ac:dyDescent="0.25">
      <c r="A280" s="10" t="s">
        <v>1707</v>
      </c>
      <c r="B280" s="35">
        <v>250824</v>
      </c>
      <c r="C280" s="6" t="str">
        <f t="shared" si="28"/>
        <v>FL</v>
      </c>
      <c r="D280" s="6" t="str">
        <f t="shared" si="29"/>
        <v>824</v>
      </c>
      <c r="E280" s="6" t="str">
        <f t="shared" si="30"/>
        <v>250</v>
      </c>
      <c r="F280" s="6" t="str">
        <f>TRIM(Table1[[#This Row],[Name]])</f>
        <v>Alexander Hogan</v>
      </c>
      <c r="G280" s="6" t="s">
        <v>1708</v>
      </c>
      <c r="H280" s="6" t="str">
        <f t="shared" si="31"/>
        <v>ALEXANDER HOGAN</v>
      </c>
      <c r="I280" s="6" t="str">
        <f t="shared" si="32"/>
        <v>alexander hogan</v>
      </c>
      <c r="J280" s="6" t="str">
        <f t="shared" si="33"/>
        <v>Alexander Hogan</v>
      </c>
      <c r="K280" s="6" t="s">
        <v>82</v>
      </c>
      <c r="L280" s="6">
        <v>21</v>
      </c>
      <c r="M280" s="6" t="s">
        <v>122</v>
      </c>
      <c r="N280" s="6" t="s">
        <v>123</v>
      </c>
      <c r="O280" s="6" t="s">
        <v>19</v>
      </c>
      <c r="P280" s="6">
        <v>2</v>
      </c>
      <c r="Q280" s="25">
        <v>100</v>
      </c>
      <c r="R280" s="6">
        <v>3.6</v>
      </c>
      <c r="S280" s="6" t="s">
        <v>2099</v>
      </c>
      <c r="T280" s="8">
        <v>0.85</v>
      </c>
      <c r="U280" s="6" t="s">
        <v>55</v>
      </c>
      <c r="V280" s="6" t="s">
        <v>9</v>
      </c>
      <c r="W280" s="6">
        <v>3</v>
      </c>
      <c r="X280" s="6" t="str">
        <f t="shared" si="34"/>
        <v>Low</v>
      </c>
      <c r="Y280" s="11">
        <v>2</v>
      </c>
    </row>
    <row r="281" spans="1:25" x14ac:dyDescent="0.25">
      <c r="A281" s="10" t="s">
        <v>1899</v>
      </c>
      <c r="B281" s="35">
        <v>250921</v>
      </c>
      <c r="C281" s="6" t="str">
        <f t="shared" si="28"/>
        <v>FL</v>
      </c>
      <c r="D281" s="6" t="str">
        <f t="shared" si="29"/>
        <v>921</v>
      </c>
      <c r="E281" s="6" t="str">
        <f t="shared" si="30"/>
        <v>250</v>
      </c>
      <c r="F281" s="6" t="str">
        <f>TRIM(Table1[[#This Row],[Name]])</f>
        <v>Amy Fitzgerald</v>
      </c>
      <c r="G281" s="6" t="s">
        <v>1900</v>
      </c>
      <c r="H281" s="6" t="str">
        <f t="shared" si="31"/>
        <v>AMY FITZGERALD</v>
      </c>
      <c r="I281" s="6" t="str">
        <f t="shared" si="32"/>
        <v>amy fitzgerald</v>
      </c>
      <c r="J281" s="6" t="str">
        <f t="shared" si="33"/>
        <v>Amy Fitzgerald</v>
      </c>
      <c r="K281" s="6" t="s">
        <v>63</v>
      </c>
      <c r="L281" s="6">
        <v>24</v>
      </c>
      <c r="M281" s="6" t="s">
        <v>43</v>
      </c>
      <c r="N281" s="6" t="s">
        <v>13</v>
      </c>
      <c r="O281" s="6" t="s">
        <v>23</v>
      </c>
      <c r="P281" s="6">
        <v>2</v>
      </c>
      <c r="Q281" s="25">
        <v>30</v>
      </c>
      <c r="R281" s="6">
        <v>3.6</v>
      </c>
      <c r="S281" s="6" t="s">
        <v>2100</v>
      </c>
      <c r="T281" s="8">
        <v>0.92</v>
      </c>
      <c r="U281" s="6" t="s">
        <v>55</v>
      </c>
      <c r="V281" s="6" t="s">
        <v>20</v>
      </c>
      <c r="W281" s="6">
        <v>3</v>
      </c>
      <c r="X281" s="6" t="str">
        <f t="shared" si="34"/>
        <v>Low</v>
      </c>
      <c r="Y281" s="11">
        <v>1</v>
      </c>
    </row>
    <row r="282" spans="1:25" x14ac:dyDescent="0.25">
      <c r="A282" s="10" t="s">
        <v>1905</v>
      </c>
      <c r="B282" s="35">
        <v>250924</v>
      </c>
      <c r="C282" s="6" t="str">
        <f t="shared" si="28"/>
        <v>FL</v>
      </c>
      <c r="D282" s="6" t="str">
        <f t="shared" si="29"/>
        <v>924</v>
      </c>
      <c r="E282" s="6" t="str">
        <f t="shared" si="30"/>
        <v>250</v>
      </c>
      <c r="F282" s="6" t="str">
        <f>TRIM(Table1[[#This Row],[Name]])</f>
        <v>Lori Marshall</v>
      </c>
      <c r="G282" s="6" t="s">
        <v>1906</v>
      </c>
      <c r="H282" s="6" t="str">
        <f t="shared" si="31"/>
        <v>LORI MARSHALL</v>
      </c>
      <c r="I282" s="6" t="str">
        <f t="shared" si="32"/>
        <v>lori marshall</v>
      </c>
      <c r="J282" s="6" t="str">
        <f t="shared" si="33"/>
        <v>Lori Marshall</v>
      </c>
      <c r="K282" s="6" t="s">
        <v>63</v>
      </c>
      <c r="L282" s="6">
        <v>49</v>
      </c>
      <c r="M282" s="6" t="s">
        <v>95</v>
      </c>
      <c r="N282" s="6" t="s">
        <v>96</v>
      </c>
      <c r="O282" s="6" t="s">
        <v>14</v>
      </c>
      <c r="P282" s="6">
        <v>24</v>
      </c>
      <c r="Q282" s="25">
        <v>100</v>
      </c>
      <c r="R282" s="6">
        <v>3.6</v>
      </c>
      <c r="S282" s="6" t="s">
        <v>2100</v>
      </c>
      <c r="T282" s="8">
        <v>0.11</v>
      </c>
      <c r="U282" s="6" t="s">
        <v>8</v>
      </c>
      <c r="V282" s="6" t="s">
        <v>20</v>
      </c>
      <c r="W282" s="6">
        <v>11</v>
      </c>
      <c r="X282" s="6" t="str">
        <f t="shared" si="34"/>
        <v>Medium</v>
      </c>
      <c r="Y282" s="11">
        <v>1</v>
      </c>
    </row>
    <row r="283" spans="1:25" x14ac:dyDescent="0.25">
      <c r="A283" s="10" t="s">
        <v>1993</v>
      </c>
      <c r="B283" s="35">
        <v>250968</v>
      </c>
      <c r="C283" s="6" t="str">
        <f t="shared" si="28"/>
        <v>FL</v>
      </c>
      <c r="D283" s="6" t="str">
        <f t="shared" si="29"/>
        <v>968</v>
      </c>
      <c r="E283" s="6" t="str">
        <f t="shared" si="30"/>
        <v>250</v>
      </c>
      <c r="F283" s="6" t="str">
        <f>TRIM(Table1[[#This Row],[Name]])</f>
        <v>Sarah Miller</v>
      </c>
      <c r="G283" s="6" t="s">
        <v>1994</v>
      </c>
      <c r="H283" s="6" t="str">
        <f t="shared" si="31"/>
        <v>SARAH MILLER</v>
      </c>
      <c r="I283" s="6" t="str">
        <f t="shared" si="32"/>
        <v>sarah miller</v>
      </c>
      <c r="J283" s="6" t="str">
        <f t="shared" si="33"/>
        <v>Sarah Miller</v>
      </c>
      <c r="K283" s="6" t="s">
        <v>63</v>
      </c>
      <c r="L283" s="6">
        <v>36</v>
      </c>
      <c r="M283" s="6" t="s">
        <v>53</v>
      </c>
      <c r="N283" s="6" t="s">
        <v>13</v>
      </c>
      <c r="O283" s="6" t="s">
        <v>64</v>
      </c>
      <c r="P283" s="6">
        <v>13</v>
      </c>
      <c r="Q283" s="25">
        <v>30</v>
      </c>
      <c r="R283" s="6">
        <v>3.6</v>
      </c>
      <c r="S283" s="6" t="s">
        <v>2099</v>
      </c>
      <c r="T283" s="8">
        <v>0.86</v>
      </c>
      <c r="U283" s="6" t="s">
        <v>55</v>
      </c>
      <c r="V283" s="6" t="s">
        <v>44</v>
      </c>
      <c r="W283" s="6">
        <v>8</v>
      </c>
      <c r="X283" s="6" t="str">
        <f t="shared" si="34"/>
        <v>Low</v>
      </c>
      <c r="Y283" s="11">
        <v>3</v>
      </c>
    </row>
    <row r="284" spans="1:25" x14ac:dyDescent="0.25">
      <c r="A284" s="10" t="s">
        <v>2021</v>
      </c>
      <c r="B284" s="35">
        <v>250982</v>
      </c>
      <c r="C284" s="6" t="str">
        <f t="shared" si="28"/>
        <v>FL</v>
      </c>
      <c r="D284" s="6" t="str">
        <f t="shared" si="29"/>
        <v>982</v>
      </c>
      <c r="E284" s="6" t="str">
        <f t="shared" si="30"/>
        <v>250</v>
      </c>
      <c r="F284" s="6" t="str">
        <f>TRIM(Table1[[#This Row],[Name]])</f>
        <v>David Gonzalez</v>
      </c>
      <c r="G284" s="6" t="s">
        <v>2022</v>
      </c>
      <c r="H284" s="6" t="str">
        <f t="shared" si="31"/>
        <v>DAVID GONZALEZ</v>
      </c>
      <c r="I284" s="6" t="str">
        <f t="shared" si="32"/>
        <v>david gonzalez</v>
      </c>
      <c r="J284" s="6" t="str">
        <f t="shared" si="33"/>
        <v>David Gonzalez</v>
      </c>
      <c r="K284" s="6" t="s">
        <v>82</v>
      </c>
      <c r="L284" s="6">
        <v>26</v>
      </c>
      <c r="M284" s="6" t="s">
        <v>91</v>
      </c>
      <c r="N284" s="6" t="s">
        <v>92</v>
      </c>
      <c r="O284" s="6" t="s">
        <v>64</v>
      </c>
      <c r="P284" s="6">
        <v>8</v>
      </c>
      <c r="Q284" s="25">
        <v>20</v>
      </c>
      <c r="R284" s="6">
        <v>3.6</v>
      </c>
      <c r="S284" s="6" t="s">
        <v>2099</v>
      </c>
      <c r="T284" s="8">
        <v>0.67</v>
      </c>
      <c r="U284" s="6" t="s">
        <v>33</v>
      </c>
      <c r="V284" s="6" t="s">
        <v>20</v>
      </c>
      <c r="W284" s="6">
        <v>14</v>
      </c>
      <c r="X284" s="6" t="str">
        <f t="shared" si="34"/>
        <v>Medium</v>
      </c>
      <c r="Y284" s="11">
        <v>7</v>
      </c>
    </row>
    <row r="285" spans="1:25" x14ac:dyDescent="0.25">
      <c r="A285" s="10" t="s">
        <v>194</v>
      </c>
      <c r="B285" s="35">
        <v>250065</v>
      </c>
      <c r="C285" s="6" t="str">
        <f t="shared" si="28"/>
        <v>FL</v>
      </c>
      <c r="D285" s="6" t="str">
        <f t="shared" si="29"/>
        <v>065</v>
      </c>
      <c r="E285" s="6" t="str">
        <f t="shared" si="30"/>
        <v>250</v>
      </c>
      <c r="F285" s="6" t="str">
        <f>TRIM(Table1[[#This Row],[Name]])</f>
        <v>Rebekah Williams</v>
      </c>
      <c r="G285" s="6" t="s">
        <v>195</v>
      </c>
      <c r="H285" s="6" t="str">
        <f t="shared" si="31"/>
        <v>REBEKAH WILLIAMS</v>
      </c>
      <c r="I285" s="6" t="str">
        <f t="shared" si="32"/>
        <v>rebekah williams</v>
      </c>
      <c r="J285" s="6" t="str">
        <f t="shared" si="33"/>
        <v>Rebekah Williams</v>
      </c>
      <c r="K285" s="6" t="s">
        <v>63</v>
      </c>
      <c r="L285" s="6">
        <v>50</v>
      </c>
      <c r="M285" s="6" t="s">
        <v>107</v>
      </c>
      <c r="N285" s="6" t="s">
        <v>108</v>
      </c>
      <c r="O285" s="6" t="s">
        <v>31</v>
      </c>
      <c r="P285" s="6">
        <v>14</v>
      </c>
      <c r="Q285" s="25" t="s">
        <v>49</v>
      </c>
      <c r="R285" s="6">
        <v>3.5</v>
      </c>
      <c r="S285" s="6" t="s">
        <v>2100</v>
      </c>
      <c r="T285" s="8">
        <v>0.83</v>
      </c>
      <c r="U285" s="6" t="s">
        <v>55</v>
      </c>
      <c r="V285" s="6" t="s">
        <v>9</v>
      </c>
      <c r="W285" s="6">
        <v>13</v>
      </c>
      <c r="X285" s="6" t="str">
        <f t="shared" si="34"/>
        <v>Medium</v>
      </c>
      <c r="Y285" s="11">
        <v>8</v>
      </c>
    </row>
    <row r="286" spans="1:25" x14ac:dyDescent="0.25">
      <c r="A286" s="10" t="s">
        <v>285</v>
      </c>
      <c r="B286" s="35">
        <v>250110</v>
      </c>
      <c r="C286" s="6" t="str">
        <f t="shared" si="28"/>
        <v>FL</v>
      </c>
      <c r="D286" s="6" t="str">
        <f t="shared" si="29"/>
        <v>110</v>
      </c>
      <c r="E286" s="6" t="str">
        <f t="shared" si="30"/>
        <v>250</v>
      </c>
      <c r="F286" s="6" t="str">
        <f>TRIM(Table1[[#This Row],[Name]])</f>
        <v>Kimberly Griffin</v>
      </c>
      <c r="G286" s="6" t="s">
        <v>286</v>
      </c>
      <c r="H286" s="6" t="str">
        <f t="shared" si="31"/>
        <v>KIMBERLY GRIFFIN</v>
      </c>
      <c r="I286" s="6" t="str">
        <f t="shared" si="32"/>
        <v>kimberly griffin</v>
      </c>
      <c r="J286" s="6" t="str">
        <f t="shared" si="33"/>
        <v>Kimberly Griffin</v>
      </c>
      <c r="K286" s="6" t="s">
        <v>63</v>
      </c>
      <c r="L286" s="6">
        <v>46</v>
      </c>
      <c r="M286" s="6" t="s">
        <v>43</v>
      </c>
      <c r="N286" s="6" t="s">
        <v>13</v>
      </c>
      <c r="O286" s="6" t="s">
        <v>31</v>
      </c>
      <c r="P286" s="6">
        <v>9</v>
      </c>
      <c r="Q286" s="25" t="s">
        <v>32</v>
      </c>
      <c r="R286" s="6">
        <v>3.5</v>
      </c>
      <c r="S286" s="6" t="s">
        <v>2100</v>
      </c>
      <c r="T286" s="8">
        <v>0.72</v>
      </c>
      <c r="U286" s="6" t="s">
        <v>55</v>
      </c>
      <c r="V286" s="6" t="s">
        <v>9</v>
      </c>
      <c r="W286" s="6">
        <v>15</v>
      </c>
      <c r="X286" s="6" t="str">
        <f t="shared" si="34"/>
        <v>Medium</v>
      </c>
      <c r="Y286" s="11">
        <v>9</v>
      </c>
    </row>
    <row r="287" spans="1:25" x14ac:dyDescent="0.25">
      <c r="A287" s="10" t="s">
        <v>464</v>
      </c>
      <c r="B287" s="35">
        <v>250200</v>
      </c>
      <c r="C287" s="6" t="str">
        <f t="shared" si="28"/>
        <v>FL</v>
      </c>
      <c r="D287" s="6" t="str">
        <f t="shared" si="29"/>
        <v>200</v>
      </c>
      <c r="E287" s="6" t="str">
        <f t="shared" si="30"/>
        <v>250</v>
      </c>
      <c r="F287" s="6" t="str">
        <f>TRIM(Table1[[#This Row],[Name]])</f>
        <v>Nicole Meyers</v>
      </c>
      <c r="G287" s="6" t="s">
        <v>465</v>
      </c>
      <c r="H287" s="6" t="str">
        <f t="shared" si="31"/>
        <v>NICOLE MEYERS</v>
      </c>
      <c r="I287" s="6" t="str">
        <f t="shared" si="32"/>
        <v>nicole meyers</v>
      </c>
      <c r="J287" s="6" t="str">
        <f t="shared" si="33"/>
        <v>Nicole Meyers</v>
      </c>
      <c r="K287" s="6" t="s">
        <v>63</v>
      </c>
      <c r="L287" s="6">
        <v>39</v>
      </c>
      <c r="M287" s="6" t="s">
        <v>58</v>
      </c>
      <c r="N287" s="6" t="s">
        <v>59</v>
      </c>
      <c r="O287" s="6" t="s">
        <v>38</v>
      </c>
      <c r="P287" s="6">
        <v>11</v>
      </c>
      <c r="Q287" s="25">
        <v>100</v>
      </c>
      <c r="R287" s="6">
        <v>3.5</v>
      </c>
      <c r="S287" s="6" t="s">
        <v>2100</v>
      </c>
      <c r="T287" s="8">
        <v>0.82</v>
      </c>
      <c r="U287" s="6" t="s">
        <v>55</v>
      </c>
      <c r="V287" s="6" t="s">
        <v>20</v>
      </c>
      <c r="W287" s="6">
        <v>12</v>
      </c>
      <c r="X287" s="6" t="str">
        <f t="shared" si="34"/>
        <v>Medium</v>
      </c>
      <c r="Y287" s="11">
        <v>2</v>
      </c>
    </row>
    <row r="288" spans="1:25" x14ac:dyDescent="0.25">
      <c r="A288" s="10" t="s">
        <v>1659</v>
      </c>
      <c r="B288" s="35">
        <v>250800</v>
      </c>
      <c r="C288" s="6" t="str">
        <f t="shared" si="28"/>
        <v>FL</v>
      </c>
      <c r="D288" s="6" t="str">
        <f t="shared" si="29"/>
        <v>800</v>
      </c>
      <c r="E288" s="6" t="str">
        <f t="shared" si="30"/>
        <v>250</v>
      </c>
      <c r="F288" s="6" t="str">
        <f>TRIM(Table1[[#This Row],[Name]])</f>
        <v>Dana Rice</v>
      </c>
      <c r="G288" s="6" t="s">
        <v>1660</v>
      </c>
      <c r="H288" s="6" t="str">
        <f t="shared" si="31"/>
        <v>DANA RICE</v>
      </c>
      <c r="I288" s="6" t="str">
        <f t="shared" si="32"/>
        <v>dana rice</v>
      </c>
      <c r="J288" s="6" t="str">
        <f t="shared" si="33"/>
        <v>Dana Rice</v>
      </c>
      <c r="K288" s="6" t="s">
        <v>63</v>
      </c>
      <c r="L288" s="6">
        <v>58</v>
      </c>
      <c r="M288" s="6" t="s">
        <v>118</v>
      </c>
      <c r="N288" s="6" t="s">
        <v>119</v>
      </c>
      <c r="O288" s="6" t="s">
        <v>38</v>
      </c>
      <c r="P288" s="6">
        <v>15</v>
      </c>
      <c r="Q288" s="25">
        <v>20</v>
      </c>
      <c r="R288" s="6">
        <v>3.5</v>
      </c>
      <c r="S288" s="6" t="s">
        <v>2100</v>
      </c>
      <c r="T288" s="8">
        <v>0.98</v>
      </c>
      <c r="U288" s="6" t="s">
        <v>55</v>
      </c>
      <c r="V288" s="6" t="s">
        <v>20</v>
      </c>
      <c r="W288" s="6">
        <v>9</v>
      </c>
      <c r="X288" s="6" t="str">
        <f t="shared" si="34"/>
        <v>Low</v>
      </c>
      <c r="Y288" s="11">
        <v>12</v>
      </c>
    </row>
    <row r="289" spans="1:25" x14ac:dyDescent="0.25">
      <c r="A289" s="10" t="s">
        <v>431</v>
      </c>
      <c r="B289" s="35">
        <v>250183</v>
      </c>
      <c r="C289" s="6" t="str">
        <f t="shared" si="28"/>
        <v>FL</v>
      </c>
      <c r="D289" s="6" t="str">
        <f t="shared" si="29"/>
        <v>183</v>
      </c>
      <c r="E289" s="6" t="str">
        <f t="shared" si="30"/>
        <v>250</v>
      </c>
      <c r="F289" s="6" t="str">
        <f>TRIM(Table1[[#This Row],[Name]])</f>
        <v>Michael Zavala</v>
      </c>
      <c r="G289" s="6" t="s">
        <v>432</v>
      </c>
      <c r="H289" s="6" t="str">
        <f t="shared" si="31"/>
        <v>MICHAEL ZAVALA</v>
      </c>
      <c r="I289" s="6" t="str">
        <f t="shared" si="32"/>
        <v>michael zavala</v>
      </c>
      <c r="J289" s="6" t="str">
        <f t="shared" si="33"/>
        <v>Michael Zavala</v>
      </c>
      <c r="K289" s="6" t="s">
        <v>82</v>
      </c>
      <c r="L289" s="6">
        <v>38</v>
      </c>
      <c r="M289" s="6" t="s">
        <v>71</v>
      </c>
      <c r="N289" s="6" t="s">
        <v>72</v>
      </c>
      <c r="O289" s="6" t="s">
        <v>23</v>
      </c>
      <c r="P289" s="6">
        <v>3</v>
      </c>
      <c r="Q289" s="25">
        <v>30</v>
      </c>
      <c r="R289" s="6">
        <v>3.5</v>
      </c>
      <c r="S289" s="6" t="s">
        <v>142</v>
      </c>
      <c r="T289" s="8">
        <v>0.97</v>
      </c>
      <c r="U289" s="6" t="s">
        <v>50</v>
      </c>
      <c r="V289" s="6" t="s">
        <v>15</v>
      </c>
      <c r="W289" s="6">
        <v>3</v>
      </c>
      <c r="X289" s="6" t="str">
        <f t="shared" si="34"/>
        <v>Low</v>
      </c>
      <c r="Y289" s="11">
        <v>1</v>
      </c>
    </row>
    <row r="290" spans="1:25" x14ac:dyDescent="0.25">
      <c r="A290" s="10" t="s">
        <v>664</v>
      </c>
      <c r="B290" s="35">
        <v>250300</v>
      </c>
      <c r="C290" s="6" t="str">
        <f t="shared" si="28"/>
        <v>FL</v>
      </c>
      <c r="D290" s="6" t="str">
        <f t="shared" si="29"/>
        <v>300</v>
      </c>
      <c r="E290" s="6" t="str">
        <f t="shared" si="30"/>
        <v>250</v>
      </c>
      <c r="F290" s="6" t="str">
        <f>TRIM(Table1[[#This Row],[Name]])</f>
        <v>Beth Crane</v>
      </c>
      <c r="G290" s="6" t="s">
        <v>665</v>
      </c>
      <c r="H290" s="6" t="str">
        <f t="shared" si="31"/>
        <v>BETH CRANE</v>
      </c>
      <c r="I290" s="6" t="str">
        <f t="shared" si="32"/>
        <v>beth crane</v>
      </c>
      <c r="J290" s="6" t="str">
        <f t="shared" si="33"/>
        <v>Beth Crane</v>
      </c>
      <c r="K290" s="6" t="s">
        <v>63</v>
      </c>
      <c r="L290" s="6">
        <v>40</v>
      </c>
      <c r="M290" s="6" t="s">
        <v>29</v>
      </c>
      <c r="N290" s="6" t="s">
        <v>30</v>
      </c>
      <c r="O290" s="6" t="s">
        <v>14</v>
      </c>
      <c r="P290" s="6">
        <v>6</v>
      </c>
      <c r="Q290" s="25">
        <v>40</v>
      </c>
      <c r="R290" s="6">
        <v>3.5</v>
      </c>
      <c r="S290" s="6" t="s">
        <v>2099</v>
      </c>
      <c r="T290" s="8">
        <v>0.76</v>
      </c>
      <c r="U290" s="6" t="s">
        <v>55</v>
      </c>
      <c r="V290" s="6" t="s">
        <v>9</v>
      </c>
      <c r="W290" s="6">
        <v>15</v>
      </c>
      <c r="X290" s="6" t="str">
        <f t="shared" si="34"/>
        <v>Medium</v>
      </c>
      <c r="Y290" s="11">
        <v>6</v>
      </c>
    </row>
    <row r="291" spans="1:25" x14ac:dyDescent="0.25">
      <c r="A291" s="10" t="s">
        <v>917</v>
      </c>
      <c r="B291" s="35">
        <v>250427</v>
      </c>
      <c r="C291" s="6" t="str">
        <f t="shared" si="28"/>
        <v>FL</v>
      </c>
      <c r="D291" s="6" t="str">
        <f t="shared" si="29"/>
        <v>427</v>
      </c>
      <c r="E291" s="6" t="str">
        <f t="shared" si="30"/>
        <v>250</v>
      </c>
      <c r="F291" s="6" t="str">
        <f>TRIM(Table1[[#This Row],[Name]])</f>
        <v>Bradley Weaver</v>
      </c>
      <c r="G291" s="6" t="s">
        <v>918</v>
      </c>
      <c r="H291" s="6" t="str">
        <f t="shared" si="31"/>
        <v>BRADLEY WEAVER</v>
      </c>
      <c r="I291" s="6" t="str">
        <f t="shared" si="32"/>
        <v>bradley weaver</v>
      </c>
      <c r="J291" s="6" t="str">
        <f t="shared" si="33"/>
        <v>Bradley Weaver</v>
      </c>
      <c r="K291" s="6" t="s">
        <v>82</v>
      </c>
      <c r="L291" s="6">
        <v>35</v>
      </c>
      <c r="M291" s="6" t="s">
        <v>43</v>
      </c>
      <c r="N291" s="6" t="s">
        <v>13</v>
      </c>
      <c r="O291" s="6" t="s">
        <v>75</v>
      </c>
      <c r="P291" s="6">
        <v>11</v>
      </c>
      <c r="Q291" s="25">
        <v>100</v>
      </c>
      <c r="R291" s="6">
        <v>3.5</v>
      </c>
      <c r="S291" s="6" t="s">
        <v>2100</v>
      </c>
      <c r="T291" s="8">
        <v>0.71</v>
      </c>
      <c r="U291" s="6" t="s">
        <v>33</v>
      </c>
      <c r="V291" s="6" t="s">
        <v>15</v>
      </c>
      <c r="W291" s="6">
        <v>2</v>
      </c>
      <c r="X291" s="6" t="str">
        <f t="shared" si="34"/>
        <v>Low</v>
      </c>
      <c r="Y291" s="11">
        <v>1</v>
      </c>
    </row>
    <row r="292" spans="1:25" x14ac:dyDescent="0.25">
      <c r="A292" s="10" t="s">
        <v>939</v>
      </c>
      <c r="B292" s="35">
        <v>250438</v>
      </c>
      <c r="C292" s="6" t="str">
        <f t="shared" si="28"/>
        <v>FL</v>
      </c>
      <c r="D292" s="6" t="str">
        <f t="shared" si="29"/>
        <v>438</v>
      </c>
      <c r="E292" s="6" t="str">
        <f t="shared" si="30"/>
        <v>250</v>
      </c>
      <c r="F292" s="6" t="str">
        <f>TRIM(Table1[[#This Row],[Name]])</f>
        <v>Marvin Moore</v>
      </c>
      <c r="G292" s="6" t="s">
        <v>940</v>
      </c>
      <c r="H292" s="6" t="str">
        <f t="shared" si="31"/>
        <v>MARVIN MOORE</v>
      </c>
      <c r="I292" s="6" t="str">
        <f t="shared" si="32"/>
        <v>marvin moore</v>
      </c>
      <c r="J292" s="6" t="str">
        <f t="shared" si="33"/>
        <v>Marvin Moore</v>
      </c>
      <c r="K292" s="6" t="s">
        <v>82</v>
      </c>
      <c r="L292" s="6">
        <v>57</v>
      </c>
      <c r="M292" s="6" t="s">
        <v>43</v>
      </c>
      <c r="N292" s="6" t="s">
        <v>13</v>
      </c>
      <c r="O292" s="6" t="s">
        <v>60</v>
      </c>
      <c r="P292" s="6">
        <v>13</v>
      </c>
      <c r="Q292" s="25">
        <v>100</v>
      </c>
      <c r="R292" s="6">
        <v>3.5</v>
      </c>
      <c r="S292" s="6" t="s">
        <v>142</v>
      </c>
      <c r="T292" s="8">
        <v>0.95</v>
      </c>
      <c r="U292" s="6" t="s">
        <v>8</v>
      </c>
      <c r="V292" s="6" t="s">
        <v>9</v>
      </c>
      <c r="W292" s="6">
        <v>13</v>
      </c>
      <c r="X292" s="6" t="str">
        <f t="shared" si="34"/>
        <v>Medium</v>
      </c>
      <c r="Y292" s="11">
        <v>3</v>
      </c>
    </row>
    <row r="293" spans="1:25" x14ac:dyDescent="0.25">
      <c r="A293" s="10" t="s">
        <v>1120</v>
      </c>
      <c r="B293" s="35">
        <v>250529</v>
      </c>
      <c r="C293" s="6" t="str">
        <f t="shared" si="28"/>
        <v>FL</v>
      </c>
      <c r="D293" s="6" t="str">
        <f t="shared" si="29"/>
        <v>529</v>
      </c>
      <c r="E293" s="6" t="str">
        <f t="shared" si="30"/>
        <v>250</v>
      </c>
      <c r="F293" s="6" t="str">
        <f>TRIM(Table1[[#This Row],[Name]])</f>
        <v>Maureen Keith</v>
      </c>
      <c r="G293" s="6" t="s">
        <v>1121</v>
      </c>
      <c r="H293" s="6" t="str">
        <f t="shared" si="31"/>
        <v>MAUREEN KEITH</v>
      </c>
      <c r="I293" s="6" t="str">
        <f t="shared" si="32"/>
        <v>maureen keith</v>
      </c>
      <c r="J293" s="6" t="str">
        <f t="shared" si="33"/>
        <v>Maureen Keith</v>
      </c>
      <c r="K293" s="6" t="s">
        <v>63</v>
      </c>
      <c r="L293" s="6">
        <v>40</v>
      </c>
      <c r="M293" s="6" t="s">
        <v>53</v>
      </c>
      <c r="N293" s="6" t="s">
        <v>13</v>
      </c>
      <c r="O293" s="6" t="s">
        <v>75</v>
      </c>
      <c r="P293" s="6">
        <v>12</v>
      </c>
      <c r="Q293" s="25">
        <v>30</v>
      </c>
      <c r="R293" s="6">
        <v>3.5</v>
      </c>
      <c r="S293" s="6" t="s">
        <v>2100</v>
      </c>
      <c r="T293" s="8">
        <v>0.98</v>
      </c>
      <c r="U293" s="6" t="s">
        <v>8</v>
      </c>
      <c r="V293" s="6" t="s">
        <v>15</v>
      </c>
      <c r="W293" s="6">
        <v>12</v>
      </c>
      <c r="X293" s="6" t="str">
        <f t="shared" si="34"/>
        <v>Medium</v>
      </c>
      <c r="Y293" s="11">
        <v>9</v>
      </c>
    </row>
    <row r="294" spans="1:25" x14ac:dyDescent="0.25">
      <c r="A294" s="10" t="s">
        <v>1180</v>
      </c>
      <c r="B294" s="35">
        <v>250559</v>
      </c>
      <c r="C294" s="6" t="str">
        <f t="shared" si="28"/>
        <v>FL</v>
      </c>
      <c r="D294" s="6" t="str">
        <f t="shared" si="29"/>
        <v>559</v>
      </c>
      <c r="E294" s="6" t="str">
        <f t="shared" si="30"/>
        <v>250</v>
      </c>
      <c r="F294" s="6" t="str">
        <f>TRIM(Table1[[#This Row],[Name]])</f>
        <v>Janet Barron</v>
      </c>
      <c r="G294" s="6" t="s">
        <v>1181</v>
      </c>
      <c r="H294" s="6" t="str">
        <f t="shared" si="31"/>
        <v>JANET BARRON</v>
      </c>
      <c r="I294" s="6" t="str">
        <f t="shared" si="32"/>
        <v>janet barron</v>
      </c>
      <c r="J294" s="6" t="str">
        <f t="shared" si="33"/>
        <v>Janet Barron</v>
      </c>
      <c r="K294" s="6" t="s">
        <v>63</v>
      </c>
      <c r="L294" s="6">
        <v>57</v>
      </c>
      <c r="M294" s="6" t="s">
        <v>136</v>
      </c>
      <c r="N294" s="6" t="s">
        <v>137</v>
      </c>
      <c r="O294" s="6" t="s">
        <v>64</v>
      </c>
      <c r="P294" s="6">
        <v>33</v>
      </c>
      <c r="Q294" s="25">
        <v>100</v>
      </c>
      <c r="R294" s="6">
        <v>3.5</v>
      </c>
      <c r="S294" s="6" t="s">
        <v>142</v>
      </c>
      <c r="T294" s="8">
        <v>0.74</v>
      </c>
      <c r="U294" s="6" t="s">
        <v>33</v>
      </c>
      <c r="V294" s="6" t="s">
        <v>20</v>
      </c>
      <c r="W294" s="6">
        <v>19</v>
      </c>
      <c r="X294" s="6" t="str">
        <f t="shared" si="34"/>
        <v>High</v>
      </c>
      <c r="Y294" s="11">
        <v>17</v>
      </c>
    </row>
    <row r="295" spans="1:25" x14ac:dyDescent="0.25">
      <c r="A295" s="10" t="s">
        <v>1198</v>
      </c>
      <c r="B295" s="35">
        <v>250568</v>
      </c>
      <c r="C295" s="6" t="str">
        <f t="shared" si="28"/>
        <v>FL</v>
      </c>
      <c r="D295" s="6" t="str">
        <f t="shared" si="29"/>
        <v>568</v>
      </c>
      <c r="E295" s="6" t="str">
        <f t="shared" si="30"/>
        <v>250</v>
      </c>
      <c r="F295" s="6" t="str">
        <f>TRIM(Table1[[#This Row],[Name]])</f>
        <v>Kevin Gonzales</v>
      </c>
      <c r="G295" s="6" t="s">
        <v>1199</v>
      </c>
      <c r="H295" s="6" t="str">
        <f t="shared" si="31"/>
        <v>KEVIN GONZALES</v>
      </c>
      <c r="I295" s="6" t="str">
        <f t="shared" si="32"/>
        <v>kevin gonzales</v>
      </c>
      <c r="J295" s="6" t="str">
        <f t="shared" si="33"/>
        <v>Kevin Gonzales</v>
      </c>
      <c r="K295" s="6" t="s">
        <v>82</v>
      </c>
      <c r="L295" s="6">
        <v>41</v>
      </c>
      <c r="M295" s="6" t="s">
        <v>111</v>
      </c>
      <c r="N295" s="6" t="s">
        <v>13</v>
      </c>
      <c r="O295" s="6" t="s">
        <v>64</v>
      </c>
      <c r="P295" s="6">
        <v>11</v>
      </c>
      <c r="Q295" s="25">
        <v>50</v>
      </c>
      <c r="R295" s="6">
        <v>3.5</v>
      </c>
      <c r="S295" s="6" t="s">
        <v>2100</v>
      </c>
      <c r="T295" s="8">
        <v>0.68</v>
      </c>
      <c r="U295" s="6" t="s">
        <v>33</v>
      </c>
      <c r="V295" s="6" t="s">
        <v>9</v>
      </c>
      <c r="W295" s="6">
        <v>12</v>
      </c>
      <c r="X295" s="6" t="str">
        <f t="shared" si="34"/>
        <v>Medium</v>
      </c>
      <c r="Y295" s="11">
        <v>1</v>
      </c>
    </row>
    <row r="296" spans="1:25" x14ac:dyDescent="0.25">
      <c r="A296" s="10" t="s">
        <v>1575</v>
      </c>
      <c r="B296" s="35">
        <v>250758</v>
      </c>
      <c r="C296" s="6" t="str">
        <f t="shared" si="28"/>
        <v>FL</v>
      </c>
      <c r="D296" s="6" t="str">
        <f t="shared" si="29"/>
        <v>758</v>
      </c>
      <c r="E296" s="6" t="str">
        <f t="shared" si="30"/>
        <v>250</v>
      </c>
      <c r="F296" s="6" t="str">
        <f>TRIM(Table1[[#This Row],[Name]])</f>
        <v>Lauren Henry</v>
      </c>
      <c r="G296" s="6" t="s">
        <v>1576</v>
      </c>
      <c r="H296" s="6" t="str">
        <f t="shared" si="31"/>
        <v>LAUREN HENRY</v>
      </c>
      <c r="I296" s="6" t="str">
        <f t="shared" si="32"/>
        <v>lauren henry</v>
      </c>
      <c r="J296" s="6" t="str">
        <f t="shared" si="33"/>
        <v>Lauren Henry</v>
      </c>
      <c r="K296" s="6" t="s">
        <v>63</v>
      </c>
      <c r="L296" s="6">
        <v>37</v>
      </c>
      <c r="M296" s="6" t="s">
        <v>5</v>
      </c>
      <c r="N296" s="6" t="s">
        <v>6</v>
      </c>
      <c r="O296" s="6" t="s">
        <v>75</v>
      </c>
      <c r="P296" s="6">
        <v>11</v>
      </c>
      <c r="Q296" s="25" t="s">
        <v>2103</v>
      </c>
      <c r="R296" s="6">
        <v>3.5</v>
      </c>
      <c r="S296" s="6" t="s">
        <v>2099</v>
      </c>
      <c r="T296" s="8">
        <v>0.75</v>
      </c>
      <c r="U296" s="6" t="s">
        <v>8</v>
      </c>
      <c r="V296" s="6" t="s">
        <v>9</v>
      </c>
      <c r="W296" s="6">
        <v>2</v>
      </c>
      <c r="X296" s="6" t="str">
        <f t="shared" si="34"/>
        <v>Low</v>
      </c>
      <c r="Y296" s="11">
        <v>2</v>
      </c>
    </row>
    <row r="297" spans="1:25" x14ac:dyDescent="0.25">
      <c r="A297" s="10" t="s">
        <v>1639</v>
      </c>
      <c r="B297" s="35">
        <v>250790</v>
      </c>
      <c r="C297" s="6" t="str">
        <f t="shared" si="28"/>
        <v>FL</v>
      </c>
      <c r="D297" s="6" t="str">
        <f t="shared" si="29"/>
        <v>790</v>
      </c>
      <c r="E297" s="6" t="str">
        <f t="shared" si="30"/>
        <v>250</v>
      </c>
      <c r="F297" s="6" t="str">
        <f>TRIM(Table1[[#This Row],[Name]])</f>
        <v>Mary Hernandez</v>
      </c>
      <c r="G297" s="6" t="s">
        <v>1640</v>
      </c>
      <c r="H297" s="6" t="str">
        <f t="shared" si="31"/>
        <v>MARY HERNANDEZ</v>
      </c>
      <c r="I297" s="6" t="str">
        <f t="shared" si="32"/>
        <v>mary hernandez</v>
      </c>
      <c r="J297" s="6" t="str">
        <f t="shared" si="33"/>
        <v>Mary Hernandez</v>
      </c>
      <c r="K297" s="6" t="s">
        <v>63</v>
      </c>
      <c r="L297" s="6">
        <v>31</v>
      </c>
      <c r="M297" s="6" t="s">
        <v>162</v>
      </c>
      <c r="N297" s="6" t="s">
        <v>59</v>
      </c>
      <c r="O297" s="6" t="s">
        <v>60</v>
      </c>
      <c r="P297" s="6">
        <v>6</v>
      </c>
      <c r="Q297" s="25" t="s">
        <v>49</v>
      </c>
      <c r="R297" s="6">
        <v>3.5</v>
      </c>
      <c r="S297" s="6" t="s">
        <v>142</v>
      </c>
      <c r="T297" s="8">
        <v>0.86</v>
      </c>
      <c r="U297" s="6" t="s">
        <v>33</v>
      </c>
      <c r="V297" s="6" t="s">
        <v>15</v>
      </c>
      <c r="W297" s="6">
        <v>12</v>
      </c>
      <c r="X297" s="6" t="str">
        <f t="shared" si="34"/>
        <v>Medium</v>
      </c>
      <c r="Y297" s="11">
        <v>2</v>
      </c>
    </row>
    <row r="298" spans="1:25" x14ac:dyDescent="0.25">
      <c r="A298" s="10" t="s">
        <v>1645</v>
      </c>
      <c r="B298" s="35">
        <v>250793</v>
      </c>
      <c r="C298" s="6" t="str">
        <f t="shared" si="28"/>
        <v>FL</v>
      </c>
      <c r="D298" s="6" t="str">
        <f t="shared" si="29"/>
        <v>793</v>
      </c>
      <c r="E298" s="6" t="str">
        <f t="shared" si="30"/>
        <v>250</v>
      </c>
      <c r="F298" s="6" t="str">
        <f>TRIM(Table1[[#This Row],[Name]])</f>
        <v>Kelly Lawson</v>
      </c>
      <c r="G298" s="6" t="s">
        <v>1646</v>
      </c>
      <c r="H298" s="6" t="str">
        <f t="shared" si="31"/>
        <v>KELLY LAWSON</v>
      </c>
      <c r="I298" s="6" t="str">
        <f t="shared" si="32"/>
        <v>kelly lawson</v>
      </c>
      <c r="J298" s="6" t="str">
        <f t="shared" si="33"/>
        <v>Kelly Lawson</v>
      </c>
      <c r="K298" s="6" t="s">
        <v>63</v>
      </c>
      <c r="L298" s="6">
        <v>20</v>
      </c>
      <c r="M298" s="6" t="s">
        <v>173</v>
      </c>
      <c r="N298" s="6" t="s">
        <v>59</v>
      </c>
      <c r="O298" s="6" t="s">
        <v>31</v>
      </c>
      <c r="P298" s="6">
        <v>1</v>
      </c>
      <c r="Q298" s="25" t="s">
        <v>49</v>
      </c>
      <c r="R298" s="6">
        <v>3.5</v>
      </c>
      <c r="S298" s="6" t="s">
        <v>2099</v>
      </c>
      <c r="T298" s="8">
        <v>0.71</v>
      </c>
      <c r="U298" s="6" t="s">
        <v>33</v>
      </c>
      <c r="V298" s="6" t="s">
        <v>20</v>
      </c>
      <c r="W298" s="6">
        <v>3</v>
      </c>
      <c r="X298" s="6" t="str">
        <f t="shared" si="34"/>
        <v>Low</v>
      </c>
      <c r="Y298" s="11">
        <v>1</v>
      </c>
    </row>
    <row r="299" spans="1:25" x14ac:dyDescent="0.25">
      <c r="A299" s="10" t="s">
        <v>289</v>
      </c>
      <c r="B299" s="35">
        <v>250112</v>
      </c>
      <c r="C299" s="6" t="str">
        <f t="shared" si="28"/>
        <v>FL</v>
      </c>
      <c r="D299" s="6" t="str">
        <f t="shared" si="29"/>
        <v>112</v>
      </c>
      <c r="E299" s="6" t="str">
        <f t="shared" si="30"/>
        <v>250</v>
      </c>
      <c r="F299" s="6" t="str">
        <f>TRIM(Table1[[#This Row],[Name]])</f>
        <v>Jane Cox</v>
      </c>
      <c r="G299" s="6" t="s">
        <v>290</v>
      </c>
      <c r="H299" s="6" t="str">
        <f t="shared" si="31"/>
        <v>JANE COX</v>
      </c>
      <c r="I299" s="6" t="str">
        <f t="shared" si="32"/>
        <v>jane cox</v>
      </c>
      <c r="J299" s="6" t="str">
        <f t="shared" si="33"/>
        <v>Jane Cox</v>
      </c>
      <c r="K299" s="6" t="s">
        <v>63</v>
      </c>
      <c r="L299" s="6">
        <v>32</v>
      </c>
      <c r="M299" s="6" t="s">
        <v>43</v>
      </c>
      <c r="N299" s="6" t="s">
        <v>13</v>
      </c>
      <c r="O299" s="6" t="s">
        <v>97</v>
      </c>
      <c r="P299" s="6">
        <v>6</v>
      </c>
      <c r="Q299" s="25" t="s">
        <v>2105</v>
      </c>
      <c r="R299" s="6">
        <v>3.4</v>
      </c>
      <c r="S299" s="6" t="s">
        <v>2100</v>
      </c>
      <c r="T299" s="8">
        <v>0.11</v>
      </c>
      <c r="U299" s="6" t="s">
        <v>50</v>
      </c>
      <c r="V299" s="6" t="s">
        <v>20</v>
      </c>
      <c r="W299" s="6">
        <v>11</v>
      </c>
      <c r="X299" s="6" t="str">
        <f t="shared" si="34"/>
        <v>Medium</v>
      </c>
      <c r="Y299" s="11">
        <v>4</v>
      </c>
    </row>
    <row r="300" spans="1:25" x14ac:dyDescent="0.25">
      <c r="A300" s="10" t="s">
        <v>299</v>
      </c>
      <c r="B300" s="35">
        <v>250117</v>
      </c>
      <c r="C300" s="6" t="str">
        <f t="shared" si="28"/>
        <v>FL</v>
      </c>
      <c r="D300" s="6" t="str">
        <f t="shared" si="29"/>
        <v>117</v>
      </c>
      <c r="E300" s="6" t="str">
        <f t="shared" si="30"/>
        <v>250</v>
      </c>
      <c r="F300" s="6" t="str">
        <f>TRIM(Table1[[#This Row],[Name]])</f>
        <v>Teresa Kim</v>
      </c>
      <c r="G300" s="6" t="s">
        <v>300</v>
      </c>
      <c r="H300" s="6" t="str">
        <f t="shared" si="31"/>
        <v>TERESA KIM</v>
      </c>
      <c r="I300" s="6" t="str">
        <f t="shared" si="32"/>
        <v>teresa kim</v>
      </c>
      <c r="J300" s="6" t="str">
        <f t="shared" si="33"/>
        <v>Teresa Kim</v>
      </c>
      <c r="K300" s="6" t="s">
        <v>63</v>
      </c>
      <c r="L300" s="6">
        <v>57</v>
      </c>
      <c r="M300" s="6" t="s">
        <v>122</v>
      </c>
      <c r="N300" s="6" t="s">
        <v>123</v>
      </c>
      <c r="O300" s="6" t="s">
        <v>60</v>
      </c>
      <c r="P300" s="6">
        <v>4</v>
      </c>
      <c r="Q300" s="25" t="s">
        <v>2104</v>
      </c>
      <c r="R300" s="6">
        <v>3.4</v>
      </c>
      <c r="S300" s="6" t="s">
        <v>2100</v>
      </c>
      <c r="T300" s="8">
        <v>0.68</v>
      </c>
      <c r="U300" s="6" t="s">
        <v>8</v>
      </c>
      <c r="V300" s="6" t="s">
        <v>15</v>
      </c>
      <c r="W300" s="6">
        <v>1</v>
      </c>
      <c r="X300" s="6" t="str">
        <f t="shared" si="34"/>
        <v>Low</v>
      </c>
      <c r="Y300" s="11">
        <v>4</v>
      </c>
    </row>
    <row r="301" spans="1:25" x14ac:dyDescent="0.25">
      <c r="A301" s="10" t="s">
        <v>325</v>
      </c>
      <c r="B301" s="35">
        <v>250130</v>
      </c>
      <c r="C301" s="6" t="str">
        <f t="shared" si="28"/>
        <v>FL</v>
      </c>
      <c r="D301" s="6" t="str">
        <f t="shared" si="29"/>
        <v>130</v>
      </c>
      <c r="E301" s="6" t="str">
        <f t="shared" si="30"/>
        <v>250</v>
      </c>
      <c r="F301" s="6" t="str">
        <f>TRIM(Table1[[#This Row],[Name]])</f>
        <v>Alexander Griffin</v>
      </c>
      <c r="G301" s="6" t="s">
        <v>326</v>
      </c>
      <c r="H301" s="6" t="str">
        <f t="shared" si="31"/>
        <v>ALEXANDER GRIFFIN</v>
      </c>
      <c r="I301" s="6" t="str">
        <f t="shared" si="32"/>
        <v>alexander griffin</v>
      </c>
      <c r="J301" s="6" t="str">
        <f t="shared" si="33"/>
        <v>Alexander Griffin</v>
      </c>
      <c r="K301" s="6" t="s">
        <v>82</v>
      </c>
      <c r="L301" s="6">
        <v>47</v>
      </c>
      <c r="M301" s="6" t="s">
        <v>118</v>
      </c>
      <c r="N301" s="6" t="s">
        <v>119</v>
      </c>
      <c r="O301" s="6" t="s">
        <v>97</v>
      </c>
      <c r="P301" s="6">
        <v>13</v>
      </c>
      <c r="Q301" s="25">
        <v>40</v>
      </c>
      <c r="R301" s="6">
        <v>3.4</v>
      </c>
      <c r="S301" s="6" t="s">
        <v>2100</v>
      </c>
      <c r="T301" s="8">
        <v>0.67</v>
      </c>
      <c r="U301" s="6" t="s">
        <v>50</v>
      </c>
      <c r="V301" s="6" t="s">
        <v>20</v>
      </c>
      <c r="W301" s="6">
        <v>7</v>
      </c>
      <c r="X301" s="6" t="str">
        <f t="shared" si="34"/>
        <v>Low</v>
      </c>
      <c r="Y301" s="11">
        <v>3</v>
      </c>
    </row>
    <row r="302" spans="1:25" x14ac:dyDescent="0.25">
      <c r="A302" s="10" t="s">
        <v>167</v>
      </c>
      <c r="B302" s="35">
        <v>250052</v>
      </c>
      <c r="C302" s="6" t="str">
        <f t="shared" si="28"/>
        <v>FL</v>
      </c>
      <c r="D302" s="6" t="str">
        <f t="shared" si="29"/>
        <v>052</v>
      </c>
      <c r="E302" s="6" t="str">
        <f t="shared" si="30"/>
        <v>250</v>
      </c>
      <c r="F302" s="6" t="str">
        <f>TRIM(Table1[[#This Row],[Name]])</f>
        <v>Don Scott</v>
      </c>
      <c r="G302" s="6" t="s">
        <v>168</v>
      </c>
      <c r="H302" s="6" t="str">
        <f t="shared" si="31"/>
        <v>DON SCOTT</v>
      </c>
      <c r="I302" s="6" t="str">
        <f t="shared" si="32"/>
        <v>don scott</v>
      </c>
      <c r="J302" s="6" t="str">
        <f t="shared" si="33"/>
        <v>Don Scott</v>
      </c>
      <c r="K302" s="6" t="s">
        <v>82</v>
      </c>
      <c r="L302" s="6">
        <v>31</v>
      </c>
      <c r="M302" s="6" t="s">
        <v>118</v>
      </c>
      <c r="N302" s="6" t="s">
        <v>119</v>
      </c>
      <c r="O302" s="6" t="s">
        <v>38</v>
      </c>
      <c r="P302" s="6">
        <v>8</v>
      </c>
      <c r="Q302" s="25">
        <v>50</v>
      </c>
      <c r="R302" s="6">
        <v>3.4</v>
      </c>
      <c r="S302" s="6" t="s">
        <v>2099</v>
      </c>
      <c r="T302" s="8">
        <v>0.11</v>
      </c>
      <c r="U302" s="6" t="s">
        <v>55</v>
      </c>
      <c r="V302" s="6" t="s">
        <v>20</v>
      </c>
      <c r="W302" s="6">
        <v>11</v>
      </c>
      <c r="X302" s="6" t="str">
        <f t="shared" si="34"/>
        <v>Medium</v>
      </c>
      <c r="Y302" s="11">
        <v>3</v>
      </c>
    </row>
    <row r="303" spans="1:25" x14ac:dyDescent="0.25">
      <c r="A303" s="10" t="s">
        <v>716</v>
      </c>
      <c r="B303" s="35">
        <v>250326</v>
      </c>
      <c r="C303" s="6" t="str">
        <f t="shared" si="28"/>
        <v>FL</v>
      </c>
      <c r="D303" s="6" t="str">
        <f t="shared" si="29"/>
        <v>326</v>
      </c>
      <c r="E303" s="6" t="str">
        <f t="shared" si="30"/>
        <v>250</v>
      </c>
      <c r="F303" s="6" t="str">
        <f>TRIM(Table1[[#This Row],[Name]])</f>
        <v>Jennifer Allen</v>
      </c>
      <c r="G303" s="6" t="s">
        <v>717</v>
      </c>
      <c r="H303" s="6" t="str">
        <f t="shared" si="31"/>
        <v>JENNIFER ALLEN</v>
      </c>
      <c r="I303" s="6" t="str">
        <f t="shared" si="32"/>
        <v>jennifer allen</v>
      </c>
      <c r="J303" s="6" t="str">
        <f t="shared" si="33"/>
        <v>Jennifer Allen</v>
      </c>
      <c r="K303" s="6" t="s">
        <v>63</v>
      </c>
      <c r="L303" s="6">
        <v>58</v>
      </c>
      <c r="M303" s="6" t="s">
        <v>173</v>
      </c>
      <c r="N303" s="6" t="s">
        <v>59</v>
      </c>
      <c r="O303" s="6" t="s">
        <v>38</v>
      </c>
      <c r="P303" s="6">
        <v>40</v>
      </c>
      <c r="Q303" s="25">
        <v>75</v>
      </c>
      <c r="R303" s="6">
        <v>3.4</v>
      </c>
      <c r="S303" s="6" t="s">
        <v>2100</v>
      </c>
      <c r="T303" s="8">
        <v>0.01</v>
      </c>
      <c r="U303" s="6" t="s">
        <v>55</v>
      </c>
      <c r="V303" s="6" t="s">
        <v>9</v>
      </c>
      <c r="W303" s="6">
        <v>11</v>
      </c>
      <c r="X303" s="6" t="str">
        <f t="shared" si="34"/>
        <v>Medium</v>
      </c>
      <c r="Y303" s="11">
        <v>12</v>
      </c>
    </row>
    <row r="304" spans="1:25" x14ac:dyDescent="0.25">
      <c r="A304" s="10" t="s">
        <v>556</v>
      </c>
      <c r="B304" s="35">
        <v>250246</v>
      </c>
      <c r="C304" s="6" t="str">
        <f t="shared" si="28"/>
        <v>FL</v>
      </c>
      <c r="D304" s="6" t="str">
        <f t="shared" si="29"/>
        <v>246</v>
      </c>
      <c r="E304" s="6" t="str">
        <f t="shared" si="30"/>
        <v>250</v>
      </c>
      <c r="F304" s="6" t="str">
        <f>TRIM(Table1[[#This Row],[Name]])</f>
        <v>Kristen Williams</v>
      </c>
      <c r="G304" s="6" t="s">
        <v>557</v>
      </c>
      <c r="H304" s="6" t="str">
        <f t="shared" si="31"/>
        <v>KRISTEN WILLIAMS</v>
      </c>
      <c r="I304" s="6" t="str">
        <f t="shared" si="32"/>
        <v>kristen williams</v>
      </c>
      <c r="J304" s="6" t="str">
        <f t="shared" si="33"/>
        <v>Kristen Williams</v>
      </c>
      <c r="K304" s="6" t="s">
        <v>63</v>
      </c>
      <c r="L304" s="6">
        <v>47</v>
      </c>
      <c r="M304" s="6" t="s">
        <v>43</v>
      </c>
      <c r="N304" s="6" t="s">
        <v>13</v>
      </c>
      <c r="O304" s="6" t="s">
        <v>60</v>
      </c>
      <c r="P304" s="6">
        <v>18</v>
      </c>
      <c r="Q304" s="25">
        <v>40</v>
      </c>
      <c r="R304" s="6">
        <v>3.4</v>
      </c>
      <c r="S304" s="6" t="s">
        <v>2099</v>
      </c>
      <c r="T304" s="8">
        <v>0.6</v>
      </c>
      <c r="U304" s="6" t="s">
        <v>8</v>
      </c>
      <c r="V304" s="6" t="s">
        <v>20</v>
      </c>
      <c r="W304" s="6">
        <v>11</v>
      </c>
      <c r="X304" s="6" t="str">
        <f t="shared" si="34"/>
        <v>Medium</v>
      </c>
      <c r="Y304" s="11">
        <v>10</v>
      </c>
    </row>
    <row r="305" spans="1:25" x14ac:dyDescent="0.25">
      <c r="A305" s="10" t="s">
        <v>770</v>
      </c>
      <c r="B305" s="35">
        <v>250353</v>
      </c>
      <c r="C305" s="6" t="str">
        <f t="shared" si="28"/>
        <v>FL</v>
      </c>
      <c r="D305" s="6" t="str">
        <f t="shared" si="29"/>
        <v>353</v>
      </c>
      <c r="E305" s="6" t="str">
        <f t="shared" si="30"/>
        <v>250</v>
      </c>
      <c r="F305" s="6" t="str">
        <f>TRIM(Table1[[#This Row],[Name]])</f>
        <v>Amanda Mayo</v>
      </c>
      <c r="G305" s="6" t="s">
        <v>771</v>
      </c>
      <c r="H305" s="6" t="str">
        <f t="shared" si="31"/>
        <v>AMANDA MAYO</v>
      </c>
      <c r="I305" s="6" t="str">
        <f t="shared" si="32"/>
        <v>amanda mayo</v>
      </c>
      <c r="J305" s="6" t="str">
        <f t="shared" si="33"/>
        <v>Amanda Mayo</v>
      </c>
      <c r="K305" s="6" t="s">
        <v>63</v>
      </c>
      <c r="L305" s="6">
        <v>49</v>
      </c>
      <c r="M305" s="6" t="s">
        <v>111</v>
      </c>
      <c r="N305" s="6" t="s">
        <v>13</v>
      </c>
      <c r="O305" s="6" t="s">
        <v>23</v>
      </c>
      <c r="P305" s="6">
        <v>25</v>
      </c>
      <c r="Q305" s="25" t="s">
        <v>32</v>
      </c>
      <c r="R305" s="6">
        <v>3.4</v>
      </c>
      <c r="S305" s="6" t="s">
        <v>2099</v>
      </c>
      <c r="T305" s="8">
        <v>0.75</v>
      </c>
      <c r="U305" s="6" t="s">
        <v>33</v>
      </c>
      <c r="V305" s="6" t="s">
        <v>15</v>
      </c>
      <c r="W305" s="6">
        <v>15</v>
      </c>
      <c r="X305" s="6" t="str">
        <f t="shared" si="34"/>
        <v>Medium</v>
      </c>
      <c r="Y305" s="11">
        <v>10</v>
      </c>
    </row>
    <row r="306" spans="1:25" x14ac:dyDescent="0.25">
      <c r="A306" s="10" t="s">
        <v>1138</v>
      </c>
      <c r="B306" s="35">
        <v>250538</v>
      </c>
      <c r="C306" s="6" t="str">
        <f t="shared" si="28"/>
        <v>FL</v>
      </c>
      <c r="D306" s="6" t="str">
        <f t="shared" si="29"/>
        <v>538</v>
      </c>
      <c r="E306" s="6" t="str">
        <f t="shared" si="30"/>
        <v>250</v>
      </c>
      <c r="F306" s="6" t="str">
        <f>TRIM(Table1[[#This Row],[Name]])</f>
        <v>Joshua Chambers</v>
      </c>
      <c r="G306" s="6" t="s">
        <v>1139</v>
      </c>
      <c r="H306" s="6" t="str">
        <f t="shared" si="31"/>
        <v>JOSHUA CHAMBERS</v>
      </c>
      <c r="I306" s="6" t="str">
        <f t="shared" si="32"/>
        <v>joshua chambers</v>
      </c>
      <c r="J306" s="6" t="str">
        <f t="shared" si="33"/>
        <v>Joshua Chambers</v>
      </c>
      <c r="K306" s="6" t="s">
        <v>82</v>
      </c>
      <c r="L306" s="6">
        <v>51</v>
      </c>
      <c r="M306" s="6" t="s">
        <v>162</v>
      </c>
      <c r="N306" s="6" t="s">
        <v>59</v>
      </c>
      <c r="O306" s="6" t="s">
        <v>60</v>
      </c>
      <c r="P306" s="6">
        <v>22</v>
      </c>
      <c r="Q306" s="25">
        <v>20</v>
      </c>
      <c r="R306" s="6">
        <v>3.4</v>
      </c>
      <c r="S306" s="6" t="s">
        <v>2100</v>
      </c>
      <c r="T306" s="8">
        <v>0.9</v>
      </c>
      <c r="U306" s="6" t="s">
        <v>8</v>
      </c>
      <c r="V306" s="6" t="s">
        <v>15</v>
      </c>
      <c r="W306" s="6">
        <v>15</v>
      </c>
      <c r="X306" s="6" t="str">
        <f t="shared" si="34"/>
        <v>Medium</v>
      </c>
      <c r="Y306" s="11">
        <v>15</v>
      </c>
    </row>
    <row r="307" spans="1:25" x14ac:dyDescent="0.25">
      <c r="A307" s="10" t="s">
        <v>1238</v>
      </c>
      <c r="B307" s="35">
        <v>250588</v>
      </c>
      <c r="C307" s="6" t="str">
        <f t="shared" si="28"/>
        <v>FL</v>
      </c>
      <c r="D307" s="6" t="str">
        <f t="shared" si="29"/>
        <v>588</v>
      </c>
      <c r="E307" s="6" t="str">
        <f t="shared" si="30"/>
        <v>250</v>
      </c>
      <c r="F307" s="6" t="str">
        <f>TRIM(Table1[[#This Row],[Name]])</f>
        <v>Michael Garcia</v>
      </c>
      <c r="G307" s="6" t="s">
        <v>1239</v>
      </c>
      <c r="H307" s="6" t="str">
        <f t="shared" si="31"/>
        <v>MICHAEL GARCIA</v>
      </c>
      <c r="I307" s="6" t="str">
        <f t="shared" si="32"/>
        <v>michael garcia</v>
      </c>
      <c r="J307" s="6" t="str">
        <f t="shared" si="33"/>
        <v>Michael Garcia</v>
      </c>
      <c r="K307" s="6" t="s">
        <v>82</v>
      </c>
      <c r="L307" s="6">
        <v>32</v>
      </c>
      <c r="M307" s="6" t="s">
        <v>12</v>
      </c>
      <c r="N307" s="6" t="s">
        <v>13</v>
      </c>
      <c r="O307" s="6" t="s">
        <v>75</v>
      </c>
      <c r="P307" s="6">
        <v>1</v>
      </c>
      <c r="Q307" s="25">
        <v>100</v>
      </c>
      <c r="R307" s="6">
        <v>3.4</v>
      </c>
      <c r="S307" s="6" t="s">
        <v>2100</v>
      </c>
      <c r="T307" s="8">
        <v>0.11</v>
      </c>
      <c r="U307" s="6" t="s">
        <v>8</v>
      </c>
      <c r="V307" s="6" t="s">
        <v>20</v>
      </c>
      <c r="W307" s="6">
        <v>3</v>
      </c>
      <c r="X307" s="6" t="str">
        <f t="shared" si="34"/>
        <v>Low</v>
      </c>
      <c r="Y307" s="11">
        <v>1</v>
      </c>
    </row>
    <row r="308" spans="1:25" x14ac:dyDescent="0.25">
      <c r="A308" s="10" t="s">
        <v>1240</v>
      </c>
      <c r="B308" s="35">
        <v>250589</v>
      </c>
      <c r="C308" s="6" t="str">
        <f t="shared" si="28"/>
        <v>FL</v>
      </c>
      <c r="D308" s="6" t="str">
        <f t="shared" si="29"/>
        <v>589</v>
      </c>
      <c r="E308" s="6" t="str">
        <f t="shared" si="30"/>
        <v>250</v>
      </c>
      <c r="F308" s="6" t="str">
        <f>TRIM(Table1[[#This Row],[Name]])</f>
        <v>Michele Duran</v>
      </c>
      <c r="G308" s="6" t="s">
        <v>1241</v>
      </c>
      <c r="H308" s="6" t="str">
        <f t="shared" si="31"/>
        <v>MICHELE DURAN</v>
      </c>
      <c r="I308" s="6" t="str">
        <f t="shared" si="32"/>
        <v>michele duran</v>
      </c>
      <c r="J308" s="6" t="str">
        <f t="shared" si="33"/>
        <v>Michele Duran</v>
      </c>
      <c r="K308" s="6" t="s">
        <v>63</v>
      </c>
      <c r="L308" s="6">
        <v>49</v>
      </c>
      <c r="M308" s="6" t="s">
        <v>29</v>
      </c>
      <c r="N308" s="6" t="s">
        <v>30</v>
      </c>
      <c r="O308" s="6" t="s">
        <v>31</v>
      </c>
      <c r="P308" s="6">
        <v>2</v>
      </c>
      <c r="Q308" s="25" t="s">
        <v>212</v>
      </c>
      <c r="R308" s="6">
        <v>3.4</v>
      </c>
      <c r="S308" s="6" t="s">
        <v>2100</v>
      </c>
      <c r="T308" s="8">
        <v>0.85</v>
      </c>
      <c r="U308" s="6" t="s">
        <v>8</v>
      </c>
      <c r="V308" s="6" t="s">
        <v>20</v>
      </c>
      <c r="W308" s="6">
        <v>5</v>
      </c>
      <c r="X308" s="6" t="str">
        <f t="shared" si="34"/>
        <v>Low</v>
      </c>
      <c r="Y308" s="11">
        <v>1</v>
      </c>
    </row>
    <row r="309" spans="1:25" x14ac:dyDescent="0.25">
      <c r="A309" s="10" t="s">
        <v>1487</v>
      </c>
      <c r="B309" s="35">
        <v>250714</v>
      </c>
      <c r="C309" s="6" t="str">
        <f t="shared" si="28"/>
        <v>FL</v>
      </c>
      <c r="D309" s="6" t="str">
        <f t="shared" si="29"/>
        <v>714</v>
      </c>
      <c r="E309" s="6" t="str">
        <f t="shared" si="30"/>
        <v>250</v>
      </c>
      <c r="F309" s="6" t="str">
        <f>TRIM(Table1[[#This Row],[Name]])</f>
        <v>Christina Wright</v>
      </c>
      <c r="G309" s="6" t="s">
        <v>1488</v>
      </c>
      <c r="H309" s="6" t="str">
        <f t="shared" si="31"/>
        <v>CHRISTINA WRIGHT</v>
      </c>
      <c r="I309" s="6" t="str">
        <f t="shared" si="32"/>
        <v>christina wright</v>
      </c>
      <c r="J309" s="6" t="str">
        <f t="shared" si="33"/>
        <v>Christina Wright</v>
      </c>
      <c r="K309" s="6" t="s">
        <v>63</v>
      </c>
      <c r="L309" s="6">
        <v>54</v>
      </c>
      <c r="M309" s="6" t="s">
        <v>53</v>
      </c>
      <c r="N309" s="6" t="s">
        <v>13</v>
      </c>
      <c r="O309" s="6" t="s">
        <v>31</v>
      </c>
      <c r="P309" s="6">
        <v>32</v>
      </c>
      <c r="Q309" s="25" t="s">
        <v>104</v>
      </c>
      <c r="R309" s="6">
        <v>3.4</v>
      </c>
      <c r="S309" s="6" t="s">
        <v>142</v>
      </c>
      <c r="T309" s="8">
        <v>0.11</v>
      </c>
      <c r="U309" s="6" t="s">
        <v>33</v>
      </c>
      <c r="V309" s="6" t="s">
        <v>20</v>
      </c>
      <c r="W309" s="6">
        <v>11</v>
      </c>
      <c r="X309" s="6" t="str">
        <f t="shared" si="34"/>
        <v>Medium</v>
      </c>
      <c r="Y309" s="11">
        <v>15</v>
      </c>
    </row>
    <row r="310" spans="1:25" x14ac:dyDescent="0.25">
      <c r="A310" s="10" t="s">
        <v>1695</v>
      </c>
      <c r="B310" s="35">
        <v>250818</v>
      </c>
      <c r="C310" s="6" t="str">
        <f t="shared" si="28"/>
        <v>FL</v>
      </c>
      <c r="D310" s="6" t="str">
        <f t="shared" si="29"/>
        <v>818</v>
      </c>
      <c r="E310" s="6" t="str">
        <f t="shared" si="30"/>
        <v>250</v>
      </c>
      <c r="F310" s="6" t="str">
        <f>TRIM(Table1[[#This Row],[Name]])</f>
        <v>Adam Stone</v>
      </c>
      <c r="G310" s="6" t="s">
        <v>1696</v>
      </c>
      <c r="H310" s="6" t="str">
        <f t="shared" si="31"/>
        <v>ADAM STONE</v>
      </c>
      <c r="I310" s="6" t="str">
        <f t="shared" si="32"/>
        <v>adam stone</v>
      </c>
      <c r="J310" s="6" t="str">
        <f t="shared" si="33"/>
        <v>Adam Stone</v>
      </c>
      <c r="K310" s="6" t="s">
        <v>82</v>
      </c>
      <c r="L310" s="6">
        <v>53</v>
      </c>
      <c r="M310" s="6" t="s">
        <v>36</v>
      </c>
      <c r="N310" s="6" t="s">
        <v>37</v>
      </c>
      <c r="O310" s="6" t="s">
        <v>97</v>
      </c>
      <c r="P310" s="6">
        <v>21</v>
      </c>
      <c r="Q310" s="25">
        <v>100</v>
      </c>
      <c r="R310" s="6">
        <v>3.4</v>
      </c>
      <c r="S310" s="6" t="s">
        <v>2099</v>
      </c>
      <c r="T310" s="8">
        <v>0.62</v>
      </c>
      <c r="U310" s="6" t="s">
        <v>8</v>
      </c>
      <c r="V310" s="6" t="s">
        <v>20</v>
      </c>
      <c r="W310" s="6">
        <v>17</v>
      </c>
      <c r="X310" s="6" t="str">
        <f t="shared" si="34"/>
        <v>High</v>
      </c>
      <c r="Y310" s="11">
        <v>3</v>
      </c>
    </row>
    <row r="311" spans="1:25" x14ac:dyDescent="0.25">
      <c r="A311" s="10" t="s">
        <v>1727</v>
      </c>
      <c r="B311" s="35">
        <v>250834</v>
      </c>
      <c r="C311" s="6" t="str">
        <f t="shared" si="28"/>
        <v>FL</v>
      </c>
      <c r="D311" s="6" t="str">
        <f t="shared" si="29"/>
        <v>834</v>
      </c>
      <c r="E311" s="6" t="str">
        <f t="shared" si="30"/>
        <v>250</v>
      </c>
      <c r="F311" s="6" t="str">
        <f>TRIM(Table1[[#This Row],[Name]])</f>
        <v>Samantha Matthews</v>
      </c>
      <c r="G311" s="6" t="s">
        <v>1728</v>
      </c>
      <c r="H311" s="6" t="str">
        <f t="shared" si="31"/>
        <v>SAMANTHA MATTHEWS</v>
      </c>
      <c r="I311" s="6" t="str">
        <f t="shared" si="32"/>
        <v>samantha matthews</v>
      </c>
      <c r="J311" s="6" t="str">
        <f t="shared" si="33"/>
        <v>Samantha Matthews</v>
      </c>
      <c r="K311" s="6" t="s">
        <v>63</v>
      </c>
      <c r="L311" s="6">
        <v>20</v>
      </c>
      <c r="M311" s="6" t="s">
        <v>5</v>
      </c>
      <c r="N311" s="6" t="s">
        <v>6</v>
      </c>
      <c r="O311" s="6" t="s">
        <v>75</v>
      </c>
      <c r="P311" s="6">
        <v>1</v>
      </c>
      <c r="Q311" s="25">
        <v>50</v>
      </c>
      <c r="R311" s="6">
        <v>3.4</v>
      </c>
      <c r="S311" s="6" t="s">
        <v>2100</v>
      </c>
      <c r="T311" s="8">
        <v>0.79</v>
      </c>
      <c r="U311" s="6" t="s">
        <v>50</v>
      </c>
      <c r="V311" s="6" t="s">
        <v>44</v>
      </c>
      <c r="W311" s="6">
        <v>2</v>
      </c>
      <c r="X311" s="6" t="str">
        <f t="shared" si="34"/>
        <v>Low</v>
      </c>
      <c r="Y311" s="11">
        <v>2</v>
      </c>
    </row>
    <row r="312" spans="1:25" x14ac:dyDescent="0.25">
      <c r="A312" s="10" t="s">
        <v>1755</v>
      </c>
      <c r="B312" s="35">
        <v>250848</v>
      </c>
      <c r="C312" s="6" t="str">
        <f t="shared" si="28"/>
        <v>FL</v>
      </c>
      <c r="D312" s="6" t="str">
        <f t="shared" si="29"/>
        <v>848</v>
      </c>
      <c r="E312" s="6" t="str">
        <f t="shared" si="30"/>
        <v>250</v>
      </c>
      <c r="F312" s="6" t="str">
        <f>TRIM(Table1[[#This Row],[Name]])</f>
        <v>John Nguyen</v>
      </c>
      <c r="G312" s="6" t="s">
        <v>1756</v>
      </c>
      <c r="H312" s="6" t="str">
        <f t="shared" si="31"/>
        <v>JOHN NGUYEN</v>
      </c>
      <c r="I312" s="6" t="str">
        <f t="shared" si="32"/>
        <v>john nguyen</v>
      </c>
      <c r="J312" s="6" t="str">
        <f t="shared" si="33"/>
        <v>John Nguyen</v>
      </c>
      <c r="K312" s="6" t="s">
        <v>82</v>
      </c>
      <c r="L312" s="6">
        <v>22</v>
      </c>
      <c r="M312" s="6" t="s">
        <v>107</v>
      </c>
      <c r="N312" s="6" t="s">
        <v>108</v>
      </c>
      <c r="O312" s="6" t="s">
        <v>31</v>
      </c>
      <c r="P312" s="6">
        <v>3</v>
      </c>
      <c r="Q312" s="25">
        <v>75</v>
      </c>
      <c r="R312" s="6">
        <v>3.4</v>
      </c>
      <c r="S312" s="6" t="s">
        <v>2100</v>
      </c>
      <c r="T312" s="8">
        <v>0.65</v>
      </c>
      <c r="U312" s="6" t="s">
        <v>50</v>
      </c>
      <c r="V312" s="6" t="s">
        <v>20</v>
      </c>
      <c r="W312" s="6">
        <v>4</v>
      </c>
      <c r="X312" s="6" t="str">
        <f t="shared" si="34"/>
        <v>Low</v>
      </c>
      <c r="Y312" s="11">
        <v>1</v>
      </c>
    </row>
    <row r="313" spans="1:25" x14ac:dyDescent="0.25">
      <c r="A313" s="10" t="s">
        <v>1923</v>
      </c>
      <c r="B313" s="35">
        <v>250933</v>
      </c>
      <c r="C313" s="6" t="str">
        <f t="shared" si="28"/>
        <v>FL</v>
      </c>
      <c r="D313" s="6" t="str">
        <f t="shared" si="29"/>
        <v>933</v>
      </c>
      <c r="E313" s="6" t="str">
        <f t="shared" si="30"/>
        <v>250</v>
      </c>
      <c r="F313" s="6" t="str">
        <f>TRIM(Table1[[#This Row],[Name]])</f>
        <v>Anthony Walter</v>
      </c>
      <c r="G313" s="6" t="s">
        <v>1924</v>
      </c>
      <c r="H313" s="6" t="str">
        <f t="shared" si="31"/>
        <v>ANTHONY WALTER</v>
      </c>
      <c r="I313" s="6" t="str">
        <f t="shared" si="32"/>
        <v>anthony walter</v>
      </c>
      <c r="J313" s="6" t="str">
        <f t="shared" si="33"/>
        <v>Anthony Walter</v>
      </c>
      <c r="K313" s="6" t="s">
        <v>82</v>
      </c>
      <c r="L313" s="6">
        <v>41</v>
      </c>
      <c r="M313" s="6" t="s">
        <v>12</v>
      </c>
      <c r="N313" s="6" t="s">
        <v>13</v>
      </c>
      <c r="O313" s="6" t="s">
        <v>31</v>
      </c>
      <c r="P313" s="6">
        <v>15</v>
      </c>
      <c r="Q313" s="25">
        <v>40</v>
      </c>
      <c r="R313" s="6">
        <v>3.4</v>
      </c>
      <c r="S313" s="6" t="s">
        <v>2099</v>
      </c>
      <c r="T313" s="8">
        <v>0.01</v>
      </c>
      <c r="U313" s="6" t="s">
        <v>50</v>
      </c>
      <c r="V313" s="6" t="s">
        <v>9</v>
      </c>
      <c r="W313" s="6">
        <v>8</v>
      </c>
      <c r="X313" s="6" t="str">
        <f t="shared" si="34"/>
        <v>Low</v>
      </c>
      <c r="Y313" s="11">
        <v>6</v>
      </c>
    </row>
    <row r="314" spans="1:25" x14ac:dyDescent="0.25">
      <c r="A314" s="10" t="s">
        <v>10</v>
      </c>
      <c r="B314" s="35">
        <v>250002</v>
      </c>
      <c r="C314" s="6" t="str">
        <f t="shared" si="28"/>
        <v>FL</v>
      </c>
      <c r="D314" s="6" t="str">
        <f t="shared" si="29"/>
        <v>002</v>
      </c>
      <c r="E314" s="6" t="str">
        <f t="shared" si="30"/>
        <v>250</v>
      </c>
      <c r="F314" s="6" t="str">
        <f>TRIM(Table1[[#This Row],[Name]])</f>
        <v>Vanessa Garcia</v>
      </c>
      <c r="G314" s="6" t="s">
        <v>11</v>
      </c>
      <c r="H314" s="6" t="str">
        <f t="shared" si="31"/>
        <v>VANESSA GARCIA</v>
      </c>
      <c r="I314" s="6" t="str">
        <f t="shared" si="32"/>
        <v>vanessa garcia</v>
      </c>
      <c r="J314" s="6" t="str">
        <f t="shared" si="33"/>
        <v>Vanessa Garcia</v>
      </c>
      <c r="K314" s="6" t="s">
        <v>63</v>
      </c>
      <c r="L314" s="6">
        <v>52</v>
      </c>
      <c r="M314" s="6" t="s">
        <v>12</v>
      </c>
      <c r="N314" s="6" t="s">
        <v>13</v>
      </c>
      <c r="O314" s="6" t="s">
        <v>14</v>
      </c>
      <c r="P314" s="6">
        <v>34</v>
      </c>
      <c r="Q314" s="25" t="s">
        <v>212</v>
      </c>
      <c r="R314" s="6">
        <v>3.3</v>
      </c>
      <c r="S314" s="6" t="s">
        <v>2100</v>
      </c>
      <c r="T314" s="8">
        <v>0.84</v>
      </c>
      <c r="U314" s="6" t="s">
        <v>8</v>
      </c>
      <c r="V314" s="6" t="s">
        <v>15</v>
      </c>
      <c r="W314" s="6">
        <v>10</v>
      </c>
      <c r="X314" s="6" t="str">
        <f t="shared" si="34"/>
        <v>Medium</v>
      </c>
      <c r="Y314" s="11">
        <v>7</v>
      </c>
    </row>
    <row r="315" spans="1:25" x14ac:dyDescent="0.25">
      <c r="A315" s="10" t="s">
        <v>169</v>
      </c>
      <c r="B315" s="35">
        <v>250053</v>
      </c>
      <c r="C315" s="6" t="str">
        <f t="shared" si="28"/>
        <v>FL</v>
      </c>
      <c r="D315" s="6" t="str">
        <f t="shared" si="29"/>
        <v>053</v>
      </c>
      <c r="E315" s="6" t="str">
        <f t="shared" si="30"/>
        <v>250</v>
      </c>
      <c r="F315" s="6" t="str">
        <f>TRIM(Table1[[#This Row],[Name]])</f>
        <v>Kyle Atkinson</v>
      </c>
      <c r="G315" s="6" t="s">
        <v>170</v>
      </c>
      <c r="H315" s="6" t="str">
        <f t="shared" si="31"/>
        <v>KYLE ATKINSON</v>
      </c>
      <c r="I315" s="6" t="str">
        <f t="shared" si="32"/>
        <v>kyle atkinson</v>
      </c>
      <c r="J315" s="6" t="str">
        <f t="shared" si="33"/>
        <v>Kyle Atkinson</v>
      </c>
      <c r="K315" s="6" t="s">
        <v>82</v>
      </c>
      <c r="L315" s="6">
        <v>51</v>
      </c>
      <c r="M315" s="6" t="s">
        <v>18</v>
      </c>
      <c r="N315" s="6" t="s">
        <v>18</v>
      </c>
      <c r="O315" s="6" t="s">
        <v>97</v>
      </c>
      <c r="P315" s="6">
        <v>33</v>
      </c>
      <c r="Q315" s="25">
        <v>75</v>
      </c>
      <c r="R315" s="6">
        <v>3.3</v>
      </c>
      <c r="S315" s="6" t="s">
        <v>2100</v>
      </c>
      <c r="T315" s="8">
        <v>0.68</v>
      </c>
      <c r="U315" s="6" t="s">
        <v>33</v>
      </c>
      <c r="V315" s="6" t="s">
        <v>20</v>
      </c>
      <c r="W315" s="6">
        <v>17</v>
      </c>
      <c r="X315" s="6" t="str">
        <f t="shared" si="34"/>
        <v>High</v>
      </c>
      <c r="Y315" s="11">
        <v>8</v>
      </c>
    </row>
    <row r="316" spans="1:25" x14ac:dyDescent="0.25">
      <c r="A316" s="10" t="s">
        <v>261</v>
      </c>
      <c r="B316" s="35">
        <v>250098</v>
      </c>
      <c r="C316" s="6" t="str">
        <f t="shared" si="28"/>
        <v>FL</v>
      </c>
      <c r="D316" s="6" t="str">
        <f t="shared" si="29"/>
        <v>098</v>
      </c>
      <c r="E316" s="6" t="str">
        <f t="shared" si="30"/>
        <v>250</v>
      </c>
      <c r="F316" s="6" t="str">
        <f>TRIM(Table1[[#This Row],[Name]])</f>
        <v>David Ortiz</v>
      </c>
      <c r="G316" s="6" t="s">
        <v>262</v>
      </c>
      <c r="H316" s="6" t="str">
        <f t="shared" si="31"/>
        <v>DAVID ORTIZ</v>
      </c>
      <c r="I316" s="6" t="str">
        <f t="shared" si="32"/>
        <v>david ortiz</v>
      </c>
      <c r="J316" s="6" t="str">
        <f t="shared" si="33"/>
        <v>David Ortiz</v>
      </c>
      <c r="K316" s="6" t="s">
        <v>82</v>
      </c>
      <c r="L316" s="6">
        <v>37</v>
      </c>
      <c r="M316" s="6" t="s">
        <v>43</v>
      </c>
      <c r="N316" s="6" t="s">
        <v>13</v>
      </c>
      <c r="O316" s="6" t="s">
        <v>7</v>
      </c>
      <c r="P316" s="6">
        <v>17</v>
      </c>
      <c r="Q316" s="25">
        <v>20</v>
      </c>
      <c r="R316" s="6">
        <v>3.3</v>
      </c>
      <c r="S316" s="6" t="s">
        <v>2099</v>
      </c>
      <c r="T316" s="8">
        <v>0.96</v>
      </c>
      <c r="U316" s="6" t="s">
        <v>8</v>
      </c>
      <c r="V316" s="6" t="s">
        <v>15</v>
      </c>
      <c r="W316" s="6">
        <v>20</v>
      </c>
      <c r="X316" s="6" t="str">
        <f t="shared" si="34"/>
        <v>High</v>
      </c>
      <c r="Y316" s="11">
        <v>11</v>
      </c>
    </row>
    <row r="317" spans="1:25" x14ac:dyDescent="0.25">
      <c r="A317" s="10" t="s">
        <v>437</v>
      </c>
      <c r="B317" s="35">
        <v>250186</v>
      </c>
      <c r="C317" s="6" t="str">
        <f t="shared" si="28"/>
        <v>FL</v>
      </c>
      <c r="D317" s="6" t="str">
        <f t="shared" si="29"/>
        <v>186</v>
      </c>
      <c r="E317" s="6" t="str">
        <f t="shared" si="30"/>
        <v>250</v>
      </c>
      <c r="F317" s="6" t="str">
        <f>TRIM(Table1[[#This Row],[Name]])</f>
        <v>Brandon Ford</v>
      </c>
      <c r="G317" s="6" t="s">
        <v>438</v>
      </c>
      <c r="H317" s="6" t="str">
        <f t="shared" si="31"/>
        <v>BRANDON FORD</v>
      </c>
      <c r="I317" s="6" t="str">
        <f t="shared" si="32"/>
        <v>brandon ford</v>
      </c>
      <c r="J317" s="6" t="str">
        <f t="shared" si="33"/>
        <v>Brandon Ford</v>
      </c>
      <c r="K317" s="6" t="s">
        <v>82</v>
      </c>
      <c r="L317" s="6">
        <v>41</v>
      </c>
      <c r="M317" s="6" t="s">
        <v>173</v>
      </c>
      <c r="N317" s="6" t="s">
        <v>59</v>
      </c>
      <c r="O317" s="6" t="s">
        <v>97</v>
      </c>
      <c r="P317" s="6">
        <v>21</v>
      </c>
      <c r="Q317" s="25">
        <v>50</v>
      </c>
      <c r="R317" s="6">
        <v>3.3</v>
      </c>
      <c r="S317" s="6" t="s">
        <v>2100</v>
      </c>
      <c r="T317" s="8">
        <v>0.65</v>
      </c>
      <c r="U317" s="6" t="s">
        <v>50</v>
      </c>
      <c r="V317" s="6" t="s">
        <v>9</v>
      </c>
      <c r="W317" s="6">
        <v>20</v>
      </c>
      <c r="X317" s="6" t="str">
        <f t="shared" si="34"/>
        <v>High</v>
      </c>
      <c r="Y317" s="11">
        <v>4</v>
      </c>
    </row>
    <row r="318" spans="1:25" x14ac:dyDescent="0.25">
      <c r="A318" s="10" t="s">
        <v>800</v>
      </c>
      <c r="B318" s="35">
        <v>250368</v>
      </c>
      <c r="C318" s="6" t="str">
        <f t="shared" si="28"/>
        <v>FL</v>
      </c>
      <c r="D318" s="6" t="str">
        <f t="shared" si="29"/>
        <v>368</v>
      </c>
      <c r="E318" s="6" t="str">
        <f t="shared" si="30"/>
        <v>250</v>
      </c>
      <c r="F318" s="6" t="str">
        <f>TRIM(Table1[[#This Row],[Name]])</f>
        <v>Manuel Torres</v>
      </c>
      <c r="G318" s="6" t="s">
        <v>801</v>
      </c>
      <c r="H318" s="6" t="str">
        <f t="shared" si="31"/>
        <v>MANUEL TORRES</v>
      </c>
      <c r="I318" s="6" t="str">
        <f t="shared" si="32"/>
        <v>manuel torres</v>
      </c>
      <c r="J318" s="6" t="str">
        <f t="shared" si="33"/>
        <v>Manuel Torres</v>
      </c>
      <c r="K318" s="6" t="s">
        <v>82</v>
      </c>
      <c r="L318" s="6">
        <v>31</v>
      </c>
      <c r="M318" s="6" t="s">
        <v>71</v>
      </c>
      <c r="N318" s="6" t="s">
        <v>72</v>
      </c>
      <c r="O318" s="6" t="s">
        <v>38</v>
      </c>
      <c r="P318" s="6">
        <v>11</v>
      </c>
      <c r="Q318" s="25" t="s">
        <v>49</v>
      </c>
      <c r="R318" s="6">
        <v>3.3</v>
      </c>
      <c r="S318" s="6" t="s">
        <v>2099</v>
      </c>
      <c r="T318" s="8">
        <v>0.11</v>
      </c>
      <c r="U318" s="6" t="s">
        <v>50</v>
      </c>
      <c r="V318" s="6" t="s">
        <v>20</v>
      </c>
      <c r="W318" s="6">
        <v>15</v>
      </c>
      <c r="X318" s="6" t="str">
        <f t="shared" si="34"/>
        <v>Medium</v>
      </c>
      <c r="Y318" s="11">
        <v>10</v>
      </c>
    </row>
    <row r="319" spans="1:25" x14ac:dyDescent="0.25">
      <c r="A319" s="10" t="s">
        <v>1230</v>
      </c>
      <c r="B319" s="35">
        <v>250584</v>
      </c>
      <c r="C319" s="6" t="str">
        <f t="shared" si="28"/>
        <v>FL</v>
      </c>
      <c r="D319" s="6" t="str">
        <f t="shared" si="29"/>
        <v>584</v>
      </c>
      <c r="E319" s="6" t="str">
        <f t="shared" si="30"/>
        <v>250</v>
      </c>
      <c r="F319" s="6" t="str">
        <f>TRIM(Table1[[#This Row],[Name]])</f>
        <v>Timothy Bennett</v>
      </c>
      <c r="G319" s="6" t="s">
        <v>1231</v>
      </c>
      <c r="H319" s="6" t="str">
        <f t="shared" si="31"/>
        <v>TIMOTHY BENNETT</v>
      </c>
      <c r="I319" s="6" t="str">
        <f t="shared" si="32"/>
        <v>timothy bennett</v>
      </c>
      <c r="J319" s="6" t="str">
        <f t="shared" si="33"/>
        <v>Timothy Bennett</v>
      </c>
      <c r="K319" s="6" t="s">
        <v>82</v>
      </c>
      <c r="L319" s="6">
        <v>34</v>
      </c>
      <c r="M319" s="6" t="s">
        <v>78</v>
      </c>
      <c r="N319" s="6" t="s">
        <v>79</v>
      </c>
      <c r="O319" s="6" t="s">
        <v>38</v>
      </c>
      <c r="P319" s="6">
        <v>0</v>
      </c>
      <c r="Q319" s="25">
        <v>40</v>
      </c>
      <c r="R319" s="6">
        <v>3.3</v>
      </c>
      <c r="S319" s="6" t="s">
        <v>2099</v>
      </c>
      <c r="T319" s="8">
        <v>0.98</v>
      </c>
      <c r="U319" s="6" t="s">
        <v>50</v>
      </c>
      <c r="V319" s="6" t="s">
        <v>44</v>
      </c>
      <c r="W319" s="6">
        <v>1</v>
      </c>
      <c r="X319" s="6" t="str">
        <f t="shared" si="34"/>
        <v>Low</v>
      </c>
      <c r="Y319" s="11">
        <v>3</v>
      </c>
    </row>
    <row r="320" spans="1:25" x14ac:dyDescent="0.25">
      <c r="A320" s="10" t="s">
        <v>1593</v>
      </c>
      <c r="B320" s="35">
        <v>250767</v>
      </c>
      <c r="C320" s="6" t="str">
        <f t="shared" si="28"/>
        <v>FL</v>
      </c>
      <c r="D320" s="6" t="str">
        <f t="shared" si="29"/>
        <v>767</v>
      </c>
      <c r="E320" s="6" t="str">
        <f t="shared" si="30"/>
        <v>250</v>
      </c>
      <c r="F320" s="6" t="str">
        <f>TRIM(Table1[[#This Row],[Name]])</f>
        <v>Tammy Gomez</v>
      </c>
      <c r="G320" s="6" t="s">
        <v>1594</v>
      </c>
      <c r="H320" s="6" t="str">
        <f t="shared" si="31"/>
        <v>TAMMY GOMEZ</v>
      </c>
      <c r="I320" s="6" t="str">
        <f t="shared" si="32"/>
        <v>tammy gomez</v>
      </c>
      <c r="J320" s="6" t="str">
        <f t="shared" si="33"/>
        <v>Tammy Gomez</v>
      </c>
      <c r="K320" s="6" t="s">
        <v>63</v>
      </c>
      <c r="L320" s="6">
        <v>22</v>
      </c>
      <c r="M320" s="6" t="s">
        <v>71</v>
      </c>
      <c r="N320" s="6" t="s">
        <v>72</v>
      </c>
      <c r="O320" s="6" t="s">
        <v>38</v>
      </c>
      <c r="P320" s="6">
        <v>1</v>
      </c>
      <c r="Q320" s="25" t="s">
        <v>2106</v>
      </c>
      <c r="R320" s="6">
        <v>3.3</v>
      </c>
      <c r="S320" s="6" t="s">
        <v>2100</v>
      </c>
      <c r="T320" s="8">
        <v>0.61</v>
      </c>
      <c r="U320" s="6" t="s">
        <v>55</v>
      </c>
      <c r="V320" s="6" t="s">
        <v>44</v>
      </c>
      <c r="W320" s="6">
        <v>3</v>
      </c>
      <c r="X320" s="6" t="str">
        <f t="shared" si="34"/>
        <v>Low</v>
      </c>
      <c r="Y320" s="11">
        <v>5</v>
      </c>
    </row>
    <row r="321" spans="1:25" x14ac:dyDescent="0.25">
      <c r="A321" s="10" t="s">
        <v>706</v>
      </c>
      <c r="B321" s="35">
        <v>250321</v>
      </c>
      <c r="C321" s="6" t="str">
        <f t="shared" si="28"/>
        <v>FL</v>
      </c>
      <c r="D321" s="6" t="str">
        <f t="shared" si="29"/>
        <v>321</v>
      </c>
      <c r="E321" s="6" t="str">
        <f t="shared" si="30"/>
        <v>250</v>
      </c>
      <c r="F321" s="6" t="str">
        <f>TRIM(Table1[[#This Row],[Name]])</f>
        <v>Christopher Riggs</v>
      </c>
      <c r="G321" s="6" t="s">
        <v>707</v>
      </c>
      <c r="H321" s="6" t="str">
        <f t="shared" si="31"/>
        <v>CHRISTOPHER RIGGS</v>
      </c>
      <c r="I321" s="6" t="str">
        <f t="shared" si="32"/>
        <v>christopher riggs</v>
      </c>
      <c r="J321" s="6" t="str">
        <f t="shared" si="33"/>
        <v>Christopher Riggs</v>
      </c>
      <c r="K321" s="6" t="s">
        <v>82</v>
      </c>
      <c r="L321" s="6">
        <v>30</v>
      </c>
      <c r="M321" s="6" t="s">
        <v>95</v>
      </c>
      <c r="N321" s="6" t="s">
        <v>96</v>
      </c>
      <c r="O321" s="6" t="s">
        <v>7</v>
      </c>
      <c r="P321" s="6">
        <v>4</v>
      </c>
      <c r="Q321" s="25" t="s">
        <v>104</v>
      </c>
      <c r="R321" s="6">
        <v>3.3</v>
      </c>
      <c r="S321" s="6" t="s">
        <v>142</v>
      </c>
      <c r="T321" s="8">
        <v>0.11</v>
      </c>
      <c r="U321" s="6" t="s">
        <v>55</v>
      </c>
      <c r="V321" s="6" t="s">
        <v>44</v>
      </c>
      <c r="W321" s="6">
        <v>4</v>
      </c>
      <c r="X321" s="6" t="str">
        <f t="shared" si="34"/>
        <v>Low</v>
      </c>
      <c r="Y321" s="11">
        <v>4</v>
      </c>
    </row>
    <row r="322" spans="1:25" x14ac:dyDescent="0.25">
      <c r="A322" s="10" t="s">
        <v>929</v>
      </c>
      <c r="B322" s="35">
        <v>250433</v>
      </c>
      <c r="C322" s="6" t="str">
        <f t="shared" ref="C322:C385" si="35">LEFT(A322,2)</f>
        <v>FL</v>
      </c>
      <c r="D322" s="6" t="str">
        <f t="shared" ref="D322:D385" si="36">RIGHT(A322,3)</f>
        <v>433</v>
      </c>
      <c r="E322" s="6" t="str">
        <f t="shared" ref="E322:E385" si="37">MID(A322,3,3)</f>
        <v>250</v>
      </c>
      <c r="F322" s="6" t="str">
        <f>TRIM(Table1[[#This Row],[Name]])</f>
        <v>Barbara Brown</v>
      </c>
      <c r="G322" s="6" t="s">
        <v>930</v>
      </c>
      <c r="H322" s="6" t="str">
        <f t="shared" ref="H322:H385" si="38">UPPER(G322)</f>
        <v>BARBARA BROWN</v>
      </c>
      <c r="I322" s="6" t="str">
        <f t="shared" ref="I322:I385" si="39">LOWER(G322)</f>
        <v>barbara brown</v>
      </c>
      <c r="J322" s="6" t="str">
        <f t="shared" ref="J322:J385" si="40">PROPER(G322)</f>
        <v>Barbara Brown</v>
      </c>
      <c r="K322" s="6" t="s">
        <v>63</v>
      </c>
      <c r="L322" s="6">
        <v>53</v>
      </c>
      <c r="M322" s="6" t="s">
        <v>29</v>
      </c>
      <c r="N322" s="6" t="s">
        <v>30</v>
      </c>
      <c r="O322" s="6" t="s">
        <v>97</v>
      </c>
      <c r="P322" s="6">
        <v>13</v>
      </c>
      <c r="Q322" s="25" t="s">
        <v>49</v>
      </c>
      <c r="R322" s="6">
        <v>3.3</v>
      </c>
      <c r="S322" s="6" t="s">
        <v>2100</v>
      </c>
      <c r="T322" s="8">
        <v>0.93</v>
      </c>
      <c r="U322" s="6" t="s">
        <v>33</v>
      </c>
      <c r="V322" s="6" t="s">
        <v>9</v>
      </c>
      <c r="W322" s="6">
        <v>10</v>
      </c>
      <c r="X322" s="6" t="str">
        <f t="shared" ref="X322:X385" si="41">IF(W322&gt;15,"High",IF(W322&gt;=10,"Medium","Low"))</f>
        <v>Medium</v>
      </c>
      <c r="Y322" s="11">
        <v>10</v>
      </c>
    </row>
    <row r="323" spans="1:25" x14ac:dyDescent="0.25">
      <c r="A323" s="10" t="s">
        <v>943</v>
      </c>
      <c r="B323" s="35">
        <v>250440</v>
      </c>
      <c r="C323" s="6" t="str">
        <f t="shared" si="35"/>
        <v>FL</v>
      </c>
      <c r="D323" s="6" t="str">
        <f t="shared" si="36"/>
        <v>440</v>
      </c>
      <c r="E323" s="6" t="str">
        <f t="shared" si="37"/>
        <v>250</v>
      </c>
      <c r="F323" s="6" t="str">
        <f>TRIM(Table1[[#This Row],[Name]])</f>
        <v>Stacy Hudson</v>
      </c>
      <c r="G323" s="6" t="s">
        <v>944</v>
      </c>
      <c r="H323" s="6" t="str">
        <f t="shared" si="38"/>
        <v>STACY HUDSON</v>
      </c>
      <c r="I323" s="6" t="str">
        <f t="shared" si="39"/>
        <v>stacy hudson</v>
      </c>
      <c r="J323" s="6" t="str">
        <f t="shared" si="40"/>
        <v>Stacy Hudson</v>
      </c>
      <c r="K323" s="6" t="s">
        <v>63</v>
      </c>
      <c r="L323" s="6">
        <v>26</v>
      </c>
      <c r="M323" s="6" t="s">
        <v>5</v>
      </c>
      <c r="N323" s="6" t="s">
        <v>6</v>
      </c>
      <c r="O323" s="6" t="s">
        <v>75</v>
      </c>
      <c r="P323" s="6">
        <v>7</v>
      </c>
      <c r="Q323" s="25" t="s">
        <v>2102</v>
      </c>
      <c r="R323" s="6">
        <v>3.3</v>
      </c>
      <c r="S323" s="6" t="s">
        <v>54</v>
      </c>
      <c r="T323" s="8">
        <v>0.66</v>
      </c>
      <c r="U323" s="6" t="s">
        <v>33</v>
      </c>
      <c r="V323" s="6" t="s">
        <v>15</v>
      </c>
      <c r="W323" s="6">
        <v>14</v>
      </c>
      <c r="X323" s="6" t="str">
        <f t="shared" si="41"/>
        <v>Medium</v>
      </c>
      <c r="Y323" s="11">
        <v>9</v>
      </c>
    </row>
    <row r="324" spans="1:25" x14ac:dyDescent="0.25">
      <c r="A324" s="10" t="s">
        <v>1300</v>
      </c>
      <c r="B324" s="35">
        <v>250619</v>
      </c>
      <c r="C324" s="6" t="str">
        <f t="shared" si="35"/>
        <v>FL</v>
      </c>
      <c r="D324" s="6" t="str">
        <f t="shared" si="36"/>
        <v>619</v>
      </c>
      <c r="E324" s="6" t="str">
        <f t="shared" si="37"/>
        <v>250</v>
      </c>
      <c r="F324" s="6" t="str">
        <f>TRIM(Table1[[#This Row],[Name]])</f>
        <v>Ashley Hammond</v>
      </c>
      <c r="G324" s="6" t="s">
        <v>1301</v>
      </c>
      <c r="H324" s="6" t="str">
        <f t="shared" si="38"/>
        <v>ASHLEY HAMMOND</v>
      </c>
      <c r="I324" s="6" t="str">
        <f t="shared" si="39"/>
        <v>ashley hammond</v>
      </c>
      <c r="J324" s="6" t="str">
        <f t="shared" si="40"/>
        <v>Ashley Hammond</v>
      </c>
      <c r="K324" s="6" t="s">
        <v>63</v>
      </c>
      <c r="L324" s="6">
        <v>30</v>
      </c>
      <c r="M324" s="6" t="s">
        <v>136</v>
      </c>
      <c r="N324" s="6" t="s">
        <v>137</v>
      </c>
      <c r="O324" s="6" t="s">
        <v>75</v>
      </c>
      <c r="P324" s="6">
        <v>7</v>
      </c>
      <c r="Q324" s="25">
        <v>30</v>
      </c>
      <c r="R324" s="6">
        <v>3.3</v>
      </c>
      <c r="S324" s="6" t="s">
        <v>2100</v>
      </c>
      <c r="T324" s="8">
        <v>0.68</v>
      </c>
      <c r="U324" s="6" t="s">
        <v>33</v>
      </c>
      <c r="V324" s="6" t="s">
        <v>20</v>
      </c>
      <c r="W324" s="6">
        <v>8</v>
      </c>
      <c r="X324" s="6" t="str">
        <f t="shared" si="41"/>
        <v>Low</v>
      </c>
      <c r="Y324" s="11">
        <v>14</v>
      </c>
    </row>
    <row r="325" spans="1:25" x14ac:dyDescent="0.25">
      <c r="A325" s="10" t="s">
        <v>1348</v>
      </c>
      <c r="B325" s="35">
        <v>250643</v>
      </c>
      <c r="C325" s="6" t="str">
        <f t="shared" si="35"/>
        <v>FL</v>
      </c>
      <c r="D325" s="6" t="str">
        <f t="shared" si="36"/>
        <v>643</v>
      </c>
      <c r="E325" s="6" t="str">
        <f t="shared" si="37"/>
        <v>250</v>
      </c>
      <c r="F325" s="6" t="str">
        <f>TRIM(Table1[[#This Row],[Name]])</f>
        <v>Joseph Thomas</v>
      </c>
      <c r="G325" s="6" t="s">
        <v>1349</v>
      </c>
      <c r="H325" s="6" t="str">
        <f t="shared" si="38"/>
        <v>JOSEPH THOMAS</v>
      </c>
      <c r="I325" s="6" t="str">
        <f t="shared" si="39"/>
        <v>joseph thomas</v>
      </c>
      <c r="J325" s="6" t="str">
        <f t="shared" si="40"/>
        <v>Joseph Thomas</v>
      </c>
      <c r="K325" s="6" t="s">
        <v>82</v>
      </c>
      <c r="L325" s="6">
        <v>50</v>
      </c>
      <c r="M325" s="6" t="s">
        <v>12</v>
      </c>
      <c r="N325" s="6" t="s">
        <v>13</v>
      </c>
      <c r="O325" s="6" t="s">
        <v>7</v>
      </c>
      <c r="P325" s="6">
        <v>17</v>
      </c>
      <c r="Q325" s="25">
        <v>75</v>
      </c>
      <c r="R325" s="6">
        <v>3.3</v>
      </c>
      <c r="S325" s="6" t="s">
        <v>2100</v>
      </c>
      <c r="T325" s="8">
        <v>0.69</v>
      </c>
      <c r="U325" s="6" t="s">
        <v>33</v>
      </c>
      <c r="V325" s="6" t="s">
        <v>44</v>
      </c>
      <c r="W325" s="6">
        <v>15</v>
      </c>
      <c r="X325" s="6" t="str">
        <f t="shared" si="41"/>
        <v>Medium</v>
      </c>
      <c r="Y325" s="11">
        <v>9</v>
      </c>
    </row>
    <row r="326" spans="1:25" x14ac:dyDescent="0.25">
      <c r="A326" s="10" t="s">
        <v>1471</v>
      </c>
      <c r="B326" s="35">
        <v>250706</v>
      </c>
      <c r="C326" s="6" t="str">
        <f t="shared" si="35"/>
        <v>FL</v>
      </c>
      <c r="D326" s="6" t="str">
        <f t="shared" si="36"/>
        <v>706</v>
      </c>
      <c r="E326" s="6" t="str">
        <f t="shared" si="37"/>
        <v>250</v>
      </c>
      <c r="F326" s="6" t="str">
        <f>TRIM(Table1[[#This Row],[Name]])</f>
        <v>Katrina Schultz</v>
      </c>
      <c r="G326" s="6" t="s">
        <v>1472</v>
      </c>
      <c r="H326" s="6" t="str">
        <f t="shared" si="38"/>
        <v>KATRINA SCHULTZ</v>
      </c>
      <c r="I326" s="6" t="str">
        <f t="shared" si="39"/>
        <v>katrina schultz</v>
      </c>
      <c r="J326" s="6" t="str">
        <f t="shared" si="40"/>
        <v>Katrina Schultz</v>
      </c>
      <c r="K326" s="6" t="s">
        <v>63</v>
      </c>
      <c r="L326" s="6">
        <v>34</v>
      </c>
      <c r="M326" s="6" t="s">
        <v>173</v>
      </c>
      <c r="N326" s="6" t="s">
        <v>59</v>
      </c>
      <c r="O326" s="6" t="s">
        <v>14</v>
      </c>
      <c r="P326" s="6">
        <v>11</v>
      </c>
      <c r="Q326" s="25">
        <v>50</v>
      </c>
      <c r="R326" s="6">
        <v>3.3</v>
      </c>
      <c r="S326" s="6" t="s">
        <v>54</v>
      </c>
      <c r="T326" s="8">
        <v>0.76</v>
      </c>
      <c r="U326" s="6" t="s">
        <v>50</v>
      </c>
      <c r="V326" s="6" t="s">
        <v>15</v>
      </c>
      <c r="W326" s="6">
        <v>9</v>
      </c>
      <c r="X326" s="6" t="str">
        <f t="shared" si="41"/>
        <v>Low</v>
      </c>
      <c r="Y326" s="11">
        <v>4</v>
      </c>
    </row>
    <row r="327" spans="1:25" x14ac:dyDescent="0.25">
      <c r="A327" s="10" t="s">
        <v>1481</v>
      </c>
      <c r="B327" s="35">
        <v>250711</v>
      </c>
      <c r="C327" s="6" t="str">
        <f t="shared" si="35"/>
        <v>FL</v>
      </c>
      <c r="D327" s="6" t="str">
        <f t="shared" si="36"/>
        <v>711</v>
      </c>
      <c r="E327" s="6" t="str">
        <f t="shared" si="37"/>
        <v>250</v>
      </c>
      <c r="F327" s="6" t="str">
        <f>TRIM(Table1[[#This Row],[Name]])</f>
        <v>Michael Clark</v>
      </c>
      <c r="G327" s="6" t="s">
        <v>1482</v>
      </c>
      <c r="H327" s="6" t="str">
        <f t="shared" si="38"/>
        <v>MICHAEL CLARK</v>
      </c>
      <c r="I327" s="6" t="str">
        <f t="shared" si="39"/>
        <v>michael clark</v>
      </c>
      <c r="J327" s="6" t="str">
        <f t="shared" si="40"/>
        <v>Michael Clark</v>
      </c>
      <c r="K327" s="6" t="s">
        <v>82</v>
      </c>
      <c r="L327" s="6">
        <v>56</v>
      </c>
      <c r="M327" s="6" t="s">
        <v>136</v>
      </c>
      <c r="N327" s="6" t="s">
        <v>137</v>
      </c>
      <c r="O327" s="6" t="s">
        <v>97</v>
      </c>
      <c r="P327" s="6">
        <v>30</v>
      </c>
      <c r="Q327" s="25">
        <v>40</v>
      </c>
      <c r="R327" s="6">
        <v>3.3</v>
      </c>
      <c r="S327" s="6" t="s">
        <v>54</v>
      </c>
      <c r="T327" s="8">
        <v>0.82</v>
      </c>
      <c r="U327" s="6" t="s">
        <v>50</v>
      </c>
      <c r="V327" s="6" t="s">
        <v>20</v>
      </c>
      <c r="W327" s="6">
        <v>12</v>
      </c>
      <c r="X327" s="6" t="str">
        <f t="shared" si="41"/>
        <v>Medium</v>
      </c>
      <c r="Y327" s="11">
        <v>3</v>
      </c>
    </row>
    <row r="328" spans="1:25" x14ac:dyDescent="0.25">
      <c r="A328" s="10" t="s">
        <v>1739</v>
      </c>
      <c r="B328" s="35">
        <v>250840</v>
      </c>
      <c r="C328" s="6" t="str">
        <f t="shared" si="35"/>
        <v>FL</v>
      </c>
      <c r="D328" s="6" t="str">
        <f t="shared" si="36"/>
        <v>840</v>
      </c>
      <c r="E328" s="6" t="str">
        <f t="shared" si="37"/>
        <v>250</v>
      </c>
      <c r="F328" s="6" t="str">
        <f>TRIM(Table1[[#This Row],[Name]])</f>
        <v>Dale Haynes</v>
      </c>
      <c r="G328" s="6" t="s">
        <v>1740</v>
      </c>
      <c r="H328" s="6" t="str">
        <f t="shared" si="38"/>
        <v>DALE HAYNES</v>
      </c>
      <c r="I328" s="6" t="str">
        <f t="shared" si="39"/>
        <v>dale haynes</v>
      </c>
      <c r="J328" s="6" t="str">
        <f t="shared" si="40"/>
        <v>Dale Haynes</v>
      </c>
      <c r="K328" s="6" t="s">
        <v>82</v>
      </c>
      <c r="L328" s="6">
        <v>58</v>
      </c>
      <c r="M328" s="6" t="s">
        <v>173</v>
      </c>
      <c r="N328" s="6" t="s">
        <v>59</v>
      </c>
      <c r="O328" s="6" t="s">
        <v>64</v>
      </c>
      <c r="P328" s="6">
        <v>33</v>
      </c>
      <c r="Q328" s="25">
        <v>30</v>
      </c>
      <c r="R328" s="6">
        <v>3.3</v>
      </c>
      <c r="S328" s="6" t="s">
        <v>2100</v>
      </c>
      <c r="T328" s="8">
        <v>0.71</v>
      </c>
      <c r="U328" s="6" t="s">
        <v>8</v>
      </c>
      <c r="V328" s="6" t="s">
        <v>44</v>
      </c>
      <c r="W328" s="6">
        <v>10</v>
      </c>
      <c r="X328" s="6" t="str">
        <f t="shared" si="41"/>
        <v>Medium</v>
      </c>
      <c r="Y328" s="11">
        <v>10</v>
      </c>
    </row>
    <row r="329" spans="1:25" x14ac:dyDescent="0.25">
      <c r="A329" s="10" t="s">
        <v>1817</v>
      </c>
      <c r="B329" s="35">
        <v>250879</v>
      </c>
      <c r="C329" s="6" t="str">
        <f t="shared" si="35"/>
        <v>FL</v>
      </c>
      <c r="D329" s="6" t="str">
        <f t="shared" si="36"/>
        <v>879</v>
      </c>
      <c r="E329" s="6" t="str">
        <f t="shared" si="37"/>
        <v>250</v>
      </c>
      <c r="F329" s="6" t="str">
        <f>TRIM(Table1[[#This Row],[Name]])</f>
        <v>Jeremiah Thompson</v>
      </c>
      <c r="G329" s="6" t="s">
        <v>1818</v>
      </c>
      <c r="H329" s="6" t="str">
        <f t="shared" si="38"/>
        <v>JEREMIAH THOMPSON</v>
      </c>
      <c r="I329" s="6" t="str">
        <f t="shared" si="39"/>
        <v>jeremiah thompson</v>
      </c>
      <c r="J329" s="6" t="str">
        <f t="shared" si="40"/>
        <v>Jeremiah Thompson</v>
      </c>
      <c r="K329" s="6" t="s">
        <v>82</v>
      </c>
      <c r="L329" s="6">
        <v>46</v>
      </c>
      <c r="M329" s="6" t="s">
        <v>43</v>
      </c>
      <c r="N329" s="6" t="s">
        <v>13</v>
      </c>
      <c r="O329" s="6" t="s">
        <v>60</v>
      </c>
      <c r="P329" s="6">
        <v>24</v>
      </c>
      <c r="Q329" s="25">
        <v>40</v>
      </c>
      <c r="R329" s="6">
        <v>3.3</v>
      </c>
      <c r="S329" s="6" t="s">
        <v>2100</v>
      </c>
      <c r="T329" s="8">
        <v>0.87</v>
      </c>
      <c r="U329" s="6" t="s">
        <v>8</v>
      </c>
      <c r="V329" s="6" t="s">
        <v>15</v>
      </c>
      <c r="W329" s="6">
        <v>19</v>
      </c>
      <c r="X329" s="6" t="str">
        <f t="shared" si="41"/>
        <v>High</v>
      </c>
      <c r="Y329" s="11">
        <v>8</v>
      </c>
    </row>
    <row r="330" spans="1:25" x14ac:dyDescent="0.25">
      <c r="A330" s="10" t="s">
        <v>1825</v>
      </c>
      <c r="B330" s="35">
        <v>250883</v>
      </c>
      <c r="C330" s="6" t="str">
        <f t="shared" si="35"/>
        <v>FL</v>
      </c>
      <c r="D330" s="6" t="str">
        <f t="shared" si="36"/>
        <v>883</v>
      </c>
      <c r="E330" s="6" t="str">
        <f t="shared" si="37"/>
        <v>250</v>
      </c>
      <c r="F330" s="6" t="str">
        <f>TRIM(Table1[[#This Row],[Name]])</f>
        <v>Allen Turner</v>
      </c>
      <c r="G330" s="6" t="s">
        <v>1826</v>
      </c>
      <c r="H330" s="6" t="str">
        <f t="shared" si="38"/>
        <v>ALLEN TURNER</v>
      </c>
      <c r="I330" s="6" t="str">
        <f t="shared" si="39"/>
        <v>allen turner</v>
      </c>
      <c r="J330" s="6" t="str">
        <f t="shared" si="40"/>
        <v>Allen Turner</v>
      </c>
      <c r="K330" s="6" t="s">
        <v>82</v>
      </c>
      <c r="L330" s="6">
        <v>45</v>
      </c>
      <c r="M330" s="6" t="s">
        <v>95</v>
      </c>
      <c r="N330" s="6" t="s">
        <v>96</v>
      </c>
      <c r="O330" s="6" t="s">
        <v>31</v>
      </c>
      <c r="P330" s="6">
        <v>11</v>
      </c>
      <c r="Q330" s="25" t="s">
        <v>2107</v>
      </c>
      <c r="R330" s="6">
        <v>3.3</v>
      </c>
      <c r="S330" s="6" t="s">
        <v>2100</v>
      </c>
      <c r="T330" s="8">
        <v>0.93</v>
      </c>
      <c r="U330" s="6" t="s">
        <v>8</v>
      </c>
      <c r="V330" s="6" t="s">
        <v>20</v>
      </c>
      <c r="W330" s="6">
        <v>4</v>
      </c>
      <c r="X330" s="6" t="str">
        <f t="shared" si="41"/>
        <v>Low</v>
      </c>
      <c r="Y330" s="11">
        <v>1</v>
      </c>
    </row>
    <row r="331" spans="1:25" x14ac:dyDescent="0.25">
      <c r="A331" s="10" t="s">
        <v>1844</v>
      </c>
      <c r="B331" s="35">
        <v>250893</v>
      </c>
      <c r="C331" s="6" t="str">
        <f t="shared" si="35"/>
        <v>FL</v>
      </c>
      <c r="D331" s="6" t="str">
        <f t="shared" si="36"/>
        <v>893</v>
      </c>
      <c r="E331" s="6" t="str">
        <f t="shared" si="37"/>
        <v>250</v>
      </c>
      <c r="F331" s="6" t="str">
        <f>TRIM(Table1[[#This Row],[Name]])</f>
        <v>Haley Castro</v>
      </c>
      <c r="G331" s="6" t="s">
        <v>1845</v>
      </c>
      <c r="H331" s="6" t="str">
        <f t="shared" si="38"/>
        <v>HALEY CASTRO</v>
      </c>
      <c r="I331" s="6" t="str">
        <f t="shared" si="39"/>
        <v>haley castro</v>
      </c>
      <c r="J331" s="6" t="str">
        <f t="shared" si="40"/>
        <v>Haley Castro</v>
      </c>
      <c r="K331" s="6" t="s">
        <v>63</v>
      </c>
      <c r="L331" s="6">
        <v>42</v>
      </c>
      <c r="M331" s="6" t="s">
        <v>18</v>
      </c>
      <c r="N331" s="6" t="s">
        <v>18</v>
      </c>
      <c r="O331" s="6" t="s">
        <v>19</v>
      </c>
      <c r="P331" s="6">
        <v>13</v>
      </c>
      <c r="Q331" s="25">
        <v>30</v>
      </c>
      <c r="R331" s="6">
        <v>3.3</v>
      </c>
      <c r="S331" s="6" t="s">
        <v>2100</v>
      </c>
      <c r="T331" s="8">
        <v>0.63</v>
      </c>
      <c r="U331" s="6" t="s">
        <v>50</v>
      </c>
      <c r="V331" s="6" t="s">
        <v>44</v>
      </c>
      <c r="W331" s="6">
        <v>10</v>
      </c>
      <c r="X331" s="6" t="str">
        <f t="shared" si="41"/>
        <v>Medium</v>
      </c>
      <c r="Y331" s="11">
        <v>12</v>
      </c>
    </row>
    <row r="332" spans="1:25" x14ac:dyDescent="0.25">
      <c r="A332" s="10" t="s">
        <v>1907</v>
      </c>
      <c r="B332" s="35">
        <v>250925</v>
      </c>
      <c r="C332" s="6" t="str">
        <f t="shared" si="35"/>
        <v>FL</v>
      </c>
      <c r="D332" s="6" t="str">
        <f t="shared" si="36"/>
        <v>925</v>
      </c>
      <c r="E332" s="6" t="str">
        <f t="shared" si="37"/>
        <v>250</v>
      </c>
      <c r="F332" s="6" t="str">
        <f>TRIM(Table1[[#This Row],[Name]])</f>
        <v>Jennifer Miller</v>
      </c>
      <c r="G332" s="6" t="s">
        <v>1908</v>
      </c>
      <c r="H332" s="6" t="str">
        <f t="shared" si="38"/>
        <v>JENNIFER MILLER</v>
      </c>
      <c r="I332" s="6" t="str">
        <f t="shared" si="39"/>
        <v>jennifer miller</v>
      </c>
      <c r="J332" s="6" t="str">
        <f t="shared" si="40"/>
        <v>Jennifer Miller</v>
      </c>
      <c r="K332" s="6" t="s">
        <v>63</v>
      </c>
      <c r="L332" s="6">
        <v>58</v>
      </c>
      <c r="M332" s="6" t="s">
        <v>91</v>
      </c>
      <c r="N332" s="6" t="s">
        <v>92</v>
      </c>
      <c r="O332" s="6" t="s">
        <v>7</v>
      </c>
      <c r="P332" s="6">
        <v>29</v>
      </c>
      <c r="Q332" s="25">
        <v>30</v>
      </c>
      <c r="R332" s="6">
        <v>3.3</v>
      </c>
      <c r="S332" s="6" t="s">
        <v>54</v>
      </c>
      <c r="T332" s="8">
        <v>0.89</v>
      </c>
      <c r="U332" s="6" t="s">
        <v>50</v>
      </c>
      <c r="V332" s="6" t="s">
        <v>9</v>
      </c>
      <c r="W332" s="6">
        <v>12</v>
      </c>
      <c r="X332" s="6" t="str">
        <f t="shared" si="41"/>
        <v>Medium</v>
      </c>
      <c r="Y332" s="11">
        <v>10</v>
      </c>
    </row>
    <row r="333" spans="1:25" x14ac:dyDescent="0.25">
      <c r="A333" s="10" t="s">
        <v>1963</v>
      </c>
      <c r="B333" s="35">
        <v>250953</v>
      </c>
      <c r="C333" s="6" t="str">
        <f t="shared" si="35"/>
        <v>FL</v>
      </c>
      <c r="D333" s="6" t="str">
        <f t="shared" si="36"/>
        <v>953</v>
      </c>
      <c r="E333" s="6" t="str">
        <f t="shared" si="37"/>
        <v>250</v>
      </c>
      <c r="F333" s="6" t="str">
        <f>TRIM(Table1[[#This Row],[Name]])</f>
        <v>Matthew White</v>
      </c>
      <c r="G333" s="6" t="s">
        <v>1964</v>
      </c>
      <c r="H333" s="6" t="str">
        <f t="shared" si="38"/>
        <v>MATTHEW WHITE</v>
      </c>
      <c r="I333" s="6" t="str">
        <f t="shared" si="39"/>
        <v>matthew white</v>
      </c>
      <c r="J333" s="6" t="str">
        <f t="shared" si="40"/>
        <v>Matthew White</v>
      </c>
      <c r="K333" s="6" t="s">
        <v>82</v>
      </c>
      <c r="L333" s="6">
        <v>47</v>
      </c>
      <c r="M333" s="6" t="s">
        <v>47</v>
      </c>
      <c r="N333" s="6" t="s">
        <v>48</v>
      </c>
      <c r="O333" s="6" t="s">
        <v>75</v>
      </c>
      <c r="P333" s="6">
        <v>16</v>
      </c>
      <c r="Q333" s="25" t="s">
        <v>212</v>
      </c>
      <c r="R333" s="6">
        <v>3.3</v>
      </c>
      <c r="S333" s="6" t="s">
        <v>2099</v>
      </c>
      <c r="T333" s="8">
        <v>0.65</v>
      </c>
      <c r="U333" s="6" t="s">
        <v>55</v>
      </c>
      <c r="V333" s="6" t="s">
        <v>20</v>
      </c>
      <c r="W333" s="6">
        <v>10</v>
      </c>
      <c r="X333" s="6" t="str">
        <f t="shared" si="41"/>
        <v>Medium</v>
      </c>
      <c r="Y333" s="11">
        <v>17</v>
      </c>
    </row>
    <row r="334" spans="1:25" x14ac:dyDescent="0.25">
      <c r="A334" s="10" t="s">
        <v>134</v>
      </c>
      <c r="B334" s="35">
        <v>250039</v>
      </c>
      <c r="C334" s="6" t="str">
        <f t="shared" si="35"/>
        <v>FL</v>
      </c>
      <c r="D334" s="6" t="str">
        <f t="shared" si="36"/>
        <v>039</v>
      </c>
      <c r="E334" s="6" t="str">
        <f t="shared" si="37"/>
        <v>250</v>
      </c>
      <c r="F334" s="6" t="str">
        <f>TRIM(Table1[[#This Row],[Name]])</f>
        <v>Melinda White</v>
      </c>
      <c r="G334" s="6" t="s">
        <v>135</v>
      </c>
      <c r="H334" s="6" t="str">
        <f t="shared" si="38"/>
        <v>MELINDA WHITE</v>
      </c>
      <c r="I334" s="6" t="str">
        <f t="shared" si="39"/>
        <v>melinda white</v>
      </c>
      <c r="J334" s="6" t="str">
        <f t="shared" si="40"/>
        <v>Melinda White</v>
      </c>
      <c r="K334" s="6" t="s">
        <v>63</v>
      </c>
      <c r="L334" s="6">
        <v>42</v>
      </c>
      <c r="M334" s="6" t="s">
        <v>136</v>
      </c>
      <c r="N334" s="6" t="s">
        <v>137</v>
      </c>
      <c r="O334" s="6" t="s">
        <v>14</v>
      </c>
      <c r="P334" s="6">
        <v>23</v>
      </c>
      <c r="Q334" s="25">
        <v>50</v>
      </c>
      <c r="R334" s="6">
        <v>3.2</v>
      </c>
      <c r="S334" s="6" t="s">
        <v>54</v>
      </c>
      <c r="T334" s="8">
        <v>0.11</v>
      </c>
      <c r="U334" s="6" t="s">
        <v>50</v>
      </c>
      <c r="V334" s="6" t="s">
        <v>9</v>
      </c>
      <c r="W334" s="6">
        <v>13</v>
      </c>
      <c r="X334" s="6" t="str">
        <f t="shared" si="41"/>
        <v>Medium</v>
      </c>
      <c r="Y334" s="11">
        <v>3</v>
      </c>
    </row>
    <row r="335" spans="1:25" x14ac:dyDescent="0.25">
      <c r="A335" s="10" t="s">
        <v>233</v>
      </c>
      <c r="B335" s="35">
        <v>250084</v>
      </c>
      <c r="C335" s="6" t="str">
        <f t="shared" si="35"/>
        <v>FL</v>
      </c>
      <c r="D335" s="6" t="str">
        <f t="shared" si="36"/>
        <v>084</v>
      </c>
      <c r="E335" s="6" t="str">
        <f t="shared" si="37"/>
        <v>250</v>
      </c>
      <c r="F335" s="6" t="str">
        <f>TRIM(Table1[[#This Row],[Name]])</f>
        <v>Michael Roberson</v>
      </c>
      <c r="G335" s="6" t="s">
        <v>234</v>
      </c>
      <c r="H335" s="6" t="str">
        <f t="shared" si="38"/>
        <v>MICHAEL ROBERSON</v>
      </c>
      <c r="I335" s="6" t="str">
        <f t="shared" si="39"/>
        <v>michael roberson</v>
      </c>
      <c r="J335" s="6" t="str">
        <f t="shared" si="40"/>
        <v>Michael Roberson</v>
      </c>
      <c r="K335" s="6" t="s">
        <v>82</v>
      </c>
      <c r="L335" s="6">
        <v>35</v>
      </c>
      <c r="M335" s="6" t="s">
        <v>95</v>
      </c>
      <c r="N335" s="6" t="s">
        <v>96</v>
      </c>
      <c r="O335" s="6" t="s">
        <v>23</v>
      </c>
      <c r="P335" s="6">
        <v>5</v>
      </c>
      <c r="Q335" s="25" t="s">
        <v>153</v>
      </c>
      <c r="R335" s="6">
        <v>3.2</v>
      </c>
      <c r="S335" s="6" t="s">
        <v>2099</v>
      </c>
      <c r="T335" s="8">
        <v>0.72</v>
      </c>
      <c r="U335" s="6" t="s">
        <v>33</v>
      </c>
      <c r="V335" s="6" t="s">
        <v>20</v>
      </c>
      <c r="W335" s="6">
        <v>2</v>
      </c>
      <c r="X335" s="6" t="str">
        <f t="shared" si="41"/>
        <v>Low</v>
      </c>
      <c r="Y335" s="11">
        <v>1</v>
      </c>
    </row>
    <row r="336" spans="1:25" x14ac:dyDescent="0.25">
      <c r="A336" s="10" t="s">
        <v>301</v>
      </c>
      <c r="B336" s="35">
        <v>250118</v>
      </c>
      <c r="C336" s="6" t="str">
        <f t="shared" si="35"/>
        <v>FL</v>
      </c>
      <c r="D336" s="6" t="str">
        <f t="shared" si="36"/>
        <v>118</v>
      </c>
      <c r="E336" s="6" t="str">
        <f t="shared" si="37"/>
        <v>250</v>
      </c>
      <c r="F336" s="6" t="str">
        <f>TRIM(Table1[[#This Row],[Name]])</f>
        <v>Jon Morgan</v>
      </c>
      <c r="G336" s="6" t="s">
        <v>302</v>
      </c>
      <c r="H336" s="6" t="str">
        <f t="shared" si="38"/>
        <v>JON MORGAN</v>
      </c>
      <c r="I336" s="6" t="str">
        <f t="shared" si="39"/>
        <v>jon morgan</v>
      </c>
      <c r="J336" s="6" t="str">
        <f t="shared" si="40"/>
        <v>Jon Morgan</v>
      </c>
      <c r="K336" s="6" t="s">
        <v>82</v>
      </c>
      <c r="L336" s="6">
        <v>27</v>
      </c>
      <c r="M336" s="6" t="s">
        <v>12</v>
      </c>
      <c r="N336" s="6" t="s">
        <v>13</v>
      </c>
      <c r="O336" s="6" t="s">
        <v>97</v>
      </c>
      <c r="P336" s="6">
        <v>7</v>
      </c>
      <c r="Q336" s="25" t="s">
        <v>2107</v>
      </c>
      <c r="R336" s="6">
        <v>3.2</v>
      </c>
      <c r="S336" s="6" t="s">
        <v>2100</v>
      </c>
      <c r="T336" s="8">
        <v>0.62</v>
      </c>
      <c r="U336" s="6" t="s">
        <v>55</v>
      </c>
      <c r="V336" s="6" t="s">
        <v>15</v>
      </c>
      <c r="W336" s="6">
        <v>9</v>
      </c>
      <c r="X336" s="6" t="str">
        <f t="shared" si="41"/>
        <v>Low</v>
      </c>
      <c r="Y336" s="11">
        <v>3</v>
      </c>
    </row>
    <row r="337" spans="1:25" x14ac:dyDescent="0.25">
      <c r="A337" s="10" t="s">
        <v>303</v>
      </c>
      <c r="B337" s="35">
        <v>250119</v>
      </c>
      <c r="C337" s="6" t="str">
        <f t="shared" si="35"/>
        <v>FL</v>
      </c>
      <c r="D337" s="6" t="str">
        <f t="shared" si="36"/>
        <v>119</v>
      </c>
      <c r="E337" s="6" t="str">
        <f t="shared" si="37"/>
        <v>250</v>
      </c>
      <c r="F337" s="6" t="str">
        <f>TRIM(Table1[[#This Row],[Name]])</f>
        <v>Gloria Chaney</v>
      </c>
      <c r="G337" s="6" t="s">
        <v>304</v>
      </c>
      <c r="H337" s="6" t="str">
        <f t="shared" si="38"/>
        <v>GLORIA CHANEY</v>
      </c>
      <c r="I337" s="6" t="str">
        <f t="shared" si="39"/>
        <v>gloria chaney</v>
      </c>
      <c r="J337" s="6" t="str">
        <f t="shared" si="40"/>
        <v>Gloria Chaney</v>
      </c>
      <c r="K337" s="6" t="s">
        <v>63</v>
      </c>
      <c r="L337" s="6">
        <v>33</v>
      </c>
      <c r="M337" s="6" t="s">
        <v>36</v>
      </c>
      <c r="N337" s="6" t="s">
        <v>37</v>
      </c>
      <c r="O337" s="6" t="s">
        <v>97</v>
      </c>
      <c r="P337" s="6">
        <v>13</v>
      </c>
      <c r="Q337" s="25">
        <v>20</v>
      </c>
      <c r="R337" s="6">
        <v>3.2</v>
      </c>
      <c r="S337" s="6" t="s">
        <v>2099</v>
      </c>
      <c r="T337" s="8">
        <v>0.11</v>
      </c>
      <c r="U337" s="6" t="s">
        <v>33</v>
      </c>
      <c r="V337" s="6" t="s">
        <v>44</v>
      </c>
      <c r="W337" s="6">
        <v>8</v>
      </c>
      <c r="X337" s="6" t="str">
        <f t="shared" si="41"/>
        <v>Low</v>
      </c>
      <c r="Y337" s="11">
        <v>9</v>
      </c>
    </row>
    <row r="338" spans="1:25" x14ac:dyDescent="0.25">
      <c r="A338" s="10" t="s">
        <v>435</v>
      </c>
      <c r="B338" s="35">
        <v>250185</v>
      </c>
      <c r="C338" s="6" t="str">
        <f t="shared" si="35"/>
        <v>FL</v>
      </c>
      <c r="D338" s="6" t="str">
        <f t="shared" si="36"/>
        <v>185</v>
      </c>
      <c r="E338" s="6" t="str">
        <f t="shared" si="37"/>
        <v>250</v>
      </c>
      <c r="F338" s="6" t="str">
        <f>TRIM(Table1[[#This Row],[Name]])</f>
        <v>Elizabeth Jenkins</v>
      </c>
      <c r="G338" s="6" t="s">
        <v>436</v>
      </c>
      <c r="H338" s="6" t="str">
        <f t="shared" si="38"/>
        <v>ELIZABETH JENKINS</v>
      </c>
      <c r="I338" s="6" t="str">
        <f t="shared" si="39"/>
        <v>elizabeth jenkins</v>
      </c>
      <c r="J338" s="6" t="str">
        <f t="shared" si="40"/>
        <v>Elizabeth Jenkins</v>
      </c>
      <c r="K338" s="6" t="s">
        <v>63</v>
      </c>
      <c r="L338" s="6">
        <v>31</v>
      </c>
      <c r="M338" s="6" t="s">
        <v>12</v>
      </c>
      <c r="N338" s="6" t="s">
        <v>13</v>
      </c>
      <c r="O338" s="6" t="s">
        <v>23</v>
      </c>
      <c r="P338" s="6">
        <v>4</v>
      </c>
      <c r="Q338" s="25">
        <v>40</v>
      </c>
      <c r="R338" s="6">
        <v>3.2</v>
      </c>
      <c r="S338" s="6" t="s">
        <v>2100</v>
      </c>
      <c r="T338" s="8">
        <v>0.78</v>
      </c>
      <c r="U338" s="6" t="s">
        <v>55</v>
      </c>
      <c r="V338" s="6" t="s">
        <v>20</v>
      </c>
      <c r="W338" s="6">
        <v>4</v>
      </c>
      <c r="X338" s="6" t="str">
        <f t="shared" si="41"/>
        <v>Low</v>
      </c>
      <c r="Y338" s="11">
        <v>1</v>
      </c>
    </row>
    <row r="339" spans="1:25" x14ac:dyDescent="0.25">
      <c r="A339" s="10" t="s">
        <v>482</v>
      </c>
      <c r="B339" s="35">
        <v>250209</v>
      </c>
      <c r="C339" s="6" t="str">
        <f t="shared" si="35"/>
        <v>FL</v>
      </c>
      <c r="D339" s="6" t="str">
        <f t="shared" si="36"/>
        <v>209</v>
      </c>
      <c r="E339" s="6" t="str">
        <f t="shared" si="37"/>
        <v>250</v>
      </c>
      <c r="F339" s="6" t="str">
        <f>TRIM(Table1[[#This Row],[Name]])</f>
        <v>William Moore Jr.</v>
      </c>
      <c r="G339" s="6" t="s">
        <v>483</v>
      </c>
      <c r="H339" s="6" t="str">
        <f t="shared" si="38"/>
        <v>WILLIAM MOORE JR.</v>
      </c>
      <c r="I339" s="6" t="str">
        <f t="shared" si="39"/>
        <v>william moore jr.</v>
      </c>
      <c r="J339" s="6" t="str">
        <f t="shared" si="40"/>
        <v>William Moore Jr.</v>
      </c>
      <c r="K339" s="6" t="s">
        <v>82</v>
      </c>
      <c r="L339" s="6">
        <v>36</v>
      </c>
      <c r="M339" s="6" t="s">
        <v>158</v>
      </c>
      <c r="N339" s="6" t="s">
        <v>159</v>
      </c>
      <c r="O339" s="6" t="s">
        <v>97</v>
      </c>
      <c r="P339" s="6">
        <v>11</v>
      </c>
      <c r="Q339" s="25" t="s">
        <v>153</v>
      </c>
      <c r="R339" s="6">
        <v>3.2</v>
      </c>
      <c r="S339" s="6" t="s">
        <v>2099</v>
      </c>
      <c r="T339" s="8">
        <v>0.93</v>
      </c>
      <c r="U339" s="6" t="s">
        <v>50</v>
      </c>
      <c r="V339" s="6" t="s">
        <v>15</v>
      </c>
      <c r="W339" s="6">
        <v>10</v>
      </c>
      <c r="X339" s="6" t="str">
        <f t="shared" si="41"/>
        <v>Medium</v>
      </c>
      <c r="Y339" s="11">
        <v>3</v>
      </c>
    </row>
    <row r="340" spans="1:25" x14ac:dyDescent="0.25">
      <c r="A340" s="10" t="s">
        <v>381</v>
      </c>
      <c r="B340" s="35">
        <v>250158</v>
      </c>
      <c r="C340" s="6" t="str">
        <f t="shared" si="35"/>
        <v>FL</v>
      </c>
      <c r="D340" s="6" t="str">
        <f t="shared" si="36"/>
        <v>158</v>
      </c>
      <c r="E340" s="6" t="str">
        <f t="shared" si="37"/>
        <v>250</v>
      </c>
      <c r="F340" s="6" t="str">
        <f>TRIM(Table1[[#This Row],[Name]])</f>
        <v>Christian Lopez</v>
      </c>
      <c r="G340" s="6" t="s">
        <v>382</v>
      </c>
      <c r="H340" s="6" t="str">
        <f t="shared" si="38"/>
        <v>CHRISTIAN LOPEZ</v>
      </c>
      <c r="I340" s="6" t="str">
        <f t="shared" si="39"/>
        <v>christian lopez</v>
      </c>
      <c r="J340" s="6" t="str">
        <f t="shared" si="40"/>
        <v>Christian Lopez</v>
      </c>
      <c r="K340" s="6" t="s">
        <v>82</v>
      </c>
      <c r="L340" s="6">
        <v>56</v>
      </c>
      <c r="M340" s="6" t="s">
        <v>136</v>
      </c>
      <c r="N340" s="6" t="s">
        <v>137</v>
      </c>
      <c r="O340" s="6" t="s">
        <v>38</v>
      </c>
      <c r="P340" s="6">
        <v>11</v>
      </c>
      <c r="Q340" s="25">
        <v>100</v>
      </c>
      <c r="R340" s="6">
        <v>3.2</v>
      </c>
      <c r="S340" s="6" t="s">
        <v>2099</v>
      </c>
      <c r="T340" s="8">
        <v>0.62</v>
      </c>
      <c r="U340" s="6" t="s">
        <v>50</v>
      </c>
      <c r="V340" s="6" t="s">
        <v>44</v>
      </c>
      <c r="W340" s="6">
        <v>4</v>
      </c>
      <c r="X340" s="6" t="str">
        <f t="shared" si="41"/>
        <v>Low</v>
      </c>
      <c r="Y340" s="11">
        <v>1</v>
      </c>
    </row>
    <row r="341" spans="1:25" x14ac:dyDescent="0.25">
      <c r="A341" s="10" t="s">
        <v>534</v>
      </c>
      <c r="B341" s="35">
        <v>250235</v>
      </c>
      <c r="C341" s="6" t="str">
        <f t="shared" si="35"/>
        <v>FL</v>
      </c>
      <c r="D341" s="6" t="str">
        <f t="shared" si="36"/>
        <v>235</v>
      </c>
      <c r="E341" s="6" t="str">
        <f t="shared" si="37"/>
        <v>250</v>
      </c>
      <c r="F341" s="6" t="str">
        <f>TRIM(Table1[[#This Row],[Name]])</f>
        <v>Julia Murphy</v>
      </c>
      <c r="G341" s="6" t="s">
        <v>535</v>
      </c>
      <c r="H341" s="6" t="str">
        <f t="shared" si="38"/>
        <v>JULIA MURPHY</v>
      </c>
      <c r="I341" s="6" t="str">
        <f t="shared" si="39"/>
        <v>julia murphy</v>
      </c>
      <c r="J341" s="6" t="str">
        <f t="shared" si="40"/>
        <v>Julia Murphy</v>
      </c>
      <c r="K341" s="6" t="s">
        <v>63</v>
      </c>
      <c r="L341" s="6">
        <v>23</v>
      </c>
      <c r="M341" s="6" t="s">
        <v>95</v>
      </c>
      <c r="N341" s="6" t="s">
        <v>96</v>
      </c>
      <c r="O341" s="6" t="s">
        <v>19</v>
      </c>
      <c r="P341" s="6">
        <v>2</v>
      </c>
      <c r="Q341" s="25">
        <v>50</v>
      </c>
      <c r="R341" s="6">
        <v>3.2</v>
      </c>
      <c r="S341" s="6" t="s">
        <v>2100</v>
      </c>
      <c r="T341" s="8">
        <v>0.11</v>
      </c>
      <c r="U341" s="6" t="s">
        <v>55</v>
      </c>
      <c r="V341" s="6" t="s">
        <v>44</v>
      </c>
      <c r="W341" s="6">
        <v>2</v>
      </c>
      <c r="X341" s="6" t="str">
        <f t="shared" si="41"/>
        <v>Low</v>
      </c>
      <c r="Y341" s="11">
        <v>1</v>
      </c>
    </row>
    <row r="342" spans="1:25" x14ac:dyDescent="0.25">
      <c r="A342" s="10" t="s">
        <v>576</v>
      </c>
      <c r="B342" s="35">
        <v>250256</v>
      </c>
      <c r="C342" s="6" t="str">
        <f t="shared" si="35"/>
        <v>FL</v>
      </c>
      <c r="D342" s="6" t="str">
        <f t="shared" si="36"/>
        <v>256</v>
      </c>
      <c r="E342" s="6" t="str">
        <f t="shared" si="37"/>
        <v>250</v>
      </c>
      <c r="F342" s="6" t="str">
        <f>TRIM(Table1[[#This Row],[Name]])</f>
        <v>Elizabeth Walker</v>
      </c>
      <c r="G342" s="6" t="s">
        <v>577</v>
      </c>
      <c r="H342" s="6" t="str">
        <f t="shared" si="38"/>
        <v>ELIZABETH WALKER</v>
      </c>
      <c r="I342" s="6" t="str">
        <f t="shared" si="39"/>
        <v>elizabeth walker</v>
      </c>
      <c r="J342" s="6" t="str">
        <f t="shared" si="40"/>
        <v>Elizabeth Walker</v>
      </c>
      <c r="K342" s="6" t="s">
        <v>63</v>
      </c>
      <c r="L342" s="6">
        <v>39</v>
      </c>
      <c r="M342" s="6" t="s">
        <v>95</v>
      </c>
      <c r="N342" s="6" t="s">
        <v>96</v>
      </c>
      <c r="O342" s="6" t="s">
        <v>38</v>
      </c>
      <c r="P342" s="6">
        <v>12</v>
      </c>
      <c r="Q342" s="25" t="s">
        <v>104</v>
      </c>
      <c r="R342" s="6">
        <v>3.2</v>
      </c>
      <c r="S342" s="6" t="s">
        <v>2100</v>
      </c>
      <c r="T342" s="8">
        <v>0.66</v>
      </c>
      <c r="U342" s="6" t="s">
        <v>8</v>
      </c>
      <c r="V342" s="6" t="s">
        <v>15</v>
      </c>
      <c r="W342" s="6">
        <v>15</v>
      </c>
      <c r="X342" s="6" t="str">
        <f t="shared" si="41"/>
        <v>Medium</v>
      </c>
      <c r="Y342" s="11">
        <v>6</v>
      </c>
    </row>
    <row r="343" spans="1:25" x14ac:dyDescent="0.25">
      <c r="A343" s="10" t="s">
        <v>622</v>
      </c>
      <c r="B343" s="35">
        <v>250279</v>
      </c>
      <c r="C343" s="6" t="str">
        <f t="shared" si="35"/>
        <v>FL</v>
      </c>
      <c r="D343" s="6" t="str">
        <f t="shared" si="36"/>
        <v>279</v>
      </c>
      <c r="E343" s="6" t="str">
        <f t="shared" si="37"/>
        <v>250</v>
      </c>
      <c r="F343" s="6" t="str">
        <f>TRIM(Table1[[#This Row],[Name]])</f>
        <v>Anthony Goodwin DDS</v>
      </c>
      <c r="G343" s="6" t="s">
        <v>623</v>
      </c>
      <c r="H343" s="6" t="str">
        <f t="shared" si="38"/>
        <v>ANTHONY GOODWIN DDS</v>
      </c>
      <c r="I343" s="6" t="str">
        <f t="shared" si="39"/>
        <v>anthony goodwin dds</v>
      </c>
      <c r="J343" s="6" t="str">
        <f t="shared" si="40"/>
        <v>Anthony Goodwin Dds</v>
      </c>
      <c r="K343" s="6" t="s">
        <v>82</v>
      </c>
      <c r="L343" s="6">
        <v>60</v>
      </c>
      <c r="M343" s="6" t="s">
        <v>47</v>
      </c>
      <c r="N343" s="6" t="s">
        <v>48</v>
      </c>
      <c r="O343" s="6" t="s">
        <v>38</v>
      </c>
      <c r="P343" s="6">
        <v>6</v>
      </c>
      <c r="Q343" s="25" t="s">
        <v>49</v>
      </c>
      <c r="R343" s="6">
        <v>3.2</v>
      </c>
      <c r="S343" s="6" t="s">
        <v>2099</v>
      </c>
      <c r="T343" s="8">
        <v>0.95</v>
      </c>
      <c r="U343" s="6" t="s">
        <v>50</v>
      </c>
      <c r="V343" s="6" t="s">
        <v>15</v>
      </c>
      <c r="W343" s="6">
        <v>10</v>
      </c>
      <c r="X343" s="6" t="str">
        <f t="shared" si="41"/>
        <v>Medium</v>
      </c>
      <c r="Y343" s="11">
        <v>5</v>
      </c>
    </row>
    <row r="344" spans="1:25" x14ac:dyDescent="0.25">
      <c r="A344" s="10" t="s">
        <v>840</v>
      </c>
      <c r="B344" s="35">
        <v>250388</v>
      </c>
      <c r="C344" s="6" t="str">
        <f t="shared" si="35"/>
        <v>FL</v>
      </c>
      <c r="D344" s="6" t="str">
        <f t="shared" si="36"/>
        <v>388</v>
      </c>
      <c r="E344" s="6" t="str">
        <f t="shared" si="37"/>
        <v>250</v>
      </c>
      <c r="F344" s="6" t="str">
        <f>TRIM(Table1[[#This Row],[Name]])</f>
        <v>Sarah Proctor</v>
      </c>
      <c r="G344" s="6" t="s">
        <v>841</v>
      </c>
      <c r="H344" s="6" t="str">
        <f t="shared" si="38"/>
        <v>SARAH PROCTOR</v>
      </c>
      <c r="I344" s="6" t="str">
        <f t="shared" si="39"/>
        <v>sarah proctor</v>
      </c>
      <c r="J344" s="6" t="str">
        <f t="shared" si="40"/>
        <v>Sarah Proctor</v>
      </c>
      <c r="K344" s="6" t="s">
        <v>63</v>
      </c>
      <c r="L344" s="6">
        <v>23</v>
      </c>
      <c r="M344" s="6" t="s">
        <v>111</v>
      </c>
      <c r="N344" s="6" t="s">
        <v>13</v>
      </c>
      <c r="O344" s="6" t="s">
        <v>75</v>
      </c>
      <c r="P344" s="6">
        <v>5</v>
      </c>
      <c r="Q344" s="25">
        <v>100</v>
      </c>
      <c r="R344" s="6">
        <v>3.2</v>
      </c>
      <c r="S344" s="6" t="s">
        <v>2100</v>
      </c>
      <c r="T344" s="8">
        <v>0.11</v>
      </c>
      <c r="U344" s="6" t="s">
        <v>55</v>
      </c>
      <c r="V344" s="6" t="s">
        <v>20</v>
      </c>
      <c r="W344" s="6">
        <v>5</v>
      </c>
      <c r="X344" s="6" t="str">
        <f t="shared" si="41"/>
        <v>Low</v>
      </c>
      <c r="Y344" s="11">
        <v>5</v>
      </c>
    </row>
    <row r="345" spans="1:25" x14ac:dyDescent="0.25">
      <c r="A345" s="10" t="s">
        <v>1242</v>
      </c>
      <c r="B345" s="35">
        <v>250590</v>
      </c>
      <c r="C345" s="6" t="str">
        <f t="shared" si="35"/>
        <v>FL</v>
      </c>
      <c r="D345" s="6" t="str">
        <f t="shared" si="36"/>
        <v>590</v>
      </c>
      <c r="E345" s="6" t="str">
        <f t="shared" si="37"/>
        <v>250</v>
      </c>
      <c r="F345" s="6" t="str">
        <f>TRIM(Table1[[#This Row],[Name]])</f>
        <v>Jessica Gray</v>
      </c>
      <c r="G345" s="6" t="s">
        <v>1243</v>
      </c>
      <c r="H345" s="6" t="str">
        <f t="shared" si="38"/>
        <v>JESSICA GRAY</v>
      </c>
      <c r="I345" s="6" t="str">
        <f t="shared" si="39"/>
        <v>jessica gray</v>
      </c>
      <c r="J345" s="6" t="str">
        <f t="shared" si="40"/>
        <v>Jessica Gray</v>
      </c>
      <c r="K345" s="6" t="s">
        <v>63</v>
      </c>
      <c r="L345" s="6">
        <v>36</v>
      </c>
      <c r="M345" s="6" t="s">
        <v>58</v>
      </c>
      <c r="N345" s="6" t="s">
        <v>59</v>
      </c>
      <c r="O345" s="6" t="s">
        <v>14</v>
      </c>
      <c r="P345" s="6">
        <v>16</v>
      </c>
      <c r="Q345" s="25" t="s">
        <v>2107</v>
      </c>
      <c r="R345" s="6">
        <v>3.2</v>
      </c>
      <c r="S345" s="6" t="s">
        <v>2100</v>
      </c>
      <c r="T345" s="8">
        <v>0.11</v>
      </c>
      <c r="U345" s="6" t="s">
        <v>33</v>
      </c>
      <c r="V345" s="6" t="s">
        <v>9</v>
      </c>
      <c r="W345" s="6">
        <v>18</v>
      </c>
      <c r="X345" s="6" t="str">
        <f t="shared" si="41"/>
        <v>High</v>
      </c>
      <c r="Y345" s="11">
        <v>2</v>
      </c>
    </row>
    <row r="346" spans="1:25" x14ac:dyDescent="0.25">
      <c r="A346" s="10" t="s">
        <v>1402</v>
      </c>
      <c r="B346" s="35">
        <v>250670</v>
      </c>
      <c r="C346" s="6" t="str">
        <f t="shared" si="35"/>
        <v>FL</v>
      </c>
      <c r="D346" s="6" t="str">
        <f t="shared" si="36"/>
        <v>670</v>
      </c>
      <c r="E346" s="6" t="str">
        <f t="shared" si="37"/>
        <v>250</v>
      </c>
      <c r="F346" s="6" t="str">
        <f>TRIM(Table1[[#This Row],[Name]])</f>
        <v>Amanda Mitchell</v>
      </c>
      <c r="G346" s="6" t="s">
        <v>1403</v>
      </c>
      <c r="H346" s="6" t="str">
        <f t="shared" si="38"/>
        <v>AMANDA MITCHELL</v>
      </c>
      <c r="I346" s="6" t="str">
        <f t="shared" si="39"/>
        <v>amanda mitchell</v>
      </c>
      <c r="J346" s="6" t="str">
        <f t="shared" si="40"/>
        <v>Amanda Mitchell</v>
      </c>
      <c r="K346" s="6" t="s">
        <v>63</v>
      </c>
      <c r="L346" s="6">
        <v>25</v>
      </c>
      <c r="M346" s="6" t="s">
        <v>111</v>
      </c>
      <c r="N346" s="6" t="s">
        <v>13</v>
      </c>
      <c r="O346" s="6" t="s">
        <v>75</v>
      </c>
      <c r="P346" s="6">
        <v>1</v>
      </c>
      <c r="Q346" s="25" t="s">
        <v>2106</v>
      </c>
      <c r="R346" s="6">
        <v>3.2</v>
      </c>
      <c r="S346" s="6" t="s">
        <v>2099</v>
      </c>
      <c r="T346" s="8">
        <v>0.87</v>
      </c>
      <c r="U346" s="6" t="s">
        <v>8</v>
      </c>
      <c r="V346" s="6" t="s">
        <v>15</v>
      </c>
      <c r="W346" s="6">
        <v>3</v>
      </c>
      <c r="X346" s="6" t="str">
        <f t="shared" si="41"/>
        <v>Low</v>
      </c>
      <c r="Y346" s="11">
        <v>2</v>
      </c>
    </row>
    <row r="347" spans="1:25" x14ac:dyDescent="0.25">
      <c r="A347" s="10" t="s">
        <v>1467</v>
      </c>
      <c r="B347" s="35">
        <v>250704</v>
      </c>
      <c r="C347" s="6" t="str">
        <f t="shared" si="35"/>
        <v>FL</v>
      </c>
      <c r="D347" s="6" t="str">
        <f t="shared" si="36"/>
        <v>704</v>
      </c>
      <c r="E347" s="6" t="str">
        <f t="shared" si="37"/>
        <v>250</v>
      </c>
      <c r="F347" s="6" t="str">
        <f>TRIM(Table1[[#This Row],[Name]])</f>
        <v>Daniel Lopez</v>
      </c>
      <c r="G347" s="6" t="s">
        <v>1468</v>
      </c>
      <c r="H347" s="6" t="str">
        <f t="shared" si="38"/>
        <v>DANIEL LOPEZ</v>
      </c>
      <c r="I347" s="6" t="str">
        <f t="shared" si="39"/>
        <v>daniel lopez</v>
      </c>
      <c r="J347" s="6" t="str">
        <f t="shared" si="40"/>
        <v>Daniel Lopez</v>
      </c>
      <c r="K347" s="6" t="s">
        <v>82</v>
      </c>
      <c r="L347" s="6">
        <v>35</v>
      </c>
      <c r="M347" s="6" t="s">
        <v>111</v>
      </c>
      <c r="N347" s="6" t="s">
        <v>13</v>
      </c>
      <c r="O347" s="6" t="s">
        <v>97</v>
      </c>
      <c r="P347" s="6">
        <v>10</v>
      </c>
      <c r="Q347" s="25">
        <v>20</v>
      </c>
      <c r="R347" s="6">
        <v>3.2</v>
      </c>
      <c r="S347" s="6" t="s">
        <v>2100</v>
      </c>
      <c r="T347" s="8">
        <v>0.77</v>
      </c>
      <c r="U347" s="6" t="s">
        <v>8</v>
      </c>
      <c r="V347" s="6" t="s">
        <v>15</v>
      </c>
      <c r="W347" s="6">
        <v>6</v>
      </c>
      <c r="X347" s="6" t="str">
        <f t="shared" si="41"/>
        <v>Low</v>
      </c>
      <c r="Y347" s="11">
        <v>10</v>
      </c>
    </row>
    <row r="348" spans="1:25" x14ac:dyDescent="0.25">
      <c r="A348" s="10" t="s">
        <v>1519</v>
      </c>
      <c r="B348" s="35">
        <v>250730</v>
      </c>
      <c r="C348" s="6" t="str">
        <f t="shared" si="35"/>
        <v>FL</v>
      </c>
      <c r="D348" s="6" t="str">
        <f t="shared" si="36"/>
        <v>730</v>
      </c>
      <c r="E348" s="6" t="str">
        <f t="shared" si="37"/>
        <v>250</v>
      </c>
      <c r="F348" s="6" t="str">
        <f>TRIM(Table1[[#This Row],[Name]])</f>
        <v>Jessica Chaney</v>
      </c>
      <c r="G348" s="6" t="s">
        <v>1520</v>
      </c>
      <c r="H348" s="6" t="str">
        <f t="shared" si="38"/>
        <v>JESSICA CHANEY</v>
      </c>
      <c r="I348" s="6" t="str">
        <f t="shared" si="39"/>
        <v>jessica chaney</v>
      </c>
      <c r="J348" s="6" t="str">
        <f t="shared" si="40"/>
        <v>Jessica Chaney</v>
      </c>
      <c r="K348" s="6" t="s">
        <v>63</v>
      </c>
      <c r="L348" s="6">
        <v>20</v>
      </c>
      <c r="M348" s="6" t="s">
        <v>162</v>
      </c>
      <c r="N348" s="6" t="s">
        <v>59</v>
      </c>
      <c r="O348" s="6" t="s">
        <v>7</v>
      </c>
      <c r="P348" s="6">
        <v>0</v>
      </c>
      <c r="Q348" s="25">
        <v>75</v>
      </c>
      <c r="R348" s="6">
        <v>3.2</v>
      </c>
      <c r="S348" s="6" t="s">
        <v>2100</v>
      </c>
      <c r="T348" s="8">
        <v>0.74</v>
      </c>
      <c r="U348" s="6" t="s">
        <v>55</v>
      </c>
      <c r="V348" s="6" t="s">
        <v>44</v>
      </c>
      <c r="W348" s="6">
        <v>2</v>
      </c>
      <c r="X348" s="6" t="str">
        <f t="shared" si="41"/>
        <v>Low</v>
      </c>
      <c r="Y348" s="11">
        <v>2</v>
      </c>
    </row>
    <row r="349" spans="1:25" x14ac:dyDescent="0.25">
      <c r="A349" s="10" t="s">
        <v>1633</v>
      </c>
      <c r="B349" s="35">
        <v>250787</v>
      </c>
      <c r="C349" s="6" t="str">
        <f t="shared" si="35"/>
        <v>FL</v>
      </c>
      <c r="D349" s="6" t="str">
        <f t="shared" si="36"/>
        <v>787</v>
      </c>
      <c r="E349" s="6" t="str">
        <f t="shared" si="37"/>
        <v>250</v>
      </c>
      <c r="F349" s="6" t="str">
        <f>TRIM(Table1[[#This Row],[Name]])</f>
        <v>Michelle Gregory</v>
      </c>
      <c r="G349" s="6" t="s">
        <v>1634</v>
      </c>
      <c r="H349" s="6" t="str">
        <f t="shared" si="38"/>
        <v>MICHELLE GREGORY</v>
      </c>
      <c r="I349" s="6" t="str">
        <f t="shared" si="39"/>
        <v>michelle gregory</v>
      </c>
      <c r="J349" s="6" t="str">
        <f t="shared" si="40"/>
        <v>Michelle Gregory</v>
      </c>
      <c r="K349" s="6" t="s">
        <v>63</v>
      </c>
      <c r="L349" s="6">
        <v>25</v>
      </c>
      <c r="M349" s="6" t="s">
        <v>91</v>
      </c>
      <c r="N349" s="6" t="s">
        <v>92</v>
      </c>
      <c r="O349" s="6" t="s">
        <v>97</v>
      </c>
      <c r="P349" s="6">
        <v>3</v>
      </c>
      <c r="Q349" s="25" t="s">
        <v>49</v>
      </c>
      <c r="R349" s="6">
        <v>3.2</v>
      </c>
      <c r="S349" s="6" t="s">
        <v>2100</v>
      </c>
      <c r="T349" s="8">
        <v>0.74</v>
      </c>
      <c r="U349" s="6" t="s">
        <v>33</v>
      </c>
      <c r="V349" s="6" t="s">
        <v>44</v>
      </c>
      <c r="W349" s="6">
        <v>2</v>
      </c>
      <c r="X349" s="6" t="str">
        <f t="shared" si="41"/>
        <v>Low</v>
      </c>
      <c r="Y349" s="11">
        <v>2</v>
      </c>
    </row>
    <row r="350" spans="1:25" x14ac:dyDescent="0.25">
      <c r="A350" s="10" t="s">
        <v>1735</v>
      </c>
      <c r="B350" s="35">
        <v>250838</v>
      </c>
      <c r="C350" s="6" t="str">
        <f t="shared" si="35"/>
        <v>FL</v>
      </c>
      <c r="D350" s="6" t="str">
        <f t="shared" si="36"/>
        <v>838</v>
      </c>
      <c r="E350" s="6" t="str">
        <f t="shared" si="37"/>
        <v>250</v>
      </c>
      <c r="F350" s="6" t="str">
        <f>TRIM(Table1[[#This Row],[Name]])</f>
        <v>Adam Griffith</v>
      </c>
      <c r="G350" s="6" t="s">
        <v>1736</v>
      </c>
      <c r="H350" s="6" t="str">
        <f t="shared" si="38"/>
        <v>ADAM GRIFFITH</v>
      </c>
      <c r="I350" s="6" t="str">
        <f t="shared" si="39"/>
        <v>adam griffith</v>
      </c>
      <c r="J350" s="6" t="str">
        <f t="shared" si="40"/>
        <v>Adam Griffith</v>
      </c>
      <c r="K350" s="6" t="s">
        <v>82</v>
      </c>
      <c r="L350" s="6">
        <v>51</v>
      </c>
      <c r="M350" s="6" t="s">
        <v>95</v>
      </c>
      <c r="N350" s="6" t="s">
        <v>96</v>
      </c>
      <c r="O350" s="6" t="s">
        <v>23</v>
      </c>
      <c r="P350" s="6">
        <v>32</v>
      </c>
      <c r="Q350" s="25" t="s">
        <v>49</v>
      </c>
      <c r="R350" s="6">
        <v>3.2</v>
      </c>
      <c r="S350" s="6" t="s">
        <v>2099</v>
      </c>
      <c r="T350" s="8">
        <v>0.88</v>
      </c>
      <c r="U350" s="6" t="s">
        <v>50</v>
      </c>
      <c r="V350" s="6" t="s">
        <v>44</v>
      </c>
      <c r="W350" s="6">
        <v>19</v>
      </c>
      <c r="X350" s="6" t="str">
        <f t="shared" si="41"/>
        <v>High</v>
      </c>
      <c r="Y350" s="11">
        <v>8</v>
      </c>
    </row>
    <row r="351" spans="1:25" x14ac:dyDescent="0.25">
      <c r="A351" s="10" t="s">
        <v>1925</v>
      </c>
      <c r="B351" s="35">
        <v>250934</v>
      </c>
      <c r="C351" s="6" t="str">
        <f t="shared" si="35"/>
        <v>FL</v>
      </c>
      <c r="D351" s="6" t="str">
        <f t="shared" si="36"/>
        <v>934</v>
      </c>
      <c r="E351" s="6" t="str">
        <f t="shared" si="37"/>
        <v>250</v>
      </c>
      <c r="F351" s="6" t="str">
        <f>TRIM(Table1[[#This Row],[Name]])</f>
        <v>Valerie Finley</v>
      </c>
      <c r="G351" s="6" t="s">
        <v>1926</v>
      </c>
      <c r="H351" s="6" t="str">
        <f t="shared" si="38"/>
        <v>VALERIE FINLEY</v>
      </c>
      <c r="I351" s="6" t="str">
        <f t="shared" si="39"/>
        <v>valerie finley</v>
      </c>
      <c r="J351" s="6" t="str">
        <f t="shared" si="40"/>
        <v>Valerie Finley</v>
      </c>
      <c r="K351" s="6" t="s">
        <v>63</v>
      </c>
      <c r="L351" s="6">
        <v>33</v>
      </c>
      <c r="M351" s="6" t="s">
        <v>36</v>
      </c>
      <c r="N351" s="6" t="s">
        <v>37</v>
      </c>
      <c r="O351" s="6" t="s">
        <v>7</v>
      </c>
      <c r="P351" s="6">
        <v>6</v>
      </c>
      <c r="Q351" s="25">
        <v>40</v>
      </c>
      <c r="R351" s="6">
        <v>3.2</v>
      </c>
      <c r="S351" s="6" t="s">
        <v>2100</v>
      </c>
      <c r="T351" s="8">
        <v>0.95</v>
      </c>
      <c r="U351" s="6" t="s">
        <v>8</v>
      </c>
      <c r="V351" s="6" t="s">
        <v>20</v>
      </c>
      <c r="W351" s="6">
        <v>15</v>
      </c>
      <c r="X351" s="6" t="str">
        <f t="shared" si="41"/>
        <v>Medium</v>
      </c>
      <c r="Y351" s="11">
        <v>6</v>
      </c>
    </row>
    <row r="352" spans="1:25" x14ac:dyDescent="0.25">
      <c r="A352" s="10" t="s">
        <v>2037</v>
      </c>
      <c r="B352" s="35">
        <v>250990</v>
      </c>
      <c r="C352" s="6" t="str">
        <f t="shared" si="35"/>
        <v>FL</v>
      </c>
      <c r="D352" s="6" t="str">
        <f t="shared" si="36"/>
        <v>990</v>
      </c>
      <c r="E352" s="6" t="str">
        <f t="shared" si="37"/>
        <v>250</v>
      </c>
      <c r="F352" s="6" t="str">
        <f>TRIM(Table1[[#This Row],[Name]])</f>
        <v>Evan Ramos</v>
      </c>
      <c r="G352" s="6" t="s">
        <v>2038</v>
      </c>
      <c r="H352" s="6" t="str">
        <f t="shared" si="38"/>
        <v>EVAN RAMOS</v>
      </c>
      <c r="I352" s="6" t="str">
        <f t="shared" si="39"/>
        <v>evan ramos</v>
      </c>
      <c r="J352" s="6" t="str">
        <f t="shared" si="40"/>
        <v>Evan Ramos</v>
      </c>
      <c r="K352" s="6" t="s">
        <v>82</v>
      </c>
      <c r="L352" s="6">
        <v>37</v>
      </c>
      <c r="M352" s="6" t="s">
        <v>12</v>
      </c>
      <c r="N352" s="6" t="s">
        <v>13</v>
      </c>
      <c r="O352" s="6" t="s">
        <v>19</v>
      </c>
      <c r="P352" s="6">
        <v>4</v>
      </c>
      <c r="Q352" s="25">
        <v>75</v>
      </c>
      <c r="R352" s="6">
        <v>3.2</v>
      </c>
      <c r="S352" s="6" t="s">
        <v>2099</v>
      </c>
      <c r="T352" s="8">
        <v>0.76</v>
      </c>
      <c r="U352" s="6" t="s">
        <v>50</v>
      </c>
      <c r="V352" s="6" t="s">
        <v>20</v>
      </c>
      <c r="W352" s="6">
        <v>5</v>
      </c>
      <c r="X352" s="6" t="str">
        <f t="shared" si="41"/>
        <v>Low</v>
      </c>
      <c r="Y352" s="11">
        <v>1</v>
      </c>
    </row>
    <row r="353" spans="1:25" x14ac:dyDescent="0.25">
      <c r="A353" s="10" t="s">
        <v>2043</v>
      </c>
      <c r="B353" s="35">
        <v>250993</v>
      </c>
      <c r="C353" s="6" t="str">
        <f t="shared" si="35"/>
        <v>FL</v>
      </c>
      <c r="D353" s="6" t="str">
        <f t="shared" si="36"/>
        <v>993</v>
      </c>
      <c r="E353" s="6" t="str">
        <f t="shared" si="37"/>
        <v>250</v>
      </c>
      <c r="F353" s="6" t="str">
        <f>TRIM(Table1[[#This Row],[Name]])</f>
        <v>Sandra Preston</v>
      </c>
      <c r="G353" s="6" t="s">
        <v>2044</v>
      </c>
      <c r="H353" s="6" t="str">
        <f t="shared" si="38"/>
        <v>SANDRA PRESTON</v>
      </c>
      <c r="I353" s="6" t="str">
        <f t="shared" si="39"/>
        <v>sandra preston</v>
      </c>
      <c r="J353" s="6" t="str">
        <f t="shared" si="40"/>
        <v>Sandra Preston</v>
      </c>
      <c r="K353" s="6" t="s">
        <v>63</v>
      </c>
      <c r="L353" s="6">
        <v>52</v>
      </c>
      <c r="M353" s="6" t="s">
        <v>36</v>
      </c>
      <c r="N353" s="6" t="s">
        <v>37</v>
      </c>
      <c r="O353" s="6" t="s">
        <v>14</v>
      </c>
      <c r="P353" s="6">
        <v>32</v>
      </c>
      <c r="Q353" s="25" t="s">
        <v>153</v>
      </c>
      <c r="R353" s="6">
        <v>3.2</v>
      </c>
      <c r="S353" s="6" t="s">
        <v>2099</v>
      </c>
      <c r="T353" s="8">
        <v>0.79</v>
      </c>
      <c r="U353" s="6" t="s">
        <v>50</v>
      </c>
      <c r="V353" s="6" t="s">
        <v>20</v>
      </c>
      <c r="W353" s="6">
        <v>20</v>
      </c>
      <c r="X353" s="6" t="str">
        <f t="shared" si="41"/>
        <v>High</v>
      </c>
      <c r="Y353" s="11">
        <v>7</v>
      </c>
    </row>
    <row r="354" spans="1:25" x14ac:dyDescent="0.25">
      <c r="A354" s="10" t="s">
        <v>243</v>
      </c>
      <c r="B354" s="35">
        <v>250089</v>
      </c>
      <c r="C354" s="6" t="str">
        <f t="shared" si="35"/>
        <v>FL</v>
      </c>
      <c r="D354" s="6" t="str">
        <f t="shared" si="36"/>
        <v>089</v>
      </c>
      <c r="E354" s="6" t="str">
        <f t="shared" si="37"/>
        <v>250</v>
      </c>
      <c r="F354" s="6" t="str">
        <f>TRIM(Table1[[#This Row],[Name]])</f>
        <v>Ronald Barrett</v>
      </c>
      <c r="G354" s="6" t="s">
        <v>244</v>
      </c>
      <c r="H354" s="6" t="str">
        <f t="shared" si="38"/>
        <v>RONALD BARRETT</v>
      </c>
      <c r="I354" s="6" t="str">
        <f t="shared" si="39"/>
        <v>ronald barrett</v>
      </c>
      <c r="J354" s="6" t="str">
        <f t="shared" si="40"/>
        <v>Ronald Barrett</v>
      </c>
      <c r="K354" s="6" t="s">
        <v>82</v>
      </c>
      <c r="L354" s="6">
        <v>57</v>
      </c>
      <c r="M354" s="6" t="s">
        <v>107</v>
      </c>
      <c r="N354" s="6" t="s">
        <v>108</v>
      </c>
      <c r="O354" s="6" t="s">
        <v>31</v>
      </c>
      <c r="P354" s="6">
        <v>16</v>
      </c>
      <c r="Q354" s="25">
        <v>100</v>
      </c>
      <c r="R354" s="6">
        <v>3.1</v>
      </c>
      <c r="S354" s="6" t="s">
        <v>2099</v>
      </c>
      <c r="T354" s="8">
        <v>0.11</v>
      </c>
      <c r="U354" s="6" t="s">
        <v>8</v>
      </c>
      <c r="V354" s="6" t="s">
        <v>20</v>
      </c>
      <c r="W354" s="6">
        <v>18</v>
      </c>
      <c r="X354" s="6" t="str">
        <f t="shared" si="41"/>
        <v>High</v>
      </c>
      <c r="Y354" s="11">
        <v>4</v>
      </c>
    </row>
    <row r="355" spans="1:25" x14ac:dyDescent="0.25">
      <c r="A355" s="10" t="s">
        <v>345</v>
      </c>
      <c r="B355" s="35">
        <v>250140</v>
      </c>
      <c r="C355" s="6" t="str">
        <f t="shared" si="35"/>
        <v>FL</v>
      </c>
      <c r="D355" s="6" t="str">
        <f t="shared" si="36"/>
        <v>140</v>
      </c>
      <c r="E355" s="6" t="str">
        <f t="shared" si="37"/>
        <v>250</v>
      </c>
      <c r="F355" s="6" t="str">
        <f>TRIM(Table1[[#This Row],[Name]])</f>
        <v>Jonathan Garza</v>
      </c>
      <c r="G355" s="6" t="s">
        <v>346</v>
      </c>
      <c r="H355" s="6" t="str">
        <f t="shared" si="38"/>
        <v>JONATHAN GARZA</v>
      </c>
      <c r="I355" s="6" t="str">
        <f t="shared" si="39"/>
        <v>jonathan garza</v>
      </c>
      <c r="J355" s="6" t="str">
        <f t="shared" si="40"/>
        <v>Jonathan Garza</v>
      </c>
      <c r="K355" s="6" t="s">
        <v>82</v>
      </c>
      <c r="L355" s="6">
        <v>31</v>
      </c>
      <c r="M355" s="6" t="s">
        <v>18</v>
      </c>
      <c r="N355" s="6" t="s">
        <v>18</v>
      </c>
      <c r="O355" s="6" t="s">
        <v>64</v>
      </c>
      <c r="P355" s="6">
        <v>11</v>
      </c>
      <c r="Q355" s="25">
        <v>50</v>
      </c>
      <c r="R355" s="6">
        <v>3.1</v>
      </c>
      <c r="S355" s="6" t="s">
        <v>2099</v>
      </c>
      <c r="T355" s="8">
        <v>0.88</v>
      </c>
      <c r="U355" s="6" t="s">
        <v>50</v>
      </c>
      <c r="V355" s="6" t="s">
        <v>44</v>
      </c>
      <c r="W355" s="6">
        <v>14</v>
      </c>
      <c r="X355" s="6" t="str">
        <f t="shared" si="41"/>
        <v>Medium</v>
      </c>
      <c r="Y355" s="11">
        <v>3</v>
      </c>
    </row>
    <row r="356" spans="1:25" x14ac:dyDescent="0.25">
      <c r="A356" s="10" t="s">
        <v>498</v>
      </c>
      <c r="B356" s="35">
        <v>250217</v>
      </c>
      <c r="C356" s="6" t="str">
        <f t="shared" si="35"/>
        <v>FL</v>
      </c>
      <c r="D356" s="6" t="str">
        <f t="shared" si="36"/>
        <v>217</v>
      </c>
      <c r="E356" s="6" t="str">
        <f t="shared" si="37"/>
        <v>250</v>
      </c>
      <c r="F356" s="6" t="str">
        <f>TRIM(Table1[[#This Row],[Name]])</f>
        <v>Karen Larsen</v>
      </c>
      <c r="G356" s="6" t="s">
        <v>499</v>
      </c>
      <c r="H356" s="6" t="str">
        <f t="shared" si="38"/>
        <v>KAREN LARSEN</v>
      </c>
      <c r="I356" s="6" t="str">
        <f t="shared" si="39"/>
        <v>karen larsen</v>
      </c>
      <c r="J356" s="6" t="str">
        <f t="shared" si="40"/>
        <v>Karen Larsen</v>
      </c>
      <c r="K356" s="6" t="s">
        <v>63</v>
      </c>
      <c r="L356" s="6">
        <v>58</v>
      </c>
      <c r="M356" s="6" t="s">
        <v>173</v>
      </c>
      <c r="N356" s="6" t="s">
        <v>59</v>
      </c>
      <c r="O356" s="6" t="s">
        <v>14</v>
      </c>
      <c r="P356" s="6">
        <v>4</v>
      </c>
      <c r="Q356" s="25" t="s">
        <v>49</v>
      </c>
      <c r="R356" s="6">
        <v>3.1</v>
      </c>
      <c r="S356" s="6" t="s">
        <v>2099</v>
      </c>
      <c r="T356" s="8">
        <v>0.9</v>
      </c>
      <c r="U356" s="6" t="s">
        <v>8</v>
      </c>
      <c r="V356" s="6" t="s">
        <v>20</v>
      </c>
      <c r="W356" s="6">
        <v>2</v>
      </c>
      <c r="X356" s="6" t="str">
        <f t="shared" si="41"/>
        <v>Low</v>
      </c>
      <c r="Y356" s="11">
        <v>1</v>
      </c>
    </row>
    <row r="357" spans="1:25" x14ac:dyDescent="0.25">
      <c r="A357" s="10" t="s">
        <v>34</v>
      </c>
      <c r="B357" s="35">
        <v>250007</v>
      </c>
      <c r="C357" s="6" t="str">
        <f t="shared" si="35"/>
        <v>FL</v>
      </c>
      <c r="D357" s="6" t="str">
        <f t="shared" si="36"/>
        <v>007</v>
      </c>
      <c r="E357" s="6" t="str">
        <f t="shared" si="37"/>
        <v>250</v>
      </c>
      <c r="F357" s="6" t="str">
        <f>TRIM(Table1[[#This Row],[Name]])</f>
        <v>Eric Myers</v>
      </c>
      <c r="G357" s="6" t="s">
        <v>35</v>
      </c>
      <c r="H357" s="6" t="str">
        <f t="shared" si="38"/>
        <v>ERIC MYERS</v>
      </c>
      <c r="I357" s="6" t="str">
        <f t="shared" si="39"/>
        <v>eric myers</v>
      </c>
      <c r="J357" s="6" t="str">
        <f t="shared" si="40"/>
        <v>Eric Myers</v>
      </c>
      <c r="K357" s="6" t="s">
        <v>82</v>
      </c>
      <c r="L357" s="6">
        <v>52</v>
      </c>
      <c r="M357" s="6" t="s">
        <v>36</v>
      </c>
      <c r="N357" s="6" t="s">
        <v>37</v>
      </c>
      <c r="O357" s="6" t="s">
        <v>38</v>
      </c>
      <c r="P357" s="6">
        <v>10</v>
      </c>
      <c r="Q357" s="25" t="s">
        <v>153</v>
      </c>
      <c r="R357" s="6">
        <v>3.1</v>
      </c>
      <c r="S357" s="6" t="s">
        <v>2099</v>
      </c>
      <c r="T357" s="8">
        <v>0.94</v>
      </c>
      <c r="U357" s="6" t="s">
        <v>8</v>
      </c>
      <c r="V357" s="6" t="s">
        <v>9</v>
      </c>
      <c r="W357" s="6">
        <v>10</v>
      </c>
      <c r="X357" s="6" t="str">
        <f t="shared" si="41"/>
        <v>Medium</v>
      </c>
      <c r="Y357" s="11">
        <v>3</v>
      </c>
    </row>
    <row r="358" spans="1:25" x14ac:dyDescent="0.25">
      <c r="A358" s="10" t="s">
        <v>530</v>
      </c>
      <c r="B358" s="35">
        <v>250233</v>
      </c>
      <c r="C358" s="6" t="str">
        <f t="shared" si="35"/>
        <v>FL</v>
      </c>
      <c r="D358" s="6" t="str">
        <f t="shared" si="36"/>
        <v>233</v>
      </c>
      <c r="E358" s="6" t="str">
        <f t="shared" si="37"/>
        <v>250</v>
      </c>
      <c r="F358" s="6" t="str">
        <f>TRIM(Table1[[#This Row],[Name]])</f>
        <v>Michael Williams Jr.</v>
      </c>
      <c r="G358" s="6" t="s">
        <v>531</v>
      </c>
      <c r="H358" s="6" t="str">
        <f t="shared" si="38"/>
        <v>MICHAEL WILLIAMS JR.</v>
      </c>
      <c r="I358" s="6" t="str">
        <f t="shared" si="39"/>
        <v>michael williams jr.</v>
      </c>
      <c r="J358" s="6" t="str">
        <f t="shared" si="40"/>
        <v>Michael Williams Jr.</v>
      </c>
      <c r="K358" s="6" t="s">
        <v>82</v>
      </c>
      <c r="L358" s="6">
        <v>20</v>
      </c>
      <c r="M358" s="6" t="s">
        <v>118</v>
      </c>
      <c r="N358" s="6" t="s">
        <v>119</v>
      </c>
      <c r="O358" s="6" t="s">
        <v>38</v>
      </c>
      <c r="P358" s="6">
        <v>1</v>
      </c>
      <c r="Q358" s="25">
        <v>50</v>
      </c>
      <c r="R358" s="6">
        <v>3.1</v>
      </c>
      <c r="S358" s="6" t="s">
        <v>2100</v>
      </c>
      <c r="T358" s="8">
        <v>0.71</v>
      </c>
      <c r="U358" s="6" t="s">
        <v>33</v>
      </c>
      <c r="V358" s="6" t="s">
        <v>44</v>
      </c>
      <c r="W358" s="6">
        <v>4</v>
      </c>
      <c r="X358" s="6" t="str">
        <f t="shared" si="41"/>
        <v>Low</v>
      </c>
      <c r="Y358" s="11">
        <v>3</v>
      </c>
    </row>
    <row r="359" spans="1:25" x14ac:dyDescent="0.25">
      <c r="A359" s="10" t="s">
        <v>1513</v>
      </c>
      <c r="B359" s="35">
        <v>250727</v>
      </c>
      <c r="C359" s="6" t="str">
        <f t="shared" si="35"/>
        <v>FL</v>
      </c>
      <c r="D359" s="6" t="str">
        <f t="shared" si="36"/>
        <v>727</v>
      </c>
      <c r="E359" s="6" t="str">
        <f t="shared" si="37"/>
        <v>250</v>
      </c>
      <c r="F359" s="6" t="str">
        <f>TRIM(Table1[[#This Row],[Name]])</f>
        <v>John Castillo</v>
      </c>
      <c r="G359" s="6" t="s">
        <v>1514</v>
      </c>
      <c r="H359" s="6" t="str">
        <f t="shared" si="38"/>
        <v>JOHN CASTILLO</v>
      </c>
      <c r="I359" s="6" t="str">
        <f t="shared" si="39"/>
        <v>john castillo</v>
      </c>
      <c r="J359" s="6" t="str">
        <f t="shared" si="40"/>
        <v>John Castillo</v>
      </c>
      <c r="K359" s="6" t="s">
        <v>82</v>
      </c>
      <c r="L359" s="6">
        <v>60</v>
      </c>
      <c r="M359" s="6" t="s">
        <v>71</v>
      </c>
      <c r="N359" s="6" t="s">
        <v>72</v>
      </c>
      <c r="O359" s="6" t="s">
        <v>38</v>
      </c>
      <c r="P359" s="6">
        <v>24</v>
      </c>
      <c r="Q359" s="25" t="s">
        <v>2104</v>
      </c>
      <c r="R359" s="6">
        <v>3.1</v>
      </c>
      <c r="S359" s="6" t="s">
        <v>2099</v>
      </c>
      <c r="T359" s="8">
        <v>0.69</v>
      </c>
      <c r="U359" s="6" t="s">
        <v>50</v>
      </c>
      <c r="V359" s="6" t="s">
        <v>9</v>
      </c>
      <c r="W359" s="6">
        <v>18</v>
      </c>
      <c r="X359" s="6" t="str">
        <f t="shared" si="41"/>
        <v>High</v>
      </c>
      <c r="Y359" s="11">
        <v>12</v>
      </c>
    </row>
    <row r="360" spans="1:25" x14ac:dyDescent="0.25">
      <c r="A360" s="10" t="s">
        <v>644</v>
      </c>
      <c r="B360" s="35">
        <v>250290</v>
      </c>
      <c r="C360" s="6" t="str">
        <f t="shared" si="35"/>
        <v>FL</v>
      </c>
      <c r="D360" s="6" t="str">
        <f t="shared" si="36"/>
        <v>290</v>
      </c>
      <c r="E360" s="6" t="str">
        <f t="shared" si="37"/>
        <v>250</v>
      </c>
      <c r="F360" s="6" t="str">
        <f>TRIM(Table1[[#This Row],[Name]])</f>
        <v>James Carr</v>
      </c>
      <c r="G360" s="6" t="s">
        <v>645</v>
      </c>
      <c r="H360" s="6" t="str">
        <f t="shared" si="38"/>
        <v>JAMES CARR</v>
      </c>
      <c r="I360" s="6" t="str">
        <f t="shared" si="39"/>
        <v>james carr</v>
      </c>
      <c r="J360" s="6" t="str">
        <f t="shared" si="40"/>
        <v>James Carr</v>
      </c>
      <c r="K360" s="6" t="s">
        <v>82</v>
      </c>
      <c r="L360" s="6">
        <v>44</v>
      </c>
      <c r="M360" s="6" t="s">
        <v>53</v>
      </c>
      <c r="N360" s="6" t="s">
        <v>13</v>
      </c>
      <c r="O360" s="6" t="s">
        <v>7</v>
      </c>
      <c r="P360" s="6">
        <v>13</v>
      </c>
      <c r="Q360" s="25">
        <v>100</v>
      </c>
      <c r="R360" s="6">
        <v>3.1</v>
      </c>
      <c r="S360" s="6" t="s">
        <v>2100</v>
      </c>
      <c r="T360" s="8">
        <v>0.95</v>
      </c>
      <c r="U360" s="6" t="s">
        <v>55</v>
      </c>
      <c r="V360" s="6" t="s">
        <v>20</v>
      </c>
      <c r="W360" s="6">
        <v>10</v>
      </c>
      <c r="X360" s="6" t="str">
        <f t="shared" si="41"/>
        <v>Medium</v>
      </c>
      <c r="Y360" s="11">
        <v>3</v>
      </c>
    </row>
    <row r="361" spans="1:25" x14ac:dyDescent="0.25">
      <c r="A361" s="10" t="s">
        <v>1078</v>
      </c>
      <c r="B361" s="35">
        <v>250508</v>
      </c>
      <c r="C361" s="6" t="str">
        <f t="shared" si="35"/>
        <v>FL</v>
      </c>
      <c r="D361" s="6" t="str">
        <f t="shared" si="36"/>
        <v>508</v>
      </c>
      <c r="E361" s="6" t="str">
        <f t="shared" si="37"/>
        <v>250</v>
      </c>
      <c r="F361" s="6" t="str">
        <f>TRIM(Table1[[#This Row],[Name]])</f>
        <v>Clifford Moore MD</v>
      </c>
      <c r="G361" s="6" t="s">
        <v>1079</v>
      </c>
      <c r="H361" s="6" t="str">
        <f t="shared" si="38"/>
        <v>CLIFFORD MOORE MD</v>
      </c>
      <c r="I361" s="6" t="str">
        <f t="shared" si="39"/>
        <v>clifford moore md</v>
      </c>
      <c r="J361" s="6" t="str">
        <f t="shared" si="40"/>
        <v>Clifford Moore Md</v>
      </c>
      <c r="K361" s="6" t="s">
        <v>82</v>
      </c>
      <c r="L361" s="6">
        <v>33</v>
      </c>
      <c r="M361" s="6" t="s">
        <v>53</v>
      </c>
      <c r="N361" s="6" t="s">
        <v>13</v>
      </c>
      <c r="O361" s="6" t="s">
        <v>64</v>
      </c>
      <c r="P361" s="6">
        <v>6</v>
      </c>
      <c r="Q361" s="25" t="s">
        <v>2105</v>
      </c>
      <c r="R361" s="6">
        <v>3.1</v>
      </c>
      <c r="S361" s="6" t="s">
        <v>2099</v>
      </c>
      <c r="T361" s="8">
        <v>0.11</v>
      </c>
      <c r="U361" s="6" t="s">
        <v>50</v>
      </c>
      <c r="V361" s="6" t="s">
        <v>9</v>
      </c>
      <c r="W361" s="6">
        <v>15</v>
      </c>
      <c r="X361" s="6" t="str">
        <f t="shared" si="41"/>
        <v>Medium</v>
      </c>
      <c r="Y361" s="11">
        <v>9</v>
      </c>
    </row>
    <row r="362" spans="1:25" x14ac:dyDescent="0.25">
      <c r="A362" s="10" t="s">
        <v>1222</v>
      </c>
      <c r="B362" s="35">
        <v>250580</v>
      </c>
      <c r="C362" s="6" t="str">
        <f t="shared" si="35"/>
        <v>FL</v>
      </c>
      <c r="D362" s="6" t="str">
        <f t="shared" si="36"/>
        <v>580</v>
      </c>
      <c r="E362" s="6" t="str">
        <f t="shared" si="37"/>
        <v>250</v>
      </c>
      <c r="F362" s="6" t="str">
        <f>TRIM(Table1[[#This Row],[Name]])</f>
        <v>Christopher Robinson</v>
      </c>
      <c r="G362" s="6" t="s">
        <v>1223</v>
      </c>
      <c r="H362" s="6" t="str">
        <f t="shared" si="38"/>
        <v>CHRISTOPHER ROBINSON</v>
      </c>
      <c r="I362" s="6" t="str">
        <f t="shared" si="39"/>
        <v>christopher robinson</v>
      </c>
      <c r="J362" s="6" t="str">
        <f t="shared" si="40"/>
        <v>Christopher Robinson</v>
      </c>
      <c r="K362" s="6" t="s">
        <v>82</v>
      </c>
      <c r="L362" s="6">
        <v>41</v>
      </c>
      <c r="M362" s="6" t="s">
        <v>53</v>
      </c>
      <c r="N362" s="6" t="s">
        <v>13</v>
      </c>
      <c r="O362" s="6" t="s">
        <v>75</v>
      </c>
      <c r="P362" s="6">
        <v>0</v>
      </c>
      <c r="Q362" s="25" t="s">
        <v>104</v>
      </c>
      <c r="R362" s="6">
        <v>3.1</v>
      </c>
      <c r="S362" s="6" t="s">
        <v>2099</v>
      </c>
      <c r="T362" s="8">
        <v>0.9</v>
      </c>
      <c r="U362" s="6" t="s">
        <v>55</v>
      </c>
      <c r="V362" s="6" t="s">
        <v>9</v>
      </c>
      <c r="W362" s="6">
        <v>4</v>
      </c>
      <c r="X362" s="6" t="str">
        <f t="shared" si="41"/>
        <v>Low</v>
      </c>
      <c r="Y362" s="11">
        <v>1</v>
      </c>
    </row>
    <row r="363" spans="1:25" x14ac:dyDescent="0.25">
      <c r="A363" s="10" t="s">
        <v>1420</v>
      </c>
      <c r="B363" s="35">
        <v>250679</v>
      </c>
      <c r="C363" s="6" t="str">
        <f t="shared" si="35"/>
        <v>FL</v>
      </c>
      <c r="D363" s="6" t="str">
        <f t="shared" si="36"/>
        <v>679</v>
      </c>
      <c r="E363" s="6" t="str">
        <f t="shared" si="37"/>
        <v>250</v>
      </c>
      <c r="F363" s="6" t="str">
        <f>TRIM(Table1[[#This Row],[Name]])</f>
        <v>Ernest Cole</v>
      </c>
      <c r="G363" s="6" t="s">
        <v>1421</v>
      </c>
      <c r="H363" s="6" t="str">
        <f t="shared" si="38"/>
        <v>ERNEST COLE</v>
      </c>
      <c r="I363" s="6" t="str">
        <f t="shared" si="39"/>
        <v>ernest cole</v>
      </c>
      <c r="J363" s="6" t="str">
        <f t="shared" si="40"/>
        <v>Ernest Cole</v>
      </c>
      <c r="K363" s="6" t="s">
        <v>82</v>
      </c>
      <c r="L363" s="6">
        <v>48</v>
      </c>
      <c r="M363" s="6" t="s">
        <v>118</v>
      </c>
      <c r="N363" s="6" t="s">
        <v>119</v>
      </c>
      <c r="O363" s="6" t="s">
        <v>31</v>
      </c>
      <c r="P363" s="6">
        <v>10</v>
      </c>
      <c r="Q363" s="25" t="s">
        <v>49</v>
      </c>
      <c r="R363" s="6">
        <v>3.1</v>
      </c>
      <c r="S363" s="6" t="s">
        <v>2099</v>
      </c>
      <c r="T363" s="8">
        <v>0.11</v>
      </c>
      <c r="U363" s="6" t="s">
        <v>33</v>
      </c>
      <c r="V363" s="6" t="s">
        <v>20</v>
      </c>
      <c r="W363" s="6">
        <v>13</v>
      </c>
      <c r="X363" s="6" t="str">
        <f t="shared" si="41"/>
        <v>Medium</v>
      </c>
      <c r="Y363" s="11">
        <v>4</v>
      </c>
    </row>
    <row r="364" spans="1:25" x14ac:dyDescent="0.25">
      <c r="A364" s="10" t="s">
        <v>1531</v>
      </c>
      <c r="B364" s="35">
        <v>250736</v>
      </c>
      <c r="C364" s="6" t="str">
        <f t="shared" si="35"/>
        <v>FL</v>
      </c>
      <c r="D364" s="6" t="str">
        <f t="shared" si="36"/>
        <v>736</v>
      </c>
      <c r="E364" s="6" t="str">
        <f t="shared" si="37"/>
        <v>250</v>
      </c>
      <c r="F364" s="6" t="str">
        <f>TRIM(Table1[[#This Row],[Name]])</f>
        <v>Sandra Ali</v>
      </c>
      <c r="G364" s="6" t="s">
        <v>1532</v>
      </c>
      <c r="H364" s="6" t="str">
        <f t="shared" si="38"/>
        <v>SANDRA ALI</v>
      </c>
      <c r="I364" s="6" t="str">
        <f t="shared" si="39"/>
        <v>sandra ali</v>
      </c>
      <c r="J364" s="6" t="str">
        <f t="shared" si="40"/>
        <v>Sandra Ali</v>
      </c>
      <c r="K364" s="6" t="s">
        <v>63</v>
      </c>
      <c r="L364" s="6">
        <v>35</v>
      </c>
      <c r="M364" s="6" t="s">
        <v>118</v>
      </c>
      <c r="N364" s="6" t="s">
        <v>119</v>
      </c>
      <c r="O364" s="6" t="s">
        <v>60</v>
      </c>
      <c r="P364" s="6">
        <v>17</v>
      </c>
      <c r="Q364" s="25">
        <v>50</v>
      </c>
      <c r="R364" s="6">
        <v>3.1</v>
      </c>
      <c r="S364" s="6" t="s">
        <v>2099</v>
      </c>
      <c r="T364" s="8">
        <v>0.71</v>
      </c>
      <c r="U364" s="6" t="s">
        <v>50</v>
      </c>
      <c r="V364" s="6" t="s">
        <v>9</v>
      </c>
      <c r="W364" s="6">
        <v>10</v>
      </c>
      <c r="X364" s="6" t="str">
        <f t="shared" si="41"/>
        <v>Medium</v>
      </c>
      <c r="Y364" s="11">
        <v>2</v>
      </c>
    </row>
    <row r="365" spans="1:25" x14ac:dyDescent="0.25">
      <c r="A365" s="10" t="s">
        <v>1641</v>
      </c>
      <c r="B365" s="35">
        <v>250791</v>
      </c>
      <c r="C365" s="6" t="str">
        <f t="shared" si="35"/>
        <v>FL</v>
      </c>
      <c r="D365" s="6" t="str">
        <f t="shared" si="36"/>
        <v>791</v>
      </c>
      <c r="E365" s="6" t="str">
        <f t="shared" si="37"/>
        <v>250</v>
      </c>
      <c r="F365" s="6" t="str">
        <f>TRIM(Table1[[#This Row],[Name]])</f>
        <v>Jonathan Jones</v>
      </c>
      <c r="G365" s="6" t="s">
        <v>1642</v>
      </c>
      <c r="H365" s="6" t="str">
        <f t="shared" si="38"/>
        <v>JONATHAN JONES</v>
      </c>
      <c r="I365" s="6" t="str">
        <f t="shared" si="39"/>
        <v>jonathan jones</v>
      </c>
      <c r="J365" s="6" t="str">
        <f t="shared" si="40"/>
        <v>Jonathan Jones</v>
      </c>
      <c r="K365" s="6" t="s">
        <v>82</v>
      </c>
      <c r="L365" s="6">
        <v>24</v>
      </c>
      <c r="M365" s="6" t="s">
        <v>43</v>
      </c>
      <c r="N365" s="6" t="s">
        <v>13</v>
      </c>
      <c r="O365" s="6" t="s">
        <v>64</v>
      </c>
      <c r="P365" s="6">
        <v>4</v>
      </c>
      <c r="Q365" s="25">
        <v>50</v>
      </c>
      <c r="R365" s="6">
        <v>3.1</v>
      </c>
      <c r="S365" s="6" t="s">
        <v>2099</v>
      </c>
      <c r="T365" s="8">
        <v>0.95</v>
      </c>
      <c r="U365" s="6" t="s">
        <v>55</v>
      </c>
      <c r="V365" s="6" t="s">
        <v>9</v>
      </c>
      <c r="W365" s="6">
        <v>5</v>
      </c>
      <c r="X365" s="6" t="str">
        <f t="shared" si="41"/>
        <v>Low</v>
      </c>
      <c r="Y365" s="11">
        <v>2</v>
      </c>
    </row>
    <row r="366" spans="1:25" x14ac:dyDescent="0.25">
      <c r="A366" s="10" t="s">
        <v>1649</v>
      </c>
      <c r="B366" s="35">
        <v>250795</v>
      </c>
      <c r="C366" s="6" t="str">
        <f t="shared" si="35"/>
        <v>FL</v>
      </c>
      <c r="D366" s="6" t="str">
        <f t="shared" si="36"/>
        <v>795</v>
      </c>
      <c r="E366" s="6" t="str">
        <f t="shared" si="37"/>
        <v>250</v>
      </c>
      <c r="F366" s="6" t="str">
        <f>TRIM(Table1[[#This Row],[Name]])</f>
        <v>Christopher Hunter</v>
      </c>
      <c r="G366" s="6" t="s">
        <v>1650</v>
      </c>
      <c r="H366" s="6" t="str">
        <f t="shared" si="38"/>
        <v>CHRISTOPHER HUNTER</v>
      </c>
      <c r="I366" s="6" t="str">
        <f t="shared" si="39"/>
        <v>christopher hunter</v>
      </c>
      <c r="J366" s="6" t="str">
        <f t="shared" si="40"/>
        <v>Christopher Hunter</v>
      </c>
      <c r="K366" s="6" t="s">
        <v>82</v>
      </c>
      <c r="L366" s="6">
        <v>54</v>
      </c>
      <c r="M366" s="6" t="s">
        <v>53</v>
      </c>
      <c r="N366" s="6" t="s">
        <v>13</v>
      </c>
      <c r="O366" s="6" t="s">
        <v>75</v>
      </c>
      <c r="P366" s="6">
        <v>29</v>
      </c>
      <c r="Q366" s="25" t="s">
        <v>2104</v>
      </c>
      <c r="R366" s="6">
        <v>3.1</v>
      </c>
      <c r="S366" s="6" t="s">
        <v>2100</v>
      </c>
      <c r="T366" s="8">
        <v>0.11</v>
      </c>
      <c r="U366" s="6" t="s">
        <v>55</v>
      </c>
      <c r="V366" s="6" t="s">
        <v>20</v>
      </c>
      <c r="W366" s="6">
        <v>14</v>
      </c>
      <c r="X366" s="6" t="str">
        <f t="shared" si="41"/>
        <v>Medium</v>
      </c>
      <c r="Y366" s="11">
        <v>12</v>
      </c>
    </row>
    <row r="367" spans="1:25" x14ac:dyDescent="0.25">
      <c r="A367" s="10" t="s">
        <v>1725</v>
      </c>
      <c r="B367" s="35">
        <v>250833</v>
      </c>
      <c r="C367" s="6" t="str">
        <f t="shared" si="35"/>
        <v>FL</v>
      </c>
      <c r="D367" s="6" t="str">
        <f t="shared" si="36"/>
        <v>833</v>
      </c>
      <c r="E367" s="6" t="str">
        <f t="shared" si="37"/>
        <v>250</v>
      </c>
      <c r="F367" s="6" t="str">
        <f>TRIM(Table1[[#This Row],[Name]])</f>
        <v>Julia Reid</v>
      </c>
      <c r="G367" s="6" t="s">
        <v>1726</v>
      </c>
      <c r="H367" s="6" t="str">
        <f t="shared" si="38"/>
        <v>JULIA REID</v>
      </c>
      <c r="I367" s="6" t="str">
        <f t="shared" si="39"/>
        <v>julia reid</v>
      </c>
      <c r="J367" s="6" t="str">
        <f t="shared" si="40"/>
        <v>Julia Reid</v>
      </c>
      <c r="K367" s="6" t="s">
        <v>63</v>
      </c>
      <c r="L367" s="6">
        <v>34</v>
      </c>
      <c r="M367" s="6" t="s">
        <v>122</v>
      </c>
      <c r="N367" s="6" t="s">
        <v>123</v>
      </c>
      <c r="O367" s="6" t="s">
        <v>97</v>
      </c>
      <c r="P367" s="6">
        <v>4</v>
      </c>
      <c r="Q367" s="25" t="s">
        <v>32</v>
      </c>
      <c r="R367" s="6">
        <v>3.1</v>
      </c>
      <c r="S367" s="6" t="s">
        <v>2100</v>
      </c>
      <c r="T367" s="8">
        <v>0.9</v>
      </c>
      <c r="U367" s="6" t="s">
        <v>50</v>
      </c>
      <c r="V367" s="6" t="s">
        <v>9</v>
      </c>
      <c r="W367" s="6">
        <v>1</v>
      </c>
      <c r="X367" s="6" t="str">
        <f t="shared" si="41"/>
        <v>Low</v>
      </c>
      <c r="Y367" s="11">
        <v>1</v>
      </c>
    </row>
    <row r="368" spans="1:25" x14ac:dyDescent="0.25">
      <c r="A368" s="10" t="s">
        <v>1729</v>
      </c>
      <c r="B368" s="35">
        <v>250835</v>
      </c>
      <c r="C368" s="6" t="str">
        <f t="shared" si="35"/>
        <v>FL</v>
      </c>
      <c r="D368" s="6" t="str">
        <f t="shared" si="36"/>
        <v>835</v>
      </c>
      <c r="E368" s="6" t="str">
        <f t="shared" si="37"/>
        <v>250</v>
      </c>
      <c r="F368" s="6" t="str">
        <f>TRIM(Table1[[#This Row],[Name]])</f>
        <v>Brian Bailey</v>
      </c>
      <c r="G368" s="6" t="s">
        <v>1730</v>
      </c>
      <c r="H368" s="6" t="str">
        <f t="shared" si="38"/>
        <v>BRIAN BAILEY</v>
      </c>
      <c r="I368" s="6" t="str">
        <f t="shared" si="39"/>
        <v>brian bailey</v>
      </c>
      <c r="J368" s="6" t="str">
        <f t="shared" si="40"/>
        <v>Brian Bailey</v>
      </c>
      <c r="K368" s="6" t="s">
        <v>82</v>
      </c>
      <c r="L368" s="6">
        <v>29</v>
      </c>
      <c r="M368" s="6" t="s">
        <v>18</v>
      </c>
      <c r="N368" s="6" t="s">
        <v>18</v>
      </c>
      <c r="O368" s="6" t="s">
        <v>31</v>
      </c>
      <c r="P368" s="6">
        <v>8</v>
      </c>
      <c r="Q368" s="25">
        <v>40</v>
      </c>
      <c r="R368" s="6">
        <v>3.1</v>
      </c>
      <c r="S368" s="6" t="s">
        <v>2099</v>
      </c>
      <c r="T368" s="8">
        <v>0.6</v>
      </c>
      <c r="U368" s="6" t="s">
        <v>50</v>
      </c>
      <c r="V368" s="6" t="s">
        <v>44</v>
      </c>
      <c r="W368" s="6">
        <v>7</v>
      </c>
      <c r="X368" s="6" t="str">
        <f t="shared" si="41"/>
        <v>Low</v>
      </c>
      <c r="Y368" s="11">
        <v>9</v>
      </c>
    </row>
    <row r="369" spans="1:25" x14ac:dyDescent="0.25">
      <c r="A369" s="10" t="s">
        <v>1831</v>
      </c>
      <c r="B369" s="35">
        <v>250886</v>
      </c>
      <c r="C369" s="6" t="str">
        <f t="shared" si="35"/>
        <v>FL</v>
      </c>
      <c r="D369" s="6" t="str">
        <f t="shared" si="36"/>
        <v>886</v>
      </c>
      <c r="E369" s="6" t="str">
        <f t="shared" si="37"/>
        <v>250</v>
      </c>
      <c r="F369" s="6" t="str">
        <f>TRIM(Table1[[#This Row],[Name]])</f>
        <v>Sarah Ho</v>
      </c>
      <c r="G369" s="6" t="s">
        <v>549</v>
      </c>
      <c r="H369" s="6" t="str">
        <f t="shared" si="38"/>
        <v>SARAH HO</v>
      </c>
      <c r="I369" s="6" t="str">
        <f t="shared" si="39"/>
        <v>sarah ho</v>
      </c>
      <c r="J369" s="6" t="str">
        <f t="shared" si="40"/>
        <v>Sarah Ho</v>
      </c>
      <c r="K369" s="6" t="s">
        <v>63</v>
      </c>
      <c r="L369" s="6">
        <v>33</v>
      </c>
      <c r="M369" s="6" t="s">
        <v>29</v>
      </c>
      <c r="N369" s="6" t="s">
        <v>30</v>
      </c>
      <c r="O369" s="6" t="s">
        <v>60</v>
      </c>
      <c r="P369" s="6">
        <v>6</v>
      </c>
      <c r="Q369" s="25" t="s">
        <v>49</v>
      </c>
      <c r="R369" s="6">
        <v>3.1</v>
      </c>
      <c r="S369" s="6" t="s">
        <v>142</v>
      </c>
      <c r="T369" s="8">
        <v>0.9</v>
      </c>
      <c r="U369" s="6" t="s">
        <v>8</v>
      </c>
      <c r="V369" s="6" t="s">
        <v>9</v>
      </c>
      <c r="W369" s="6">
        <v>8</v>
      </c>
      <c r="X369" s="6" t="str">
        <f t="shared" si="41"/>
        <v>Low</v>
      </c>
      <c r="Y369" s="11">
        <v>8</v>
      </c>
    </row>
    <row r="370" spans="1:25" x14ac:dyDescent="0.25">
      <c r="A370" s="10" t="s">
        <v>1874</v>
      </c>
      <c r="B370" s="35">
        <v>250908</v>
      </c>
      <c r="C370" s="6" t="str">
        <f t="shared" si="35"/>
        <v>FL</v>
      </c>
      <c r="D370" s="6" t="str">
        <f t="shared" si="36"/>
        <v>908</v>
      </c>
      <c r="E370" s="6" t="str">
        <f t="shared" si="37"/>
        <v>250</v>
      </c>
      <c r="F370" s="6" t="str">
        <f>TRIM(Table1[[#This Row],[Name]])</f>
        <v>Kristen Haney</v>
      </c>
      <c r="G370" s="6" t="s">
        <v>1875</v>
      </c>
      <c r="H370" s="6" t="str">
        <f t="shared" si="38"/>
        <v>KRISTEN HANEY</v>
      </c>
      <c r="I370" s="6" t="str">
        <f t="shared" si="39"/>
        <v>kristen haney</v>
      </c>
      <c r="J370" s="6" t="str">
        <f t="shared" si="40"/>
        <v>Kristen Haney</v>
      </c>
      <c r="K370" s="6" t="s">
        <v>63</v>
      </c>
      <c r="L370" s="6">
        <v>55</v>
      </c>
      <c r="M370" s="6" t="s">
        <v>95</v>
      </c>
      <c r="N370" s="6" t="s">
        <v>96</v>
      </c>
      <c r="O370" s="6" t="s">
        <v>31</v>
      </c>
      <c r="P370" s="6">
        <v>2</v>
      </c>
      <c r="Q370" s="25" t="s">
        <v>2106</v>
      </c>
      <c r="R370" s="6">
        <v>3.1</v>
      </c>
      <c r="S370" s="6" t="s">
        <v>2100</v>
      </c>
      <c r="T370" s="8">
        <v>0.91</v>
      </c>
      <c r="U370" s="6" t="s">
        <v>8</v>
      </c>
      <c r="V370" s="6" t="s">
        <v>15</v>
      </c>
      <c r="W370" s="6">
        <v>4</v>
      </c>
      <c r="X370" s="6" t="str">
        <f t="shared" si="41"/>
        <v>Low</v>
      </c>
      <c r="Y370" s="11">
        <v>1</v>
      </c>
    </row>
    <row r="371" spans="1:25" x14ac:dyDescent="0.25">
      <c r="A371" s="10" t="s">
        <v>2001</v>
      </c>
      <c r="B371" s="35">
        <v>250972</v>
      </c>
      <c r="C371" s="6" t="str">
        <f t="shared" si="35"/>
        <v>FL</v>
      </c>
      <c r="D371" s="6" t="str">
        <f t="shared" si="36"/>
        <v>972</v>
      </c>
      <c r="E371" s="6" t="str">
        <f t="shared" si="37"/>
        <v>250</v>
      </c>
      <c r="F371" s="6" t="str">
        <f>TRIM(Table1[[#This Row],[Name]])</f>
        <v>Johnny Rice</v>
      </c>
      <c r="G371" s="6" t="s">
        <v>2002</v>
      </c>
      <c r="H371" s="6" t="str">
        <f t="shared" si="38"/>
        <v>JOHNNY RICE</v>
      </c>
      <c r="I371" s="6" t="str">
        <f t="shared" si="39"/>
        <v>johnny rice</v>
      </c>
      <c r="J371" s="6" t="str">
        <f t="shared" si="40"/>
        <v>Johnny Rice</v>
      </c>
      <c r="K371" s="6" t="s">
        <v>82</v>
      </c>
      <c r="L371" s="6">
        <v>32</v>
      </c>
      <c r="M371" s="6" t="s">
        <v>118</v>
      </c>
      <c r="N371" s="6" t="s">
        <v>119</v>
      </c>
      <c r="O371" s="6" t="s">
        <v>19</v>
      </c>
      <c r="P371" s="6">
        <v>1</v>
      </c>
      <c r="Q371" s="25" t="s">
        <v>24</v>
      </c>
      <c r="R371" s="6">
        <v>3.1</v>
      </c>
      <c r="S371" s="6" t="s">
        <v>2100</v>
      </c>
      <c r="T371" s="8">
        <v>0.76</v>
      </c>
      <c r="U371" s="6" t="s">
        <v>33</v>
      </c>
      <c r="V371" s="6" t="s">
        <v>15</v>
      </c>
      <c r="W371" s="6">
        <v>1</v>
      </c>
      <c r="X371" s="6" t="str">
        <f t="shared" si="41"/>
        <v>Low</v>
      </c>
      <c r="Y371" s="11">
        <v>2</v>
      </c>
    </row>
    <row r="372" spans="1:25" x14ac:dyDescent="0.25">
      <c r="A372" s="10" t="s">
        <v>271</v>
      </c>
      <c r="B372" s="35">
        <v>250103</v>
      </c>
      <c r="C372" s="6" t="str">
        <f t="shared" si="35"/>
        <v>FL</v>
      </c>
      <c r="D372" s="6" t="str">
        <f t="shared" si="36"/>
        <v>103</v>
      </c>
      <c r="E372" s="6" t="str">
        <f t="shared" si="37"/>
        <v>250</v>
      </c>
      <c r="F372" s="6" t="str">
        <f>TRIM(Table1[[#This Row],[Name]])</f>
        <v>Stacy Sutton</v>
      </c>
      <c r="G372" s="6" t="s">
        <v>272</v>
      </c>
      <c r="H372" s="6" t="str">
        <f t="shared" si="38"/>
        <v>STACY SUTTON</v>
      </c>
      <c r="I372" s="6" t="str">
        <f t="shared" si="39"/>
        <v>stacy sutton</v>
      </c>
      <c r="J372" s="6" t="str">
        <f t="shared" si="40"/>
        <v>Stacy Sutton</v>
      </c>
      <c r="K372" s="6" t="s">
        <v>63</v>
      </c>
      <c r="L372" s="6">
        <v>50</v>
      </c>
      <c r="M372" s="6" t="s">
        <v>107</v>
      </c>
      <c r="N372" s="6" t="s">
        <v>108</v>
      </c>
      <c r="O372" s="6" t="s">
        <v>75</v>
      </c>
      <c r="P372" s="6">
        <v>30</v>
      </c>
      <c r="Q372" s="25">
        <v>100</v>
      </c>
      <c r="R372" s="6">
        <v>3</v>
      </c>
      <c r="S372" s="6" t="s">
        <v>2100</v>
      </c>
      <c r="T372" s="8">
        <v>0.73</v>
      </c>
      <c r="U372" s="6" t="s">
        <v>33</v>
      </c>
      <c r="V372" s="6" t="s">
        <v>15</v>
      </c>
      <c r="W372" s="6">
        <v>13</v>
      </c>
      <c r="X372" s="6" t="str">
        <f t="shared" si="41"/>
        <v>Medium</v>
      </c>
      <c r="Y372" s="11">
        <v>6</v>
      </c>
    </row>
    <row r="373" spans="1:25" x14ac:dyDescent="0.25">
      <c r="A373" s="10" t="s">
        <v>351</v>
      </c>
      <c r="B373" s="35">
        <v>250143</v>
      </c>
      <c r="C373" s="6" t="str">
        <f t="shared" si="35"/>
        <v>FL</v>
      </c>
      <c r="D373" s="6" t="str">
        <f t="shared" si="36"/>
        <v>143</v>
      </c>
      <c r="E373" s="6" t="str">
        <f t="shared" si="37"/>
        <v>250</v>
      </c>
      <c r="F373" s="6" t="str">
        <f>TRIM(Table1[[#This Row],[Name]])</f>
        <v>Eduardo Reed</v>
      </c>
      <c r="G373" s="6" t="s">
        <v>352</v>
      </c>
      <c r="H373" s="6" t="str">
        <f t="shared" si="38"/>
        <v>EDUARDO REED</v>
      </c>
      <c r="I373" s="6" t="str">
        <f t="shared" si="39"/>
        <v>eduardo reed</v>
      </c>
      <c r="J373" s="6" t="str">
        <f t="shared" si="40"/>
        <v>Eduardo Reed</v>
      </c>
      <c r="K373" s="6" t="s">
        <v>82</v>
      </c>
      <c r="L373" s="6">
        <v>45</v>
      </c>
      <c r="M373" s="6" t="s">
        <v>53</v>
      </c>
      <c r="N373" s="6" t="s">
        <v>13</v>
      </c>
      <c r="O373" s="6" t="s">
        <v>23</v>
      </c>
      <c r="P373" s="6">
        <v>7</v>
      </c>
      <c r="Q373" s="25">
        <v>75</v>
      </c>
      <c r="R373" s="6">
        <v>3</v>
      </c>
      <c r="S373" s="6" t="s">
        <v>2100</v>
      </c>
      <c r="T373" s="8">
        <v>0.67</v>
      </c>
      <c r="U373" s="6" t="s">
        <v>33</v>
      </c>
      <c r="V373" s="6" t="s">
        <v>15</v>
      </c>
      <c r="W373" s="6">
        <v>7</v>
      </c>
      <c r="X373" s="6" t="str">
        <f t="shared" si="41"/>
        <v>Low</v>
      </c>
      <c r="Y373" s="11">
        <v>8</v>
      </c>
    </row>
    <row r="374" spans="1:25" x14ac:dyDescent="0.25">
      <c r="A374" s="10" t="s">
        <v>584</v>
      </c>
      <c r="B374" s="35">
        <v>250260</v>
      </c>
      <c r="C374" s="6" t="str">
        <f t="shared" si="35"/>
        <v>FL</v>
      </c>
      <c r="D374" s="6" t="str">
        <f t="shared" si="36"/>
        <v>260</v>
      </c>
      <c r="E374" s="6" t="str">
        <f t="shared" si="37"/>
        <v>250</v>
      </c>
      <c r="F374" s="6" t="str">
        <f>TRIM(Table1[[#This Row],[Name]])</f>
        <v>Mark Perry</v>
      </c>
      <c r="G374" s="6" t="s">
        <v>585</v>
      </c>
      <c r="H374" s="6" t="str">
        <f t="shared" si="38"/>
        <v>MARK PERRY</v>
      </c>
      <c r="I374" s="6" t="str">
        <f t="shared" si="39"/>
        <v>mark perry</v>
      </c>
      <c r="J374" s="6" t="str">
        <f t="shared" si="40"/>
        <v>Mark Perry</v>
      </c>
      <c r="K374" s="6" t="s">
        <v>82</v>
      </c>
      <c r="L374" s="6">
        <v>50</v>
      </c>
      <c r="M374" s="6" t="s">
        <v>47</v>
      </c>
      <c r="N374" s="6" t="s">
        <v>48</v>
      </c>
      <c r="O374" s="6" t="s">
        <v>38</v>
      </c>
      <c r="P374" s="6">
        <v>9</v>
      </c>
      <c r="Q374" s="25">
        <v>30</v>
      </c>
      <c r="R374" s="6">
        <v>3</v>
      </c>
      <c r="S374" s="6" t="s">
        <v>2099</v>
      </c>
      <c r="T374" s="8">
        <v>0.76</v>
      </c>
      <c r="U374" s="6" t="s">
        <v>33</v>
      </c>
      <c r="V374" s="6" t="s">
        <v>9</v>
      </c>
      <c r="W374" s="6">
        <v>15</v>
      </c>
      <c r="X374" s="6" t="str">
        <f t="shared" si="41"/>
        <v>Medium</v>
      </c>
      <c r="Y374" s="11">
        <v>3</v>
      </c>
    </row>
    <row r="375" spans="1:25" x14ac:dyDescent="0.25">
      <c r="A375" s="10" t="s">
        <v>684</v>
      </c>
      <c r="B375" s="35">
        <v>250310</v>
      </c>
      <c r="C375" s="6" t="str">
        <f t="shared" si="35"/>
        <v>FL</v>
      </c>
      <c r="D375" s="6" t="str">
        <f t="shared" si="36"/>
        <v>310</v>
      </c>
      <c r="E375" s="6" t="str">
        <f t="shared" si="37"/>
        <v>250</v>
      </c>
      <c r="F375" s="6" t="str">
        <f>TRIM(Table1[[#This Row],[Name]])</f>
        <v>Mrs. Angela Ward</v>
      </c>
      <c r="G375" s="6" t="s">
        <v>685</v>
      </c>
      <c r="H375" s="6" t="str">
        <f t="shared" si="38"/>
        <v>MRS. ANGELA WARD</v>
      </c>
      <c r="I375" s="6" t="str">
        <f t="shared" si="39"/>
        <v>mrs. angela ward</v>
      </c>
      <c r="J375" s="6" t="str">
        <f t="shared" si="40"/>
        <v>Mrs. Angela Ward</v>
      </c>
      <c r="K375" s="6" t="s">
        <v>63</v>
      </c>
      <c r="L375" s="6">
        <v>44</v>
      </c>
      <c r="M375" s="6" t="s">
        <v>136</v>
      </c>
      <c r="N375" s="6" t="s">
        <v>137</v>
      </c>
      <c r="O375" s="6" t="s">
        <v>97</v>
      </c>
      <c r="P375" s="6">
        <v>14</v>
      </c>
      <c r="Q375" s="25" t="s">
        <v>2103</v>
      </c>
      <c r="R375" s="6">
        <v>3</v>
      </c>
      <c r="S375" s="6" t="s">
        <v>2099</v>
      </c>
      <c r="T375" s="8">
        <v>0.78</v>
      </c>
      <c r="U375" s="6" t="s">
        <v>33</v>
      </c>
      <c r="V375" s="6" t="s">
        <v>44</v>
      </c>
      <c r="W375" s="6">
        <v>13</v>
      </c>
      <c r="X375" s="6" t="str">
        <f t="shared" si="41"/>
        <v>Medium</v>
      </c>
      <c r="Y375" s="11">
        <v>6</v>
      </c>
    </row>
    <row r="376" spans="1:25" x14ac:dyDescent="0.25">
      <c r="A376" s="10" t="s">
        <v>862</v>
      </c>
      <c r="B376" s="35">
        <v>250399</v>
      </c>
      <c r="C376" s="6" t="str">
        <f t="shared" si="35"/>
        <v>FL</v>
      </c>
      <c r="D376" s="6" t="str">
        <f t="shared" si="36"/>
        <v>399</v>
      </c>
      <c r="E376" s="6" t="str">
        <f t="shared" si="37"/>
        <v>250</v>
      </c>
      <c r="F376" s="6" t="str">
        <f>TRIM(Table1[[#This Row],[Name]])</f>
        <v>Daniel Foster</v>
      </c>
      <c r="G376" s="6" t="s">
        <v>863</v>
      </c>
      <c r="H376" s="6" t="str">
        <f t="shared" si="38"/>
        <v>DANIEL FOSTER</v>
      </c>
      <c r="I376" s="6" t="str">
        <f t="shared" si="39"/>
        <v>daniel foster</v>
      </c>
      <c r="J376" s="6" t="str">
        <f t="shared" si="40"/>
        <v>Daniel Foster</v>
      </c>
      <c r="K376" s="6" t="s">
        <v>82</v>
      </c>
      <c r="L376" s="6">
        <v>51</v>
      </c>
      <c r="M376" s="6" t="s">
        <v>95</v>
      </c>
      <c r="N376" s="6" t="s">
        <v>96</v>
      </c>
      <c r="O376" s="6" t="s">
        <v>64</v>
      </c>
      <c r="P376" s="6">
        <v>5</v>
      </c>
      <c r="Q376" s="25" t="s">
        <v>49</v>
      </c>
      <c r="R376" s="6">
        <v>3</v>
      </c>
      <c r="S376" s="6" t="s">
        <v>2100</v>
      </c>
      <c r="T376" s="8">
        <v>0.88</v>
      </c>
      <c r="U376" s="6" t="s">
        <v>8</v>
      </c>
      <c r="V376" s="6" t="s">
        <v>44</v>
      </c>
      <c r="W376" s="6">
        <v>2</v>
      </c>
      <c r="X376" s="6" t="str">
        <f t="shared" si="41"/>
        <v>Low</v>
      </c>
      <c r="Y376" s="11">
        <v>4</v>
      </c>
    </row>
    <row r="377" spans="1:25" x14ac:dyDescent="0.25">
      <c r="A377" s="10" t="s">
        <v>1186</v>
      </c>
      <c r="B377" s="35">
        <v>250562</v>
      </c>
      <c r="C377" s="6" t="str">
        <f t="shared" si="35"/>
        <v>FL</v>
      </c>
      <c r="D377" s="6" t="str">
        <f t="shared" si="36"/>
        <v>562</v>
      </c>
      <c r="E377" s="6" t="str">
        <f t="shared" si="37"/>
        <v>250</v>
      </c>
      <c r="F377" s="6" t="str">
        <f>TRIM(Table1[[#This Row],[Name]])</f>
        <v>Nicole Davis</v>
      </c>
      <c r="G377" s="6" t="s">
        <v>1187</v>
      </c>
      <c r="H377" s="6" t="str">
        <f t="shared" si="38"/>
        <v>NICOLE DAVIS</v>
      </c>
      <c r="I377" s="6" t="str">
        <f t="shared" si="39"/>
        <v>nicole davis</v>
      </c>
      <c r="J377" s="6" t="str">
        <f t="shared" si="40"/>
        <v>Nicole Davis</v>
      </c>
      <c r="K377" s="6" t="s">
        <v>63</v>
      </c>
      <c r="L377" s="6">
        <v>24</v>
      </c>
      <c r="M377" s="6" t="s">
        <v>118</v>
      </c>
      <c r="N377" s="6" t="s">
        <v>119</v>
      </c>
      <c r="O377" s="6" t="s">
        <v>64</v>
      </c>
      <c r="P377" s="6">
        <v>5</v>
      </c>
      <c r="Q377" s="25">
        <v>40</v>
      </c>
      <c r="R377" s="6">
        <v>3</v>
      </c>
      <c r="S377" s="6" t="s">
        <v>142</v>
      </c>
      <c r="T377" s="8">
        <v>0.86</v>
      </c>
      <c r="U377" s="6" t="s">
        <v>33</v>
      </c>
      <c r="V377" s="6" t="s">
        <v>20</v>
      </c>
      <c r="W377" s="6">
        <v>1</v>
      </c>
      <c r="X377" s="6" t="str">
        <f t="shared" si="41"/>
        <v>Low</v>
      </c>
      <c r="Y377" s="11">
        <v>1</v>
      </c>
    </row>
    <row r="378" spans="1:25" x14ac:dyDescent="0.25">
      <c r="A378" s="10" t="s">
        <v>1196</v>
      </c>
      <c r="B378" s="35">
        <v>250567</v>
      </c>
      <c r="C378" s="6" t="str">
        <f t="shared" si="35"/>
        <v>FL</v>
      </c>
      <c r="D378" s="6" t="str">
        <f t="shared" si="36"/>
        <v>567</v>
      </c>
      <c r="E378" s="6" t="str">
        <f t="shared" si="37"/>
        <v>250</v>
      </c>
      <c r="F378" s="6" t="str">
        <f>TRIM(Table1[[#This Row],[Name]])</f>
        <v>Stephanie Burton</v>
      </c>
      <c r="G378" s="6" t="s">
        <v>1197</v>
      </c>
      <c r="H378" s="6" t="str">
        <f t="shared" si="38"/>
        <v>STEPHANIE BURTON</v>
      </c>
      <c r="I378" s="6" t="str">
        <f t="shared" si="39"/>
        <v>stephanie burton</v>
      </c>
      <c r="J378" s="6" t="str">
        <f t="shared" si="40"/>
        <v>Stephanie Burton</v>
      </c>
      <c r="K378" s="6" t="s">
        <v>63</v>
      </c>
      <c r="L378" s="6">
        <v>22</v>
      </c>
      <c r="M378" s="6" t="s">
        <v>47</v>
      </c>
      <c r="N378" s="6" t="s">
        <v>48</v>
      </c>
      <c r="O378" s="6" t="s">
        <v>60</v>
      </c>
      <c r="P378" s="6">
        <v>3</v>
      </c>
      <c r="Q378" s="25" t="s">
        <v>49</v>
      </c>
      <c r="R378" s="6">
        <v>3</v>
      </c>
      <c r="S378" s="6" t="s">
        <v>2100</v>
      </c>
      <c r="T378" s="8">
        <v>0.96</v>
      </c>
      <c r="U378" s="6" t="s">
        <v>55</v>
      </c>
      <c r="V378" s="6" t="s">
        <v>15</v>
      </c>
      <c r="W378" s="6">
        <v>1</v>
      </c>
      <c r="X378" s="6" t="str">
        <f t="shared" si="41"/>
        <v>Low</v>
      </c>
      <c r="Y378" s="11">
        <v>2</v>
      </c>
    </row>
    <row r="379" spans="1:25" x14ac:dyDescent="0.25">
      <c r="A379" s="10" t="s">
        <v>1272</v>
      </c>
      <c r="B379" s="35">
        <v>250605</v>
      </c>
      <c r="C379" s="6" t="str">
        <f t="shared" si="35"/>
        <v>FL</v>
      </c>
      <c r="D379" s="6" t="str">
        <f t="shared" si="36"/>
        <v>605</v>
      </c>
      <c r="E379" s="6" t="str">
        <f t="shared" si="37"/>
        <v>250</v>
      </c>
      <c r="F379" s="6" t="str">
        <f>TRIM(Table1[[#This Row],[Name]])</f>
        <v>Heather Jackson</v>
      </c>
      <c r="G379" s="6" t="s">
        <v>1273</v>
      </c>
      <c r="H379" s="6" t="str">
        <f t="shared" si="38"/>
        <v>HEATHER JACKSON</v>
      </c>
      <c r="I379" s="6" t="str">
        <f t="shared" si="39"/>
        <v>heather jackson</v>
      </c>
      <c r="J379" s="6" t="str">
        <f t="shared" si="40"/>
        <v>Heather Jackson</v>
      </c>
      <c r="K379" s="6" t="s">
        <v>63</v>
      </c>
      <c r="L379" s="6">
        <v>51</v>
      </c>
      <c r="M379" s="6" t="s">
        <v>95</v>
      </c>
      <c r="N379" s="6" t="s">
        <v>96</v>
      </c>
      <c r="O379" s="6" t="s">
        <v>23</v>
      </c>
      <c r="P379" s="6">
        <v>17</v>
      </c>
      <c r="Q379" s="25">
        <v>100</v>
      </c>
      <c r="R379" s="6">
        <v>3</v>
      </c>
      <c r="S379" s="6" t="s">
        <v>2099</v>
      </c>
      <c r="T379" s="8">
        <v>0.79</v>
      </c>
      <c r="U379" s="6" t="s">
        <v>50</v>
      </c>
      <c r="V379" s="6" t="s">
        <v>15</v>
      </c>
      <c r="W379" s="6">
        <v>13</v>
      </c>
      <c r="X379" s="6" t="str">
        <f t="shared" si="41"/>
        <v>Medium</v>
      </c>
      <c r="Y379" s="11">
        <v>1</v>
      </c>
    </row>
    <row r="380" spans="1:25" x14ac:dyDescent="0.25">
      <c r="A380" s="10" t="s">
        <v>1541</v>
      </c>
      <c r="B380" s="35">
        <v>250741</v>
      </c>
      <c r="C380" s="6" t="str">
        <f t="shared" si="35"/>
        <v>FL</v>
      </c>
      <c r="D380" s="6" t="str">
        <f t="shared" si="36"/>
        <v>741</v>
      </c>
      <c r="E380" s="6" t="str">
        <f t="shared" si="37"/>
        <v>250</v>
      </c>
      <c r="F380" s="6" t="str">
        <f>TRIM(Table1[[#This Row],[Name]])</f>
        <v>Gregory Brown</v>
      </c>
      <c r="G380" s="6" t="s">
        <v>1542</v>
      </c>
      <c r="H380" s="6" t="str">
        <f t="shared" si="38"/>
        <v>GREGORY BROWN</v>
      </c>
      <c r="I380" s="6" t="str">
        <f t="shared" si="39"/>
        <v>gregory brown</v>
      </c>
      <c r="J380" s="6" t="str">
        <f t="shared" si="40"/>
        <v>Gregory Brown</v>
      </c>
      <c r="K380" s="6" t="s">
        <v>82</v>
      </c>
      <c r="L380" s="6">
        <v>57</v>
      </c>
      <c r="M380" s="6" t="s">
        <v>5</v>
      </c>
      <c r="N380" s="6" t="s">
        <v>6</v>
      </c>
      <c r="O380" s="6" t="s">
        <v>23</v>
      </c>
      <c r="P380" s="6">
        <v>31</v>
      </c>
      <c r="Q380" s="25">
        <v>50</v>
      </c>
      <c r="R380" s="6">
        <v>3</v>
      </c>
      <c r="S380" s="6" t="s">
        <v>2100</v>
      </c>
      <c r="T380" s="8">
        <v>0.87</v>
      </c>
      <c r="U380" s="6" t="s">
        <v>55</v>
      </c>
      <c r="V380" s="6" t="s">
        <v>44</v>
      </c>
      <c r="W380" s="6">
        <v>15</v>
      </c>
      <c r="X380" s="6" t="str">
        <f t="shared" si="41"/>
        <v>Medium</v>
      </c>
      <c r="Y380" s="11">
        <v>10</v>
      </c>
    </row>
    <row r="381" spans="1:25" x14ac:dyDescent="0.25">
      <c r="A381" s="10" t="s">
        <v>1555</v>
      </c>
      <c r="B381" s="35">
        <v>250748</v>
      </c>
      <c r="C381" s="6" t="str">
        <f t="shared" si="35"/>
        <v>FL</v>
      </c>
      <c r="D381" s="6" t="str">
        <f t="shared" si="36"/>
        <v>748</v>
      </c>
      <c r="E381" s="6" t="str">
        <f t="shared" si="37"/>
        <v>250</v>
      </c>
      <c r="F381" s="6" t="str">
        <f>TRIM(Table1[[#This Row],[Name]])</f>
        <v>Jason Edwards</v>
      </c>
      <c r="G381" s="6" t="s">
        <v>1556</v>
      </c>
      <c r="H381" s="6" t="str">
        <f t="shared" si="38"/>
        <v>JASON EDWARDS</v>
      </c>
      <c r="I381" s="6" t="str">
        <f t="shared" si="39"/>
        <v>jason edwards</v>
      </c>
      <c r="J381" s="6" t="str">
        <f t="shared" si="40"/>
        <v>Jason Edwards</v>
      </c>
      <c r="K381" s="6" t="s">
        <v>82</v>
      </c>
      <c r="L381" s="6">
        <v>35</v>
      </c>
      <c r="M381" s="6" t="s">
        <v>122</v>
      </c>
      <c r="N381" s="6" t="s">
        <v>123</v>
      </c>
      <c r="O381" s="6" t="s">
        <v>7</v>
      </c>
      <c r="P381" s="6">
        <v>9</v>
      </c>
      <c r="Q381" s="25" t="s">
        <v>2105</v>
      </c>
      <c r="R381" s="6">
        <v>3</v>
      </c>
      <c r="S381" s="6" t="s">
        <v>2099</v>
      </c>
      <c r="T381" s="8">
        <v>0.71</v>
      </c>
      <c r="U381" s="6" t="s">
        <v>33</v>
      </c>
      <c r="V381" s="6" t="s">
        <v>20</v>
      </c>
      <c r="W381" s="6">
        <v>6</v>
      </c>
      <c r="X381" s="6" t="str">
        <f t="shared" si="41"/>
        <v>Low</v>
      </c>
      <c r="Y381" s="11">
        <v>13</v>
      </c>
    </row>
    <row r="382" spans="1:25" x14ac:dyDescent="0.25">
      <c r="A382" s="10" t="s">
        <v>1803</v>
      </c>
      <c r="B382" s="35">
        <v>250872</v>
      </c>
      <c r="C382" s="6" t="str">
        <f t="shared" si="35"/>
        <v>FL</v>
      </c>
      <c r="D382" s="6" t="str">
        <f t="shared" si="36"/>
        <v>872</v>
      </c>
      <c r="E382" s="6" t="str">
        <f t="shared" si="37"/>
        <v>250</v>
      </c>
      <c r="F382" s="6" t="str">
        <f>TRIM(Table1[[#This Row],[Name]])</f>
        <v>Sarah Clarke</v>
      </c>
      <c r="G382" s="6" t="s">
        <v>1804</v>
      </c>
      <c r="H382" s="6" t="str">
        <f t="shared" si="38"/>
        <v>SARAH CLARKE</v>
      </c>
      <c r="I382" s="6" t="str">
        <f t="shared" si="39"/>
        <v>sarah clarke</v>
      </c>
      <c r="J382" s="6" t="str">
        <f t="shared" si="40"/>
        <v>Sarah Clarke</v>
      </c>
      <c r="K382" s="6" t="s">
        <v>63</v>
      </c>
      <c r="L382" s="6">
        <v>49</v>
      </c>
      <c r="M382" s="6" t="s">
        <v>18</v>
      </c>
      <c r="N382" s="6" t="s">
        <v>18</v>
      </c>
      <c r="O382" s="6" t="s">
        <v>14</v>
      </c>
      <c r="P382" s="6">
        <v>24</v>
      </c>
      <c r="Q382" s="25" t="s">
        <v>153</v>
      </c>
      <c r="R382" s="6">
        <v>3</v>
      </c>
      <c r="S382" s="6" t="s">
        <v>2100</v>
      </c>
      <c r="T382" s="8">
        <v>0.77</v>
      </c>
      <c r="U382" s="6" t="s">
        <v>55</v>
      </c>
      <c r="V382" s="6" t="s">
        <v>15</v>
      </c>
      <c r="W382" s="6">
        <v>18</v>
      </c>
      <c r="X382" s="6" t="str">
        <f t="shared" si="41"/>
        <v>High</v>
      </c>
      <c r="Y382" s="11">
        <v>10</v>
      </c>
    </row>
    <row r="383" spans="1:25" x14ac:dyDescent="0.25">
      <c r="A383" s="10" t="s">
        <v>1846</v>
      </c>
      <c r="B383" s="35">
        <v>250894</v>
      </c>
      <c r="C383" s="6" t="str">
        <f t="shared" si="35"/>
        <v>FL</v>
      </c>
      <c r="D383" s="6" t="str">
        <f t="shared" si="36"/>
        <v>894</v>
      </c>
      <c r="E383" s="6" t="str">
        <f t="shared" si="37"/>
        <v>250</v>
      </c>
      <c r="F383" s="6" t="str">
        <f>TRIM(Table1[[#This Row],[Name]])</f>
        <v>David Armstrong</v>
      </c>
      <c r="G383" s="6" t="s">
        <v>1847</v>
      </c>
      <c r="H383" s="6" t="str">
        <f t="shared" si="38"/>
        <v>DAVID ARMSTRONG</v>
      </c>
      <c r="I383" s="6" t="str">
        <f t="shared" si="39"/>
        <v>david armstrong</v>
      </c>
      <c r="J383" s="6" t="str">
        <f t="shared" si="40"/>
        <v>David Armstrong</v>
      </c>
      <c r="K383" s="6" t="s">
        <v>82</v>
      </c>
      <c r="L383" s="6">
        <v>26</v>
      </c>
      <c r="M383" s="6" t="s">
        <v>78</v>
      </c>
      <c r="N383" s="6" t="s">
        <v>79</v>
      </c>
      <c r="O383" s="6" t="s">
        <v>7</v>
      </c>
      <c r="P383" s="6">
        <v>7</v>
      </c>
      <c r="Q383" s="25">
        <v>75</v>
      </c>
      <c r="R383" s="6">
        <v>3</v>
      </c>
      <c r="S383" s="6" t="s">
        <v>2100</v>
      </c>
      <c r="T383" s="8">
        <v>0.84</v>
      </c>
      <c r="U383" s="6" t="s">
        <v>50</v>
      </c>
      <c r="V383" s="6" t="s">
        <v>20</v>
      </c>
      <c r="W383" s="6">
        <v>11</v>
      </c>
      <c r="X383" s="6" t="str">
        <f t="shared" si="41"/>
        <v>Medium</v>
      </c>
      <c r="Y383" s="11">
        <v>5</v>
      </c>
    </row>
    <row r="384" spans="1:25" x14ac:dyDescent="0.25">
      <c r="A384" s="10" t="s">
        <v>1921</v>
      </c>
      <c r="B384" s="35">
        <v>250932</v>
      </c>
      <c r="C384" s="6" t="str">
        <f t="shared" si="35"/>
        <v>FL</v>
      </c>
      <c r="D384" s="6" t="str">
        <f t="shared" si="36"/>
        <v>932</v>
      </c>
      <c r="E384" s="6" t="str">
        <f t="shared" si="37"/>
        <v>250</v>
      </c>
      <c r="F384" s="6" t="str">
        <f>TRIM(Table1[[#This Row],[Name]])</f>
        <v>Alexander Woodward</v>
      </c>
      <c r="G384" s="6" t="s">
        <v>1922</v>
      </c>
      <c r="H384" s="6" t="str">
        <f t="shared" si="38"/>
        <v>ALEXANDER WOODWARD</v>
      </c>
      <c r="I384" s="6" t="str">
        <f t="shared" si="39"/>
        <v>alexander woodward</v>
      </c>
      <c r="J384" s="6" t="str">
        <f t="shared" si="40"/>
        <v>Alexander Woodward</v>
      </c>
      <c r="K384" s="6" t="s">
        <v>82</v>
      </c>
      <c r="L384" s="6">
        <v>21</v>
      </c>
      <c r="M384" s="6" t="s">
        <v>111</v>
      </c>
      <c r="N384" s="6" t="s">
        <v>13</v>
      </c>
      <c r="O384" s="6" t="s">
        <v>19</v>
      </c>
      <c r="P384" s="6">
        <v>0</v>
      </c>
      <c r="Q384" s="25" t="s">
        <v>2102</v>
      </c>
      <c r="R384" s="6">
        <v>3</v>
      </c>
      <c r="S384" s="6" t="s">
        <v>2099</v>
      </c>
      <c r="T384" s="8">
        <v>0.64</v>
      </c>
      <c r="U384" s="6" t="s">
        <v>8</v>
      </c>
      <c r="V384" s="6" t="s">
        <v>15</v>
      </c>
      <c r="W384" s="6">
        <v>1</v>
      </c>
      <c r="X384" s="6" t="str">
        <f t="shared" si="41"/>
        <v>Low</v>
      </c>
      <c r="Y384" s="11">
        <v>3</v>
      </c>
    </row>
    <row r="385" spans="1:25" x14ac:dyDescent="0.25">
      <c r="A385" s="10" t="s">
        <v>1995</v>
      </c>
      <c r="B385" s="35">
        <v>250969</v>
      </c>
      <c r="C385" s="6" t="str">
        <f t="shared" si="35"/>
        <v>FL</v>
      </c>
      <c r="D385" s="6" t="str">
        <f t="shared" si="36"/>
        <v>969</v>
      </c>
      <c r="E385" s="6" t="str">
        <f t="shared" si="37"/>
        <v>250</v>
      </c>
      <c r="F385" s="6" t="str">
        <f>TRIM(Table1[[#This Row],[Name]])</f>
        <v>Lisa Werner MD</v>
      </c>
      <c r="G385" s="6" t="s">
        <v>1996</v>
      </c>
      <c r="H385" s="6" t="str">
        <f t="shared" si="38"/>
        <v>LISA WERNER MD</v>
      </c>
      <c r="I385" s="6" t="str">
        <f t="shared" si="39"/>
        <v>lisa werner md</v>
      </c>
      <c r="J385" s="6" t="str">
        <f t="shared" si="40"/>
        <v>Lisa Werner Md</v>
      </c>
      <c r="K385" s="6" t="s">
        <v>63</v>
      </c>
      <c r="L385" s="6">
        <v>26</v>
      </c>
      <c r="M385" s="6" t="s">
        <v>78</v>
      </c>
      <c r="N385" s="6" t="s">
        <v>79</v>
      </c>
      <c r="O385" s="6" t="s">
        <v>19</v>
      </c>
      <c r="P385" s="6">
        <v>1</v>
      </c>
      <c r="Q385" s="25">
        <v>75</v>
      </c>
      <c r="R385" s="6">
        <v>3</v>
      </c>
      <c r="S385" s="6" t="s">
        <v>2100</v>
      </c>
      <c r="T385" s="8">
        <v>0.11</v>
      </c>
      <c r="U385" s="6" t="s">
        <v>55</v>
      </c>
      <c r="V385" s="6" t="s">
        <v>44</v>
      </c>
      <c r="W385" s="6">
        <v>4</v>
      </c>
      <c r="X385" s="6" t="str">
        <f t="shared" si="41"/>
        <v>Low</v>
      </c>
      <c r="Y385" s="11">
        <v>3</v>
      </c>
    </row>
    <row r="386" spans="1:25" x14ac:dyDescent="0.25">
      <c r="A386" s="10" t="s">
        <v>65</v>
      </c>
      <c r="B386" s="35">
        <v>250014</v>
      </c>
      <c r="C386" s="6" t="str">
        <f t="shared" ref="C386:C449" si="42">LEFT(A386,2)</f>
        <v>FL</v>
      </c>
      <c r="D386" s="6" t="str">
        <f t="shared" ref="D386:D449" si="43">RIGHT(A386,3)</f>
        <v>014</v>
      </c>
      <c r="E386" s="6" t="str">
        <f t="shared" ref="E386:E449" si="44">MID(A386,3,3)</f>
        <v>250</v>
      </c>
      <c r="F386" s="6" t="str">
        <f>TRIM(Table1[[#This Row],[Name]])</f>
        <v>Phillip Shelton</v>
      </c>
      <c r="G386" s="6" t="s">
        <v>66</v>
      </c>
      <c r="H386" s="6" t="str">
        <f t="shared" ref="H386:H449" si="45">UPPER(G386)</f>
        <v>PHILLIP SHELTON</v>
      </c>
      <c r="I386" s="6" t="str">
        <f t="shared" ref="I386:I449" si="46">LOWER(G386)</f>
        <v>phillip shelton</v>
      </c>
      <c r="J386" s="6" t="str">
        <f t="shared" ref="J386:J449" si="47">PROPER(G386)</f>
        <v>Phillip Shelton</v>
      </c>
      <c r="K386" s="6" t="s">
        <v>82</v>
      </c>
      <c r="L386" s="6">
        <v>38</v>
      </c>
      <c r="M386" s="6" t="s">
        <v>58</v>
      </c>
      <c r="N386" s="6" t="s">
        <v>59</v>
      </c>
      <c r="O386" s="6" t="s">
        <v>19</v>
      </c>
      <c r="P386" s="6">
        <v>20</v>
      </c>
      <c r="Q386" s="25" t="s">
        <v>2103</v>
      </c>
      <c r="R386" s="6">
        <v>2.9</v>
      </c>
      <c r="S386" s="6" t="s">
        <v>2100</v>
      </c>
      <c r="T386" s="8">
        <v>0.93</v>
      </c>
      <c r="U386" s="6" t="s">
        <v>50</v>
      </c>
      <c r="V386" s="6" t="s">
        <v>9</v>
      </c>
      <c r="W386" s="6">
        <v>17</v>
      </c>
      <c r="X386" s="6" t="str">
        <f t="shared" ref="X386:X449" si="48">IF(W386&gt;15,"High",IF(W386&gt;=10,"Medium","Low"))</f>
        <v>High</v>
      </c>
      <c r="Y386" s="11">
        <v>12</v>
      </c>
    </row>
    <row r="387" spans="1:25" x14ac:dyDescent="0.25">
      <c r="A387" s="10" t="s">
        <v>98</v>
      </c>
      <c r="B387" s="35">
        <v>250025</v>
      </c>
      <c r="C387" s="6" t="str">
        <f t="shared" si="42"/>
        <v>FL</v>
      </c>
      <c r="D387" s="6" t="str">
        <f t="shared" si="43"/>
        <v>025</v>
      </c>
      <c r="E387" s="6" t="str">
        <f t="shared" si="44"/>
        <v>250</v>
      </c>
      <c r="F387" s="6" t="str">
        <f>TRIM(Table1[[#This Row],[Name]])</f>
        <v>Jennifer Martin</v>
      </c>
      <c r="G387" s="6" t="s">
        <v>99</v>
      </c>
      <c r="H387" s="6" t="str">
        <f t="shared" si="45"/>
        <v>JENNIFER MARTIN</v>
      </c>
      <c r="I387" s="6" t="str">
        <f t="shared" si="46"/>
        <v>jennifer martin</v>
      </c>
      <c r="J387" s="6" t="str">
        <f t="shared" si="47"/>
        <v>Jennifer Martin</v>
      </c>
      <c r="K387" s="6" t="s">
        <v>63</v>
      </c>
      <c r="L387" s="6">
        <v>54</v>
      </c>
      <c r="M387" s="6" t="s">
        <v>36</v>
      </c>
      <c r="N387" s="6" t="s">
        <v>37</v>
      </c>
      <c r="O387" s="6" t="s">
        <v>97</v>
      </c>
      <c r="P387" s="6">
        <v>13</v>
      </c>
      <c r="Q387" s="25">
        <v>75</v>
      </c>
      <c r="R387" s="6">
        <v>2.9</v>
      </c>
      <c r="S387" s="6" t="s">
        <v>2100</v>
      </c>
      <c r="T387" s="8">
        <v>0.92</v>
      </c>
      <c r="U387" s="6" t="s">
        <v>50</v>
      </c>
      <c r="V387" s="6" t="s">
        <v>44</v>
      </c>
      <c r="W387" s="6">
        <v>15</v>
      </c>
      <c r="X387" s="6" t="str">
        <f t="shared" si="48"/>
        <v>Medium</v>
      </c>
      <c r="Y387" s="11">
        <v>3</v>
      </c>
    </row>
    <row r="388" spans="1:25" x14ac:dyDescent="0.25">
      <c r="A388" s="10" t="s">
        <v>405</v>
      </c>
      <c r="B388" s="35">
        <v>250170</v>
      </c>
      <c r="C388" s="6" t="str">
        <f t="shared" si="42"/>
        <v>FL</v>
      </c>
      <c r="D388" s="6" t="str">
        <f t="shared" si="43"/>
        <v>170</v>
      </c>
      <c r="E388" s="6" t="str">
        <f t="shared" si="44"/>
        <v>250</v>
      </c>
      <c r="F388" s="6" t="str">
        <f>TRIM(Table1[[#This Row],[Name]])</f>
        <v>Nicholas Carpenter</v>
      </c>
      <c r="G388" s="6" t="s">
        <v>406</v>
      </c>
      <c r="H388" s="6" t="str">
        <f t="shared" si="45"/>
        <v>NICHOLAS CARPENTER</v>
      </c>
      <c r="I388" s="6" t="str">
        <f t="shared" si="46"/>
        <v>nicholas carpenter</v>
      </c>
      <c r="J388" s="6" t="str">
        <f t="shared" si="47"/>
        <v>Nicholas Carpenter</v>
      </c>
      <c r="K388" s="6" t="s">
        <v>82</v>
      </c>
      <c r="L388" s="6">
        <v>46</v>
      </c>
      <c r="M388" s="6" t="s">
        <v>118</v>
      </c>
      <c r="N388" s="6" t="s">
        <v>119</v>
      </c>
      <c r="O388" s="6" t="s">
        <v>75</v>
      </c>
      <c r="P388" s="6">
        <v>23</v>
      </c>
      <c r="Q388" s="25">
        <v>20</v>
      </c>
      <c r="R388" s="6">
        <v>2.9</v>
      </c>
      <c r="S388" s="6" t="s">
        <v>2099</v>
      </c>
      <c r="T388" s="8">
        <v>0.72</v>
      </c>
      <c r="U388" s="6" t="s">
        <v>50</v>
      </c>
      <c r="V388" s="6" t="s">
        <v>20</v>
      </c>
      <c r="W388" s="6">
        <v>19</v>
      </c>
      <c r="X388" s="6" t="str">
        <f t="shared" si="48"/>
        <v>High</v>
      </c>
      <c r="Y388" s="11">
        <v>5</v>
      </c>
    </row>
    <row r="389" spans="1:25" x14ac:dyDescent="0.25">
      <c r="A389" s="10" t="s">
        <v>524</v>
      </c>
      <c r="B389" s="35">
        <v>250230</v>
      </c>
      <c r="C389" s="6" t="str">
        <f t="shared" si="42"/>
        <v>FL</v>
      </c>
      <c r="D389" s="6" t="str">
        <f t="shared" si="43"/>
        <v>230</v>
      </c>
      <c r="E389" s="6" t="str">
        <f t="shared" si="44"/>
        <v>250</v>
      </c>
      <c r="F389" s="6" t="str">
        <f>TRIM(Table1[[#This Row],[Name]])</f>
        <v>Megan Welch</v>
      </c>
      <c r="G389" s="6" t="s">
        <v>525</v>
      </c>
      <c r="H389" s="6" t="str">
        <f t="shared" si="45"/>
        <v>MEGAN WELCH</v>
      </c>
      <c r="I389" s="6" t="str">
        <f t="shared" si="46"/>
        <v>megan welch</v>
      </c>
      <c r="J389" s="6" t="str">
        <f t="shared" si="47"/>
        <v>Megan Welch</v>
      </c>
      <c r="K389" s="6" t="s">
        <v>63</v>
      </c>
      <c r="L389" s="6">
        <v>55</v>
      </c>
      <c r="M389" s="6" t="s">
        <v>36</v>
      </c>
      <c r="N389" s="6" t="s">
        <v>37</v>
      </c>
      <c r="O389" s="6" t="s">
        <v>7</v>
      </c>
      <c r="P389" s="6">
        <v>18</v>
      </c>
      <c r="Q389" s="25">
        <v>100</v>
      </c>
      <c r="R389" s="6">
        <v>2.9</v>
      </c>
      <c r="S389" s="6" t="s">
        <v>2099</v>
      </c>
      <c r="T389" s="8">
        <v>0.97</v>
      </c>
      <c r="U389" s="6" t="s">
        <v>50</v>
      </c>
      <c r="V389" s="6" t="s">
        <v>9</v>
      </c>
      <c r="W389" s="6">
        <v>12</v>
      </c>
      <c r="X389" s="6" t="str">
        <f t="shared" si="48"/>
        <v>Medium</v>
      </c>
      <c r="Y389" s="11">
        <v>9</v>
      </c>
    </row>
    <row r="390" spans="1:25" x14ac:dyDescent="0.25">
      <c r="A390" s="10" t="s">
        <v>580</v>
      </c>
      <c r="B390" s="35">
        <v>250258</v>
      </c>
      <c r="C390" s="6" t="str">
        <f t="shared" si="42"/>
        <v>FL</v>
      </c>
      <c r="D390" s="6" t="str">
        <f t="shared" si="43"/>
        <v>258</v>
      </c>
      <c r="E390" s="6" t="str">
        <f t="shared" si="44"/>
        <v>250</v>
      </c>
      <c r="F390" s="6" t="str">
        <f>TRIM(Table1[[#This Row],[Name]])</f>
        <v>Carrie Little</v>
      </c>
      <c r="G390" s="6" t="s">
        <v>581</v>
      </c>
      <c r="H390" s="6" t="str">
        <f t="shared" si="45"/>
        <v>CARRIE LITTLE</v>
      </c>
      <c r="I390" s="6" t="str">
        <f t="shared" si="46"/>
        <v>carrie little</v>
      </c>
      <c r="J390" s="6" t="str">
        <f t="shared" si="47"/>
        <v>Carrie Little</v>
      </c>
      <c r="K390" s="6" t="s">
        <v>63</v>
      </c>
      <c r="L390" s="6">
        <v>44</v>
      </c>
      <c r="M390" s="6" t="s">
        <v>111</v>
      </c>
      <c r="N390" s="6" t="s">
        <v>13</v>
      </c>
      <c r="O390" s="6" t="s">
        <v>23</v>
      </c>
      <c r="P390" s="6">
        <v>21</v>
      </c>
      <c r="Q390" s="25">
        <v>100</v>
      </c>
      <c r="R390" s="6">
        <v>2.9</v>
      </c>
      <c r="S390" s="6" t="s">
        <v>2099</v>
      </c>
      <c r="T390" s="8">
        <v>0.83</v>
      </c>
      <c r="U390" s="6" t="s">
        <v>55</v>
      </c>
      <c r="V390" s="6" t="s">
        <v>44</v>
      </c>
      <c r="W390" s="6">
        <v>17</v>
      </c>
      <c r="X390" s="6" t="str">
        <f t="shared" si="48"/>
        <v>High</v>
      </c>
      <c r="Y390" s="11">
        <v>1</v>
      </c>
    </row>
    <row r="391" spans="1:25" x14ac:dyDescent="0.25">
      <c r="A391" s="10" t="s">
        <v>634</v>
      </c>
      <c r="B391" s="35">
        <v>250285</v>
      </c>
      <c r="C391" s="6" t="str">
        <f t="shared" si="42"/>
        <v>FL</v>
      </c>
      <c r="D391" s="6" t="str">
        <f t="shared" si="43"/>
        <v>285</v>
      </c>
      <c r="E391" s="6" t="str">
        <f t="shared" si="44"/>
        <v>250</v>
      </c>
      <c r="F391" s="6" t="str">
        <f>TRIM(Table1[[#This Row],[Name]])</f>
        <v>Ann Contreras</v>
      </c>
      <c r="G391" s="6" t="s">
        <v>635</v>
      </c>
      <c r="H391" s="6" t="str">
        <f t="shared" si="45"/>
        <v>ANN CONTRERAS</v>
      </c>
      <c r="I391" s="6" t="str">
        <f t="shared" si="46"/>
        <v>ann contreras</v>
      </c>
      <c r="J391" s="6" t="str">
        <f t="shared" si="47"/>
        <v>Ann Contreras</v>
      </c>
      <c r="K391" s="6" t="s">
        <v>63</v>
      </c>
      <c r="L391" s="6">
        <v>55</v>
      </c>
      <c r="M391" s="6" t="s">
        <v>71</v>
      </c>
      <c r="N391" s="6" t="s">
        <v>72</v>
      </c>
      <c r="O391" s="6" t="s">
        <v>23</v>
      </c>
      <c r="P391" s="6">
        <v>20</v>
      </c>
      <c r="Q391" s="25">
        <v>75</v>
      </c>
      <c r="R391" s="6">
        <v>2.9</v>
      </c>
      <c r="S391" s="6" t="s">
        <v>2099</v>
      </c>
      <c r="T391" s="8">
        <v>0.11</v>
      </c>
      <c r="U391" s="6" t="s">
        <v>33</v>
      </c>
      <c r="V391" s="6" t="s">
        <v>44</v>
      </c>
      <c r="W391" s="6">
        <v>12</v>
      </c>
      <c r="X391" s="6" t="str">
        <f t="shared" si="48"/>
        <v>Medium</v>
      </c>
      <c r="Y391" s="11">
        <v>11</v>
      </c>
    </row>
    <row r="392" spans="1:25" x14ac:dyDescent="0.25">
      <c r="A392" s="10" t="s">
        <v>365</v>
      </c>
      <c r="B392" s="35">
        <v>250150</v>
      </c>
      <c r="C392" s="6" t="str">
        <f t="shared" si="42"/>
        <v>FL</v>
      </c>
      <c r="D392" s="6" t="str">
        <f t="shared" si="43"/>
        <v>150</v>
      </c>
      <c r="E392" s="6" t="str">
        <f t="shared" si="44"/>
        <v>250</v>
      </c>
      <c r="F392" s="6" t="str">
        <f>TRIM(Table1[[#This Row],[Name]])</f>
        <v>Maria Mcguire</v>
      </c>
      <c r="G392" s="6" t="s">
        <v>366</v>
      </c>
      <c r="H392" s="6" t="str">
        <f t="shared" si="45"/>
        <v>MARIA MCGUIRE</v>
      </c>
      <c r="I392" s="6" t="str">
        <f t="shared" si="46"/>
        <v>maria mcguire</v>
      </c>
      <c r="J392" s="6" t="str">
        <f t="shared" si="47"/>
        <v>Maria Mcguire</v>
      </c>
      <c r="K392" s="6" t="s">
        <v>63</v>
      </c>
      <c r="L392" s="6">
        <v>37</v>
      </c>
      <c r="M392" s="6" t="s">
        <v>107</v>
      </c>
      <c r="N392" s="6" t="s">
        <v>108</v>
      </c>
      <c r="O392" s="6" t="s">
        <v>38</v>
      </c>
      <c r="P392" s="6">
        <v>15</v>
      </c>
      <c r="Q392" s="25" t="s">
        <v>24</v>
      </c>
      <c r="R392" s="6">
        <v>2.9</v>
      </c>
      <c r="S392" s="6" t="s">
        <v>2099</v>
      </c>
      <c r="T392" s="8">
        <v>0.11</v>
      </c>
      <c r="U392" s="6" t="s">
        <v>55</v>
      </c>
      <c r="V392" s="6" t="s">
        <v>44</v>
      </c>
      <c r="W392" s="6">
        <v>6</v>
      </c>
      <c r="X392" s="6" t="str">
        <f t="shared" si="48"/>
        <v>Low</v>
      </c>
      <c r="Y392" s="11">
        <v>8</v>
      </c>
    </row>
    <row r="393" spans="1:25" x14ac:dyDescent="0.25">
      <c r="A393" s="10" t="s">
        <v>987</v>
      </c>
      <c r="B393" s="35">
        <v>250462</v>
      </c>
      <c r="C393" s="6" t="str">
        <f t="shared" si="42"/>
        <v>FL</v>
      </c>
      <c r="D393" s="6" t="str">
        <f t="shared" si="43"/>
        <v>462</v>
      </c>
      <c r="E393" s="6" t="str">
        <f t="shared" si="44"/>
        <v>250</v>
      </c>
      <c r="F393" s="6" t="str">
        <f>TRIM(Table1[[#This Row],[Name]])</f>
        <v>Mr. Danny Morris DDS</v>
      </c>
      <c r="G393" s="6" t="s">
        <v>988</v>
      </c>
      <c r="H393" s="6" t="str">
        <f t="shared" si="45"/>
        <v>MR. DANNY MORRIS DDS</v>
      </c>
      <c r="I393" s="6" t="str">
        <f t="shared" si="46"/>
        <v>mr. danny morris dds</v>
      </c>
      <c r="J393" s="6" t="str">
        <f t="shared" si="47"/>
        <v>Mr. Danny Morris Dds</v>
      </c>
      <c r="K393" s="6" t="s">
        <v>82</v>
      </c>
      <c r="L393" s="6">
        <v>20</v>
      </c>
      <c r="M393" s="6" t="s">
        <v>47</v>
      </c>
      <c r="N393" s="6" t="s">
        <v>48</v>
      </c>
      <c r="O393" s="6" t="s">
        <v>38</v>
      </c>
      <c r="P393" s="6">
        <v>1</v>
      </c>
      <c r="Q393" s="25">
        <v>50</v>
      </c>
      <c r="R393" s="6">
        <v>2.9</v>
      </c>
      <c r="S393" s="6" t="s">
        <v>142</v>
      </c>
      <c r="T393" s="8">
        <v>0.81</v>
      </c>
      <c r="U393" s="6" t="s">
        <v>8</v>
      </c>
      <c r="V393" s="6" t="s">
        <v>44</v>
      </c>
      <c r="W393" s="6">
        <v>1</v>
      </c>
      <c r="X393" s="6" t="str">
        <f t="shared" si="48"/>
        <v>Low</v>
      </c>
      <c r="Y393" s="11">
        <v>1</v>
      </c>
    </row>
    <row r="394" spans="1:25" x14ac:dyDescent="0.25">
      <c r="A394" s="10" t="s">
        <v>1571</v>
      </c>
      <c r="B394" s="35">
        <v>250756</v>
      </c>
      <c r="C394" s="6" t="str">
        <f t="shared" si="42"/>
        <v>FL</v>
      </c>
      <c r="D394" s="6" t="str">
        <f t="shared" si="43"/>
        <v>756</v>
      </c>
      <c r="E394" s="6" t="str">
        <f t="shared" si="44"/>
        <v>250</v>
      </c>
      <c r="F394" s="6" t="str">
        <f>TRIM(Table1[[#This Row],[Name]])</f>
        <v>Stuart Mckinney</v>
      </c>
      <c r="G394" s="6" t="s">
        <v>1572</v>
      </c>
      <c r="H394" s="6" t="str">
        <f t="shared" si="45"/>
        <v>STUART MCKINNEY</v>
      </c>
      <c r="I394" s="6" t="str">
        <f t="shared" si="46"/>
        <v>stuart mckinney</v>
      </c>
      <c r="J394" s="6" t="str">
        <f t="shared" si="47"/>
        <v>Stuart Mckinney</v>
      </c>
      <c r="K394" s="6" t="s">
        <v>82</v>
      </c>
      <c r="L394" s="6">
        <v>26</v>
      </c>
      <c r="M394" s="6" t="s">
        <v>71</v>
      </c>
      <c r="N394" s="6" t="s">
        <v>72</v>
      </c>
      <c r="O394" s="6" t="s">
        <v>38</v>
      </c>
      <c r="P394" s="6">
        <v>7</v>
      </c>
      <c r="Q394" s="25" t="s">
        <v>2103</v>
      </c>
      <c r="R394" s="6">
        <v>2.9</v>
      </c>
      <c r="S394" s="6" t="s">
        <v>2099</v>
      </c>
      <c r="T394" s="8">
        <v>0.78</v>
      </c>
      <c r="U394" s="6" t="s">
        <v>55</v>
      </c>
      <c r="V394" s="6" t="s">
        <v>9</v>
      </c>
      <c r="W394" s="6">
        <v>15</v>
      </c>
      <c r="X394" s="6" t="str">
        <f t="shared" si="48"/>
        <v>Medium</v>
      </c>
      <c r="Y394" s="11">
        <v>1</v>
      </c>
    </row>
    <row r="395" spans="1:25" x14ac:dyDescent="0.25">
      <c r="A395" s="10" t="s">
        <v>963</v>
      </c>
      <c r="B395" s="35">
        <v>250450</v>
      </c>
      <c r="C395" s="6" t="str">
        <f t="shared" si="42"/>
        <v>FL</v>
      </c>
      <c r="D395" s="6" t="str">
        <f t="shared" si="43"/>
        <v>450</v>
      </c>
      <c r="E395" s="6" t="str">
        <f t="shared" si="44"/>
        <v>250</v>
      </c>
      <c r="F395" s="6" t="str">
        <f>TRIM(Table1[[#This Row],[Name]])</f>
        <v>Karen Mercer</v>
      </c>
      <c r="G395" s="6" t="s">
        <v>964</v>
      </c>
      <c r="H395" s="6" t="str">
        <f t="shared" si="45"/>
        <v>KAREN MERCER</v>
      </c>
      <c r="I395" s="6" t="str">
        <f t="shared" si="46"/>
        <v>karen mercer</v>
      </c>
      <c r="J395" s="6" t="str">
        <f t="shared" si="47"/>
        <v>Karen Mercer</v>
      </c>
      <c r="K395" s="6" t="s">
        <v>63</v>
      </c>
      <c r="L395" s="6">
        <v>54</v>
      </c>
      <c r="M395" s="6" t="s">
        <v>58</v>
      </c>
      <c r="N395" s="6" t="s">
        <v>59</v>
      </c>
      <c r="O395" s="6" t="s">
        <v>97</v>
      </c>
      <c r="P395" s="6">
        <v>11</v>
      </c>
      <c r="Q395" s="25">
        <v>30</v>
      </c>
      <c r="R395" s="6">
        <v>2.9</v>
      </c>
      <c r="S395" s="6" t="s">
        <v>2100</v>
      </c>
      <c r="T395" s="8">
        <v>0.78</v>
      </c>
      <c r="U395" s="6" t="s">
        <v>50</v>
      </c>
      <c r="V395" s="6" t="s">
        <v>15</v>
      </c>
      <c r="W395" s="6">
        <v>3</v>
      </c>
      <c r="X395" s="6" t="str">
        <f t="shared" si="48"/>
        <v>Low</v>
      </c>
      <c r="Y395" s="11">
        <v>3</v>
      </c>
    </row>
    <row r="396" spans="1:25" x14ac:dyDescent="0.25">
      <c r="A396" s="10" t="s">
        <v>1031</v>
      </c>
      <c r="B396" s="35">
        <v>250484</v>
      </c>
      <c r="C396" s="6" t="str">
        <f t="shared" si="42"/>
        <v>FL</v>
      </c>
      <c r="D396" s="6" t="str">
        <f t="shared" si="43"/>
        <v>484</v>
      </c>
      <c r="E396" s="6" t="str">
        <f t="shared" si="44"/>
        <v>250</v>
      </c>
      <c r="F396" s="6" t="str">
        <f>TRIM(Table1[[#This Row],[Name]])</f>
        <v>Keith Trujillo</v>
      </c>
      <c r="G396" s="6" t="s">
        <v>1032</v>
      </c>
      <c r="H396" s="6" t="str">
        <f t="shared" si="45"/>
        <v>KEITH TRUJILLO</v>
      </c>
      <c r="I396" s="6" t="str">
        <f t="shared" si="46"/>
        <v>keith trujillo</v>
      </c>
      <c r="J396" s="6" t="str">
        <f t="shared" si="47"/>
        <v>Keith Trujillo</v>
      </c>
      <c r="K396" s="6" t="s">
        <v>82</v>
      </c>
      <c r="L396" s="6">
        <v>25</v>
      </c>
      <c r="M396" s="6" t="s">
        <v>29</v>
      </c>
      <c r="N396" s="6" t="s">
        <v>30</v>
      </c>
      <c r="O396" s="6" t="s">
        <v>14</v>
      </c>
      <c r="P396" s="6">
        <v>0</v>
      </c>
      <c r="Q396" s="25">
        <v>50</v>
      </c>
      <c r="R396" s="6">
        <v>2.9</v>
      </c>
      <c r="S396" s="6" t="s">
        <v>54</v>
      </c>
      <c r="T396" s="8">
        <v>0.65</v>
      </c>
      <c r="U396" s="6" t="s">
        <v>50</v>
      </c>
      <c r="V396" s="6" t="s">
        <v>15</v>
      </c>
      <c r="W396" s="6">
        <v>2</v>
      </c>
      <c r="X396" s="6" t="str">
        <f t="shared" si="48"/>
        <v>Low</v>
      </c>
      <c r="Y396" s="11">
        <v>1</v>
      </c>
    </row>
    <row r="397" spans="1:25" x14ac:dyDescent="0.25">
      <c r="A397" s="10" t="s">
        <v>1194</v>
      </c>
      <c r="B397" s="35">
        <v>250566</v>
      </c>
      <c r="C397" s="6" t="str">
        <f t="shared" si="42"/>
        <v>FL</v>
      </c>
      <c r="D397" s="6" t="str">
        <f t="shared" si="43"/>
        <v>566</v>
      </c>
      <c r="E397" s="6" t="str">
        <f t="shared" si="44"/>
        <v>250</v>
      </c>
      <c r="F397" s="6" t="str">
        <f>TRIM(Table1[[#This Row],[Name]])</f>
        <v>Shannon Luna</v>
      </c>
      <c r="G397" s="6" t="s">
        <v>1195</v>
      </c>
      <c r="H397" s="6" t="str">
        <f t="shared" si="45"/>
        <v>SHANNON LUNA</v>
      </c>
      <c r="I397" s="6" t="str">
        <f t="shared" si="46"/>
        <v>shannon luna</v>
      </c>
      <c r="J397" s="6" t="str">
        <f t="shared" si="47"/>
        <v>Shannon Luna</v>
      </c>
      <c r="K397" s="6" t="s">
        <v>63</v>
      </c>
      <c r="L397" s="6">
        <v>42</v>
      </c>
      <c r="M397" s="6" t="s">
        <v>158</v>
      </c>
      <c r="N397" s="6" t="s">
        <v>159</v>
      </c>
      <c r="O397" s="6" t="s">
        <v>75</v>
      </c>
      <c r="P397" s="6">
        <v>22</v>
      </c>
      <c r="Q397" s="25" t="s">
        <v>49</v>
      </c>
      <c r="R397" s="6">
        <v>2.9</v>
      </c>
      <c r="S397" s="6" t="s">
        <v>2099</v>
      </c>
      <c r="T397" s="8">
        <v>0.61</v>
      </c>
      <c r="U397" s="6" t="s">
        <v>50</v>
      </c>
      <c r="V397" s="6" t="s">
        <v>9</v>
      </c>
      <c r="W397" s="6">
        <v>14</v>
      </c>
      <c r="X397" s="6" t="str">
        <f t="shared" si="48"/>
        <v>Medium</v>
      </c>
      <c r="Y397" s="11">
        <v>9</v>
      </c>
    </row>
    <row r="398" spans="1:25" x14ac:dyDescent="0.25">
      <c r="A398" s="10" t="s">
        <v>1204</v>
      </c>
      <c r="B398" s="35">
        <v>250571</v>
      </c>
      <c r="C398" s="6" t="str">
        <f t="shared" si="42"/>
        <v>FL</v>
      </c>
      <c r="D398" s="6" t="str">
        <f t="shared" si="43"/>
        <v>571</v>
      </c>
      <c r="E398" s="6" t="str">
        <f t="shared" si="44"/>
        <v>250</v>
      </c>
      <c r="F398" s="6" t="str">
        <f>TRIM(Table1[[#This Row],[Name]])</f>
        <v>Amanda Vargas</v>
      </c>
      <c r="G398" s="6" t="s">
        <v>1205</v>
      </c>
      <c r="H398" s="6" t="str">
        <f t="shared" si="45"/>
        <v>AMANDA VARGAS</v>
      </c>
      <c r="I398" s="6" t="str">
        <f t="shared" si="46"/>
        <v>amanda vargas</v>
      </c>
      <c r="J398" s="6" t="str">
        <f t="shared" si="47"/>
        <v>Amanda Vargas</v>
      </c>
      <c r="K398" s="6" t="s">
        <v>63</v>
      </c>
      <c r="L398" s="6">
        <v>43</v>
      </c>
      <c r="M398" s="6" t="s">
        <v>43</v>
      </c>
      <c r="N398" s="6" t="s">
        <v>13</v>
      </c>
      <c r="O398" s="6" t="s">
        <v>75</v>
      </c>
      <c r="P398" s="6">
        <v>1</v>
      </c>
      <c r="Q398" s="25" t="s">
        <v>49</v>
      </c>
      <c r="R398" s="6">
        <v>2.9</v>
      </c>
      <c r="S398" s="6" t="s">
        <v>142</v>
      </c>
      <c r="T398" s="8">
        <v>0.78</v>
      </c>
      <c r="U398" s="6" t="s">
        <v>50</v>
      </c>
      <c r="V398" s="6" t="s">
        <v>44</v>
      </c>
      <c r="W398" s="6">
        <v>5</v>
      </c>
      <c r="X398" s="6" t="str">
        <f t="shared" si="48"/>
        <v>Low</v>
      </c>
      <c r="Y398" s="11">
        <v>2</v>
      </c>
    </row>
    <row r="399" spans="1:25" x14ac:dyDescent="0.25">
      <c r="A399" s="10" t="s">
        <v>1228</v>
      </c>
      <c r="B399" s="35">
        <v>250583</v>
      </c>
      <c r="C399" s="6" t="str">
        <f t="shared" si="42"/>
        <v>FL</v>
      </c>
      <c r="D399" s="6" t="str">
        <f t="shared" si="43"/>
        <v>583</v>
      </c>
      <c r="E399" s="6" t="str">
        <f t="shared" si="44"/>
        <v>250</v>
      </c>
      <c r="F399" s="6" t="str">
        <f>TRIM(Table1[[#This Row],[Name]])</f>
        <v>Kenneth Stevenson</v>
      </c>
      <c r="G399" s="6" t="s">
        <v>1229</v>
      </c>
      <c r="H399" s="6" t="str">
        <f t="shared" si="45"/>
        <v>KENNETH STEVENSON</v>
      </c>
      <c r="I399" s="6" t="str">
        <f t="shared" si="46"/>
        <v>kenneth stevenson</v>
      </c>
      <c r="J399" s="6" t="str">
        <f t="shared" si="47"/>
        <v>Kenneth Stevenson</v>
      </c>
      <c r="K399" s="6" t="s">
        <v>82</v>
      </c>
      <c r="L399" s="6">
        <v>47</v>
      </c>
      <c r="M399" s="6" t="s">
        <v>122</v>
      </c>
      <c r="N399" s="6" t="s">
        <v>123</v>
      </c>
      <c r="O399" s="6" t="s">
        <v>75</v>
      </c>
      <c r="P399" s="6">
        <v>28</v>
      </c>
      <c r="Q399" s="25" t="s">
        <v>2105</v>
      </c>
      <c r="R399" s="6">
        <v>2.9</v>
      </c>
      <c r="S399" s="6" t="s">
        <v>2100</v>
      </c>
      <c r="T399" s="8">
        <v>0.11</v>
      </c>
      <c r="U399" s="6" t="s">
        <v>33</v>
      </c>
      <c r="V399" s="6" t="s">
        <v>9</v>
      </c>
      <c r="W399" s="6">
        <v>18</v>
      </c>
      <c r="X399" s="6" t="str">
        <f t="shared" si="48"/>
        <v>High</v>
      </c>
      <c r="Y399" s="11">
        <v>13</v>
      </c>
    </row>
    <row r="400" spans="1:25" x14ac:dyDescent="0.25">
      <c r="A400" s="10" t="s">
        <v>1549</v>
      </c>
      <c r="B400" s="35">
        <v>250745</v>
      </c>
      <c r="C400" s="6" t="str">
        <f t="shared" si="42"/>
        <v>FL</v>
      </c>
      <c r="D400" s="6" t="str">
        <f t="shared" si="43"/>
        <v>745</v>
      </c>
      <c r="E400" s="6" t="str">
        <f t="shared" si="44"/>
        <v>250</v>
      </c>
      <c r="F400" s="6" t="str">
        <f>TRIM(Table1[[#This Row],[Name]])</f>
        <v>Mark Clark</v>
      </c>
      <c r="G400" s="6" t="s">
        <v>1550</v>
      </c>
      <c r="H400" s="6" t="str">
        <f t="shared" si="45"/>
        <v>MARK CLARK</v>
      </c>
      <c r="I400" s="6" t="str">
        <f t="shared" si="46"/>
        <v>mark clark</v>
      </c>
      <c r="J400" s="6" t="str">
        <f t="shared" si="47"/>
        <v>Mark Clark</v>
      </c>
      <c r="K400" s="6" t="s">
        <v>82</v>
      </c>
      <c r="L400" s="6">
        <v>53</v>
      </c>
      <c r="M400" s="6" t="s">
        <v>36</v>
      </c>
      <c r="N400" s="6" t="s">
        <v>37</v>
      </c>
      <c r="O400" s="6" t="s">
        <v>31</v>
      </c>
      <c r="P400" s="6">
        <v>28</v>
      </c>
      <c r="Q400" s="25" t="s">
        <v>2105</v>
      </c>
      <c r="R400" s="6">
        <v>2.9</v>
      </c>
      <c r="S400" s="6" t="s">
        <v>54</v>
      </c>
      <c r="T400" s="8">
        <v>0.82</v>
      </c>
      <c r="U400" s="6" t="s">
        <v>50</v>
      </c>
      <c r="V400" s="6" t="s">
        <v>44</v>
      </c>
      <c r="W400" s="6">
        <v>10</v>
      </c>
      <c r="X400" s="6" t="str">
        <f t="shared" si="48"/>
        <v>Medium</v>
      </c>
      <c r="Y400" s="11">
        <v>13</v>
      </c>
    </row>
    <row r="401" spans="1:25" x14ac:dyDescent="0.25">
      <c r="A401" s="10" t="s">
        <v>1773</v>
      </c>
      <c r="B401" s="35">
        <v>250857</v>
      </c>
      <c r="C401" s="6" t="str">
        <f t="shared" si="42"/>
        <v>FL</v>
      </c>
      <c r="D401" s="6" t="str">
        <f t="shared" si="43"/>
        <v>857</v>
      </c>
      <c r="E401" s="6" t="str">
        <f t="shared" si="44"/>
        <v>250</v>
      </c>
      <c r="F401" s="6" t="str">
        <f>TRIM(Table1[[#This Row],[Name]])</f>
        <v>Nathaniel Benson</v>
      </c>
      <c r="G401" s="6" t="s">
        <v>1774</v>
      </c>
      <c r="H401" s="6" t="str">
        <f t="shared" si="45"/>
        <v>NATHANIEL BENSON</v>
      </c>
      <c r="I401" s="6" t="str">
        <f t="shared" si="46"/>
        <v>nathaniel benson</v>
      </c>
      <c r="J401" s="6" t="str">
        <f t="shared" si="47"/>
        <v>Nathaniel Benson</v>
      </c>
      <c r="K401" s="6" t="s">
        <v>82</v>
      </c>
      <c r="L401" s="6">
        <v>40</v>
      </c>
      <c r="M401" s="6" t="s">
        <v>12</v>
      </c>
      <c r="N401" s="6" t="s">
        <v>13</v>
      </c>
      <c r="O401" s="6" t="s">
        <v>64</v>
      </c>
      <c r="P401" s="6">
        <v>13</v>
      </c>
      <c r="Q401" s="25" t="s">
        <v>2105</v>
      </c>
      <c r="R401" s="6">
        <v>2.9</v>
      </c>
      <c r="S401" s="6" t="s">
        <v>142</v>
      </c>
      <c r="T401" s="8">
        <v>0.82</v>
      </c>
      <c r="U401" s="6" t="s">
        <v>8</v>
      </c>
      <c r="V401" s="6" t="s">
        <v>15</v>
      </c>
      <c r="W401" s="6">
        <v>14</v>
      </c>
      <c r="X401" s="6" t="str">
        <f t="shared" si="48"/>
        <v>Medium</v>
      </c>
      <c r="Y401" s="11">
        <v>8</v>
      </c>
    </row>
    <row r="402" spans="1:25" x14ac:dyDescent="0.25">
      <c r="A402" s="10" t="s">
        <v>1823</v>
      </c>
      <c r="B402" s="35">
        <v>250882</v>
      </c>
      <c r="C402" s="6" t="str">
        <f t="shared" si="42"/>
        <v>FL</v>
      </c>
      <c r="D402" s="6" t="str">
        <f t="shared" si="43"/>
        <v>882</v>
      </c>
      <c r="E402" s="6" t="str">
        <f t="shared" si="44"/>
        <v>250</v>
      </c>
      <c r="F402" s="6" t="str">
        <f>TRIM(Table1[[#This Row],[Name]])</f>
        <v>Yolanda Proctor</v>
      </c>
      <c r="G402" s="6" t="s">
        <v>1824</v>
      </c>
      <c r="H402" s="6" t="str">
        <f t="shared" si="45"/>
        <v>YOLANDA PROCTOR</v>
      </c>
      <c r="I402" s="6" t="str">
        <f t="shared" si="46"/>
        <v>yolanda proctor</v>
      </c>
      <c r="J402" s="6" t="str">
        <f t="shared" si="47"/>
        <v>Yolanda Proctor</v>
      </c>
      <c r="K402" s="6" t="s">
        <v>63</v>
      </c>
      <c r="L402" s="6">
        <v>50</v>
      </c>
      <c r="M402" s="6" t="s">
        <v>122</v>
      </c>
      <c r="N402" s="6" t="s">
        <v>123</v>
      </c>
      <c r="O402" s="6" t="s">
        <v>14</v>
      </c>
      <c r="P402" s="6">
        <v>31</v>
      </c>
      <c r="Q402" s="25" t="s">
        <v>2102</v>
      </c>
      <c r="R402" s="6">
        <v>2.9</v>
      </c>
      <c r="S402" s="6" t="s">
        <v>2100</v>
      </c>
      <c r="T402" s="8">
        <v>0.89</v>
      </c>
      <c r="U402" s="6" t="s">
        <v>8</v>
      </c>
      <c r="V402" s="6" t="s">
        <v>15</v>
      </c>
      <c r="W402" s="6">
        <v>17</v>
      </c>
      <c r="X402" s="6" t="str">
        <f t="shared" si="48"/>
        <v>High</v>
      </c>
      <c r="Y402" s="11">
        <v>6</v>
      </c>
    </row>
    <row r="403" spans="1:25" x14ac:dyDescent="0.25">
      <c r="A403" s="10" t="s">
        <v>1903</v>
      </c>
      <c r="B403" s="35">
        <v>250923</v>
      </c>
      <c r="C403" s="6" t="str">
        <f t="shared" si="42"/>
        <v>FL</v>
      </c>
      <c r="D403" s="6" t="str">
        <f t="shared" si="43"/>
        <v>923</v>
      </c>
      <c r="E403" s="6" t="str">
        <f t="shared" si="44"/>
        <v>250</v>
      </c>
      <c r="F403" s="6" t="str">
        <f>TRIM(Table1[[#This Row],[Name]])</f>
        <v>Mrs. Amy Brooks</v>
      </c>
      <c r="G403" s="6" t="s">
        <v>1904</v>
      </c>
      <c r="H403" s="6" t="str">
        <f t="shared" si="45"/>
        <v>MRS. AMY BROOKS</v>
      </c>
      <c r="I403" s="6" t="str">
        <f t="shared" si="46"/>
        <v>mrs. amy brooks</v>
      </c>
      <c r="J403" s="6" t="str">
        <f t="shared" si="47"/>
        <v>Mrs. Amy Brooks</v>
      </c>
      <c r="K403" s="6" t="s">
        <v>63</v>
      </c>
      <c r="L403" s="6">
        <v>49</v>
      </c>
      <c r="M403" s="6" t="s">
        <v>95</v>
      </c>
      <c r="N403" s="6" t="s">
        <v>96</v>
      </c>
      <c r="O403" s="6" t="s">
        <v>31</v>
      </c>
      <c r="P403" s="6">
        <v>4</v>
      </c>
      <c r="Q403" s="25">
        <v>75</v>
      </c>
      <c r="R403" s="6">
        <v>2.9</v>
      </c>
      <c r="S403" s="6" t="s">
        <v>2099</v>
      </c>
      <c r="T403" s="8">
        <v>0.11</v>
      </c>
      <c r="U403" s="6" t="s">
        <v>33</v>
      </c>
      <c r="V403" s="6" t="s">
        <v>15</v>
      </c>
      <c r="W403" s="6">
        <v>1</v>
      </c>
      <c r="X403" s="6" t="str">
        <f t="shared" si="48"/>
        <v>Low</v>
      </c>
      <c r="Y403" s="11">
        <v>1</v>
      </c>
    </row>
    <row r="404" spans="1:25" x14ac:dyDescent="0.25">
      <c r="A404" s="10" t="s">
        <v>407</v>
      </c>
      <c r="B404" s="35">
        <v>250171</v>
      </c>
      <c r="C404" s="6" t="str">
        <f t="shared" si="42"/>
        <v>FL</v>
      </c>
      <c r="D404" s="6" t="str">
        <f t="shared" si="43"/>
        <v>171</v>
      </c>
      <c r="E404" s="6" t="str">
        <f t="shared" si="44"/>
        <v>250</v>
      </c>
      <c r="F404" s="6" t="str">
        <f>TRIM(Table1[[#This Row],[Name]])</f>
        <v>Debra Salazar</v>
      </c>
      <c r="G404" s="6" t="s">
        <v>408</v>
      </c>
      <c r="H404" s="6" t="str">
        <f t="shared" si="45"/>
        <v>DEBRA SALAZAR</v>
      </c>
      <c r="I404" s="6" t="str">
        <f t="shared" si="46"/>
        <v>debra salazar</v>
      </c>
      <c r="J404" s="6" t="str">
        <f t="shared" si="47"/>
        <v>Debra Salazar</v>
      </c>
      <c r="K404" s="6" t="s">
        <v>63</v>
      </c>
      <c r="L404" s="6">
        <v>40</v>
      </c>
      <c r="M404" s="6" t="s">
        <v>29</v>
      </c>
      <c r="N404" s="6" t="s">
        <v>30</v>
      </c>
      <c r="O404" s="6" t="s">
        <v>7</v>
      </c>
      <c r="P404" s="6">
        <v>11</v>
      </c>
      <c r="Q404" s="25">
        <v>40</v>
      </c>
      <c r="R404" s="6">
        <v>2.8</v>
      </c>
      <c r="S404" s="6" t="s">
        <v>2099</v>
      </c>
      <c r="T404" s="8">
        <v>0.8</v>
      </c>
      <c r="U404" s="6" t="s">
        <v>50</v>
      </c>
      <c r="V404" s="6" t="s">
        <v>9</v>
      </c>
      <c r="W404" s="6">
        <v>4</v>
      </c>
      <c r="X404" s="6" t="str">
        <f t="shared" si="48"/>
        <v>Low</v>
      </c>
      <c r="Y404" s="11">
        <v>1</v>
      </c>
    </row>
    <row r="405" spans="1:25" x14ac:dyDescent="0.25">
      <c r="A405" s="10" t="s">
        <v>429</v>
      </c>
      <c r="B405" s="35">
        <v>250182</v>
      </c>
      <c r="C405" s="6" t="str">
        <f t="shared" si="42"/>
        <v>FL</v>
      </c>
      <c r="D405" s="6" t="str">
        <f t="shared" si="43"/>
        <v>182</v>
      </c>
      <c r="E405" s="6" t="str">
        <f t="shared" si="44"/>
        <v>250</v>
      </c>
      <c r="F405" s="6" t="str">
        <f>TRIM(Table1[[#This Row],[Name]])</f>
        <v>Jennifer Garcia</v>
      </c>
      <c r="G405" s="6" t="s">
        <v>430</v>
      </c>
      <c r="H405" s="6" t="str">
        <f t="shared" si="45"/>
        <v>JENNIFER GARCIA</v>
      </c>
      <c r="I405" s="6" t="str">
        <f t="shared" si="46"/>
        <v>jennifer garcia</v>
      </c>
      <c r="J405" s="6" t="str">
        <f t="shared" si="47"/>
        <v>Jennifer Garcia</v>
      </c>
      <c r="K405" s="6" t="s">
        <v>63</v>
      </c>
      <c r="L405" s="6">
        <v>20</v>
      </c>
      <c r="M405" s="6" t="s">
        <v>162</v>
      </c>
      <c r="N405" s="6" t="s">
        <v>59</v>
      </c>
      <c r="O405" s="6" t="s">
        <v>19</v>
      </c>
      <c r="P405" s="6">
        <v>2</v>
      </c>
      <c r="Q405" s="25" t="s">
        <v>104</v>
      </c>
      <c r="R405" s="6">
        <v>2.8</v>
      </c>
      <c r="S405" s="6" t="s">
        <v>2099</v>
      </c>
      <c r="T405" s="8">
        <v>0.78</v>
      </c>
      <c r="U405" s="6" t="s">
        <v>8</v>
      </c>
      <c r="V405" s="6" t="s">
        <v>15</v>
      </c>
      <c r="W405" s="6">
        <v>5</v>
      </c>
      <c r="X405" s="6" t="str">
        <f t="shared" si="48"/>
        <v>Low</v>
      </c>
      <c r="Y405" s="11">
        <v>1</v>
      </c>
    </row>
    <row r="406" spans="1:25" x14ac:dyDescent="0.25">
      <c r="A406" s="10" t="s">
        <v>449</v>
      </c>
      <c r="B406" s="35">
        <v>250192</v>
      </c>
      <c r="C406" s="6" t="str">
        <f t="shared" si="42"/>
        <v>FL</v>
      </c>
      <c r="D406" s="6" t="str">
        <f t="shared" si="43"/>
        <v>192</v>
      </c>
      <c r="E406" s="6" t="str">
        <f t="shared" si="44"/>
        <v>250</v>
      </c>
      <c r="F406" s="6" t="str">
        <f>TRIM(Table1[[#This Row],[Name]])</f>
        <v>Troy Carson</v>
      </c>
      <c r="G406" s="6" t="s">
        <v>450</v>
      </c>
      <c r="H406" s="6" t="str">
        <f t="shared" si="45"/>
        <v>TROY CARSON</v>
      </c>
      <c r="I406" s="6" t="str">
        <f t="shared" si="46"/>
        <v>troy carson</v>
      </c>
      <c r="J406" s="6" t="str">
        <f t="shared" si="47"/>
        <v>Troy Carson</v>
      </c>
      <c r="K406" s="6" t="s">
        <v>82</v>
      </c>
      <c r="L406" s="6">
        <v>58</v>
      </c>
      <c r="M406" s="6" t="s">
        <v>12</v>
      </c>
      <c r="N406" s="6" t="s">
        <v>13</v>
      </c>
      <c r="O406" s="6" t="s">
        <v>19</v>
      </c>
      <c r="P406" s="6">
        <v>20</v>
      </c>
      <c r="Q406" s="25">
        <v>75</v>
      </c>
      <c r="R406" s="6">
        <v>2.8</v>
      </c>
      <c r="S406" s="6" t="s">
        <v>142</v>
      </c>
      <c r="T406" s="8">
        <v>0.75</v>
      </c>
      <c r="U406" s="6" t="s">
        <v>55</v>
      </c>
      <c r="V406" s="6" t="s">
        <v>44</v>
      </c>
      <c r="W406" s="6">
        <v>13</v>
      </c>
      <c r="X406" s="6" t="str">
        <f t="shared" si="48"/>
        <v>Medium</v>
      </c>
      <c r="Y406" s="11">
        <v>1</v>
      </c>
    </row>
    <row r="407" spans="1:25" x14ac:dyDescent="0.25">
      <c r="A407" s="10" t="s">
        <v>490</v>
      </c>
      <c r="B407" s="35">
        <v>250213</v>
      </c>
      <c r="C407" s="6" t="str">
        <f t="shared" si="42"/>
        <v>FL</v>
      </c>
      <c r="D407" s="6" t="str">
        <f t="shared" si="43"/>
        <v>213</v>
      </c>
      <c r="E407" s="6" t="str">
        <f t="shared" si="44"/>
        <v>250</v>
      </c>
      <c r="F407" s="6" t="str">
        <f>TRIM(Table1[[#This Row],[Name]])</f>
        <v>Ryan Johnson</v>
      </c>
      <c r="G407" s="6" t="s">
        <v>491</v>
      </c>
      <c r="H407" s="6" t="str">
        <f t="shared" si="45"/>
        <v>RYAN JOHNSON</v>
      </c>
      <c r="I407" s="6" t="str">
        <f t="shared" si="46"/>
        <v>ryan johnson</v>
      </c>
      <c r="J407" s="6" t="str">
        <f t="shared" si="47"/>
        <v>Ryan Johnson</v>
      </c>
      <c r="K407" s="6" t="s">
        <v>82</v>
      </c>
      <c r="L407" s="6">
        <v>52</v>
      </c>
      <c r="M407" s="6" t="s">
        <v>5</v>
      </c>
      <c r="N407" s="6" t="s">
        <v>6</v>
      </c>
      <c r="O407" s="6" t="s">
        <v>97</v>
      </c>
      <c r="P407" s="6">
        <v>30</v>
      </c>
      <c r="Q407" s="25" t="s">
        <v>104</v>
      </c>
      <c r="R407" s="6">
        <v>2.8</v>
      </c>
      <c r="S407" s="6" t="s">
        <v>142</v>
      </c>
      <c r="T407" s="8">
        <v>0.87</v>
      </c>
      <c r="U407" s="6" t="s">
        <v>33</v>
      </c>
      <c r="V407" s="6" t="s">
        <v>20</v>
      </c>
      <c r="W407" s="6">
        <v>12</v>
      </c>
      <c r="X407" s="6" t="str">
        <f t="shared" si="48"/>
        <v>Medium</v>
      </c>
      <c r="Y407" s="11">
        <v>5</v>
      </c>
    </row>
    <row r="408" spans="1:25" x14ac:dyDescent="0.25">
      <c r="A408" s="10" t="s">
        <v>604</v>
      </c>
      <c r="B408" s="35">
        <v>250270</v>
      </c>
      <c r="C408" s="6" t="str">
        <f t="shared" si="42"/>
        <v>FL</v>
      </c>
      <c r="D408" s="6" t="str">
        <f t="shared" si="43"/>
        <v>270</v>
      </c>
      <c r="E408" s="6" t="str">
        <f t="shared" si="44"/>
        <v>250</v>
      </c>
      <c r="F408" s="6" t="str">
        <f>TRIM(Table1[[#This Row],[Name]])</f>
        <v>Heather Camacho</v>
      </c>
      <c r="G408" s="6" t="s">
        <v>605</v>
      </c>
      <c r="H408" s="6" t="str">
        <f t="shared" si="45"/>
        <v>HEATHER CAMACHO</v>
      </c>
      <c r="I408" s="6" t="str">
        <f t="shared" si="46"/>
        <v>heather camacho</v>
      </c>
      <c r="J408" s="6" t="str">
        <f t="shared" si="47"/>
        <v>Heather Camacho</v>
      </c>
      <c r="K408" s="6" t="s">
        <v>63</v>
      </c>
      <c r="L408" s="6">
        <v>25</v>
      </c>
      <c r="M408" s="6" t="s">
        <v>71</v>
      </c>
      <c r="N408" s="6" t="s">
        <v>72</v>
      </c>
      <c r="O408" s="6" t="s">
        <v>97</v>
      </c>
      <c r="P408" s="6">
        <v>3</v>
      </c>
      <c r="Q408" s="25" t="s">
        <v>49</v>
      </c>
      <c r="R408" s="6">
        <v>2.8</v>
      </c>
      <c r="S408" s="6" t="s">
        <v>54</v>
      </c>
      <c r="T408" s="8">
        <v>0.86</v>
      </c>
      <c r="U408" s="6" t="s">
        <v>55</v>
      </c>
      <c r="V408" s="6" t="s">
        <v>15</v>
      </c>
      <c r="W408" s="6">
        <v>3</v>
      </c>
      <c r="X408" s="6" t="str">
        <f t="shared" si="48"/>
        <v>Low</v>
      </c>
      <c r="Y408" s="11">
        <v>2</v>
      </c>
    </row>
    <row r="409" spans="1:25" x14ac:dyDescent="0.25">
      <c r="A409" s="10" t="s">
        <v>147</v>
      </c>
      <c r="B409" s="35">
        <v>250044</v>
      </c>
      <c r="C409" s="6" t="str">
        <f t="shared" si="42"/>
        <v>FL</v>
      </c>
      <c r="D409" s="6" t="str">
        <f t="shared" si="43"/>
        <v>044</v>
      </c>
      <c r="E409" s="6" t="str">
        <f t="shared" si="44"/>
        <v>250</v>
      </c>
      <c r="F409" s="6" t="str">
        <f>TRIM(Table1[[#This Row],[Name]])</f>
        <v>Jason Singh</v>
      </c>
      <c r="G409" s="6" t="s">
        <v>148</v>
      </c>
      <c r="H409" s="6" t="str">
        <f t="shared" si="45"/>
        <v>JASON SINGH</v>
      </c>
      <c r="I409" s="6" t="str">
        <f t="shared" si="46"/>
        <v>jason singh</v>
      </c>
      <c r="J409" s="6" t="str">
        <f t="shared" si="47"/>
        <v>Jason Singh</v>
      </c>
      <c r="K409" s="6" t="s">
        <v>82</v>
      </c>
      <c r="L409" s="6">
        <v>41</v>
      </c>
      <c r="M409" s="6" t="s">
        <v>53</v>
      </c>
      <c r="N409" s="6" t="s">
        <v>13</v>
      </c>
      <c r="O409" s="6" t="s">
        <v>38</v>
      </c>
      <c r="P409" s="6">
        <v>11</v>
      </c>
      <c r="Q409" s="25">
        <v>20</v>
      </c>
      <c r="R409" s="6">
        <v>2.8</v>
      </c>
      <c r="S409" s="6" t="s">
        <v>2100</v>
      </c>
      <c r="T409" s="8">
        <v>0.63</v>
      </c>
      <c r="U409" s="6" t="s">
        <v>50</v>
      </c>
      <c r="V409" s="6" t="s">
        <v>44</v>
      </c>
      <c r="W409" s="6">
        <v>1</v>
      </c>
      <c r="X409" s="6" t="str">
        <f t="shared" si="48"/>
        <v>Low</v>
      </c>
      <c r="Y409" s="11">
        <v>1</v>
      </c>
    </row>
    <row r="410" spans="1:25" x14ac:dyDescent="0.25">
      <c r="A410" s="10" t="s">
        <v>696</v>
      </c>
      <c r="B410" s="35">
        <v>250316</v>
      </c>
      <c r="C410" s="6" t="str">
        <f t="shared" si="42"/>
        <v>FL</v>
      </c>
      <c r="D410" s="6" t="str">
        <f t="shared" si="43"/>
        <v>316</v>
      </c>
      <c r="E410" s="6" t="str">
        <f t="shared" si="44"/>
        <v>250</v>
      </c>
      <c r="F410" s="6" t="str">
        <f>TRIM(Table1[[#This Row],[Name]])</f>
        <v>Angela Castillo</v>
      </c>
      <c r="G410" s="6" t="s">
        <v>697</v>
      </c>
      <c r="H410" s="6" t="str">
        <f t="shared" si="45"/>
        <v>ANGELA CASTILLO</v>
      </c>
      <c r="I410" s="6" t="str">
        <f t="shared" si="46"/>
        <v>angela castillo</v>
      </c>
      <c r="J410" s="6" t="str">
        <f t="shared" si="47"/>
        <v>Angela Castillo</v>
      </c>
      <c r="K410" s="6" t="s">
        <v>63</v>
      </c>
      <c r="L410" s="6">
        <v>26</v>
      </c>
      <c r="M410" s="6" t="s">
        <v>58</v>
      </c>
      <c r="N410" s="6" t="s">
        <v>59</v>
      </c>
      <c r="O410" s="6" t="s">
        <v>7</v>
      </c>
      <c r="P410" s="6">
        <v>3</v>
      </c>
      <c r="Q410" s="25" t="s">
        <v>2102</v>
      </c>
      <c r="R410" s="6">
        <v>2.8</v>
      </c>
      <c r="S410" s="6" t="s">
        <v>2100</v>
      </c>
      <c r="T410" s="8">
        <v>0.61</v>
      </c>
      <c r="U410" s="6" t="s">
        <v>33</v>
      </c>
      <c r="V410" s="6" t="s">
        <v>20</v>
      </c>
      <c r="W410" s="6">
        <v>1</v>
      </c>
      <c r="X410" s="6" t="str">
        <f t="shared" si="48"/>
        <v>Low</v>
      </c>
      <c r="Y410" s="11">
        <v>1</v>
      </c>
    </row>
    <row r="411" spans="1:25" x14ac:dyDescent="0.25">
      <c r="A411" s="10" t="s">
        <v>933</v>
      </c>
      <c r="B411" s="35">
        <v>250435</v>
      </c>
      <c r="C411" s="6" t="str">
        <f t="shared" si="42"/>
        <v>FL</v>
      </c>
      <c r="D411" s="6" t="str">
        <f t="shared" si="43"/>
        <v>435</v>
      </c>
      <c r="E411" s="6" t="str">
        <f t="shared" si="44"/>
        <v>250</v>
      </c>
      <c r="F411" s="6" t="str">
        <f>TRIM(Table1[[#This Row],[Name]])</f>
        <v>Elizabeth Edwards</v>
      </c>
      <c r="G411" s="6" t="s">
        <v>934</v>
      </c>
      <c r="H411" s="6" t="str">
        <f t="shared" si="45"/>
        <v>ELIZABETH EDWARDS</v>
      </c>
      <c r="I411" s="6" t="str">
        <f t="shared" si="46"/>
        <v>elizabeth edwards</v>
      </c>
      <c r="J411" s="6" t="str">
        <f t="shared" si="47"/>
        <v>Elizabeth Edwards</v>
      </c>
      <c r="K411" s="6" t="s">
        <v>63</v>
      </c>
      <c r="L411" s="6">
        <v>27</v>
      </c>
      <c r="M411" s="6" t="s">
        <v>58</v>
      </c>
      <c r="N411" s="6" t="s">
        <v>59</v>
      </c>
      <c r="O411" s="6" t="s">
        <v>97</v>
      </c>
      <c r="P411" s="6">
        <v>7</v>
      </c>
      <c r="Q411" s="25" t="s">
        <v>2103</v>
      </c>
      <c r="R411" s="6">
        <v>2.8</v>
      </c>
      <c r="S411" s="6" t="s">
        <v>2100</v>
      </c>
      <c r="T411" s="8">
        <v>0.92</v>
      </c>
      <c r="U411" s="6" t="s">
        <v>50</v>
      </c>
      <c r="V411" s="6" t="s">
        <v>20</v>
      </c>
      <c r="W411" s="6">
        <v>7</v>
      </c>
      <c r="X411" s="6" t="str">
        <f t="shared" si="48"/>
        <v>Low</v>
      </c>
      <c r="Y411" s="11">
        <v>4</v>
      </c>
    </row>
    <row r="412" spans="1:25" x14ac:dyDescent="0.25">
      <c r="A412" s="10" t="s">
        <v>947</v>
      </c>
      <c r="B412" s="35">
        <v>250442</v>
      </c>
      <c r="C412" s="6" t="str">
        <f t="shared" si="42"/>
        <v>FL</v>
      </c>
      <c r="D412" s="6" t="str">
        <f t="shared" si="43"/>
        <v>442</v>
      </c>
      <c r="E412" s="6" t="str">
        <f t="shared" si="44"/>
        <v>250</v>
      </c>
      <c r="F412" s="6" t="str">
        <f>TRIM(Table1[[#This Row],[Name]])</f>
        <v>Timothy Wright</v>
      </c>
      <c r="G412" s="6" t="s">
        <v>948</v>
      </c>
      <c r="H412" s="6" t="str">
        <f t="shared" si="45"/>
        <v>TIMOTHY WRIGHT</v>
      </c>
      <c r="I412" s="6" t="str">
        <f t="shared" si="46"/>
        <v>timothy wright</v>
      </c>
      <c r="J412" s="6" t="str">
        <f t="shared" si="47"/>
        <v>Timothy Wright</v>
      </c>
      <c r="K412" s="6" t="s">
        <v>82</v>
      </c>
      <c r="L412" s="6">
        <v>43</v>
      </c>
      <c r="M412" s="6" t="s">
        <v>71</v>
      </c>
      <c r="N412" s="6" t="s">
        <v>72</v>
      </c>
      <c r="O412" s="6" t="s">
        <v>31</v>
      </c>
      <c r="P412" s="6">
        <v>11</v>
      </c>
      <c r="Q412" s="25" t="s">
        <v>2107</v>
      </c>
      <c r="R412" s="6">
        <v>2.8</v>
      </c>
      <c r="S412" s="6" t="s">
        <v>2100</v>
      </c>
      <c r="T412" s="8">
        <v>0.99</v>
      </c>
      <c r="U412" s="6" t="s">
        <v>55</v>
      </c>
      <c r="V412" s="6" t="s">
        <v>20</v>
      </c>
      <c r="W412" s="6">
        <v>4</v>
      </c>
      <c r="X412" s="6" t="str">
        <f t="shared" si="48"/>
        <v>Low</v>
      </c>
      <c r="Y412" s="11">
        <v>1</v>
      </c>
    </row>
    <row r="413" spans="1:25" x14ac:dyDescent="0.25">
      <c r="A413" s="10" t="s">
        <v>997</v>
      </c>
      <c r="B413" s="35">
        <v>250467</v>
      </c>
      <c r="C413" s="6" t="str">
        <f t="shared" si="42"/>
        <v>FL</v>
      </c>
      <c r="D413" s="6" t="str">
        <f t="shared" si="43"/>
        <v>467</v>
      </c>
      <c r="E413" s="6" t="str">
        <f t="shared" si="44"/>
        <v>250</v>
      </c>
      <c r="F413" s="6" t="str">
        <f>TRIM(Table1[[#This Row],[Name]])</f>
        <v>Mary Henry</v>
      </c>
      <c r="G413" s="6" t="s">
        <v>998</v>
      </c>
      <c r="H413" s="6" t="str">
        <f t="shared" si="45"/>
        <v>MARY HENRY</v>
      </c>
      <c r="I413" s="6" t="str">
        <f t="shared" si="46"/>
        <v>mary henry</v>
      </c>
      <c r="J413" s="6" t="str">
        <f t="shared" si="47"/>
        <v>Mary Henry</v>
      </c>
      <c r="K413" s="6" t="s">
        <v>63</v>
      </c>
      <c r="L413" s="6">
        <v>39</v>
      </c>
      <c r="M413" s="6" t="s">
        <v>158</v>
      </c>
      <c r="N413" s="6" t="s">
        <v>159</v>
      </c>
      <c r="O413" s="6" t="s">
        <v>7</v>
      </c>
      <c r="P413" s="6">
        <v>11</v>
      </c>
      <c r="Q413" s="25">
        <v>100</v>
      </c>
      <c r="R413" s="6">
        <v>2.8</v>
      </c>
      <c r="S413" s="6" t="s">
        <v>2100</v>
      </c>
      <c r="T413" s="8">
        <v>0.7</v>
      </c>
      <c r="U413" s="6" t="s">
        <v>55</v>
      </c>
      <c r="V413" s="6" t="s">
        <v>9</v>
      </c>
      <c r="W413" s="6">
        <v>9</v>
      </c>
      <c r="X413" s="6" t="str">
        <f t="shared" si="48"/>
        <v>Low</v>
      </c>
      <c r="Y413" s="11">
        <v>10</v>
      </c>
    </row>
    <row r="414" spans="1:25" x14ac:dyDescent="0.25">
      <c r="A414" s="10" t="s">
        <v>1033</v>
      </c>
      <c r="B414" s="35">
        <v>250485</v>
      </c>
      <c r="C414" s="6" t="str">
        <f t="shared" si="42"/>
        <v>FL</v>
      </c>
      <c r="D414" s="6" t="str">
        <f t="shared" si="43"/>
        <v>485</v>
      </c>
      <c r="E414" s="6" t="str">
        <f t="shared" si="44"/>
        <v>250</v>
      </c>
      <c r="F414" s="6" t="str">
        <f>TRIM(Table1[[#This Row],[Name]])</f>
        <v>Corey Combs</v>
      </c>
      <c r="G414" s="6" t="s">
        <v>1034</v>
      </c>
      <c r="H414" s="6" t="str">
        <f t="shared" si="45"/>
        <v>COREY COMBS</v>
      </c>
      <c r="I414" s="6" t="str">
        <f t="shared" si="46"/>
        <v>corey combs</v>
      </c>
      <c r="J414" s="6" t="str">
        <f t="shared" si="47"/>
        <v>Corey Combs</v>
      </c>
      <c r="K414" s="6" t="s">
        <v>82</v>
      </c>
      <c r="L414" s="6">
        <v>31</v>
      </c>
      <c r="M414" s="6" t="s">
        <v>122</v>
      </c>
      <c r="N414" s="6" t="s">
        <v>123</v>
      </c>
      <c r="O414" s="6" t="s">
        <v>14</v>
      </c>
      <c r="P414" s="6">
        <v>2</v>
      </c>
      <c r="Q414" s="25" t="s">
        <v>153</v>
      </c>
      <c r="R414" s="6">
        <v>2.8</v>
      </c>
      <c r="S414" s="6" t="s">
        <v>2099</v>
      </c>
      <c r="T414" s="8">
        <v>0.6</v>
      </c>
      <c r="U414" s="6" t="s">
        <v>8</v>
      </c>
      <c r="V414" s="6" t="s">
        <v>44</v>
      </c>
      <c r="W414" s="6">
        <v>5</v>
      </c>
      <c r="X414" s="6" t="str">
        <f t="shared" si="48"/>
        <v>Low</v>
      </c>
      <c r="Y414" s="11">
        <v>1</v>
      </c>
    </row>
    <row r="415" spans="1:25" x14ac:dyDescent="0.25">
      <c r="A415" s="10" t="s">
        <v>1312</v>
      </c>
      <c r="B415" s="35">
        <v>250625</v>
      </c>
      <c r="C415" s="6" t="str">
        <f t="shared" si="42"/>
        <v>FL</v>
      </c>
      <c r="D415" s="6" t="str">
        <f t="shared" si="43"/>
        <v>625</v>
      </c>
      <c r="E415" s="6" t="str">
        <f t="shared" si="44"/>
        <v>250</v>
      </c>
      <c r="F415" s="6" t="str">
        <f>TRIM(Table1[[#This Row],[Name]])</f>
        <v>David Bishop</v>
      </c>
      <c r="G415" s="6" t="s">
        <v>1313</v>
      </c>
      <c r="H415" s="6" t="str">
        <f t="shared" si="45"/>
        <v>DAVID BISHOP</v>
      </c>
      <c r="I415" s="6" t="str">
        <f t="shared" si="46"/>
        <v>david bishop</v>
      </c>
      <c r="J415" s="6" t="str">
        <f t="shared" si="47"/>
        <v>David Bishop</v>
      </c>
      <c r="K415" s="6" t="s">
        <v>82</v>
      </c>
      <c r="L415" s="6">
        <v>40</v>
      </c>
      <c r="M415" s="6" t="s">
        <v>173</v>
      </c>
      <c r="N415" s="6" t="s">
        <v>59</v>
      </c>
      <c r="O415" s="6" t="s">
        <v>7</v>
      </c>
      <c r="P415" s="6">
        <v>1</v>
      </c>
      <c r="Q415" s="25" t="s">
        <v>2105</v>
      </c>
      <c r="R415" s="6">
        <v>2.8</v>
      </c>
      <c r="S415" s="6" t="s">
        <v>142</v>
      </c>
      <c r="T415" s="8">
        <v>0.87</v>
      </c>
      <c r="U415" s="6" t="s">
        <v>55</v>
      </c>
      <c r="V415" s="6" t="s">
        <v>9</v>
      </c>
      <c r="W415" s="6">
        <v>3</v>
      </c>
      <c r="X415" s="6" t="str">
        <f t="shared" si="48"/>
        <v>Low</v>
      </c>
      <c r="Y415" s="11">
        <v>1</v>
      </c>
    </row>
    <row r="416" spans="1:25" x14ac:dyDescent="0.25">
      <c r="A416" s="10" t="s">
        <v>1408</v>
      </c>
      <c r="B416" s="35">
        <v>250673</v>
      </c>
      <c r="C416" s="6" t="str">
        <f t="shared" si="42"/>
        <v>FL</v>
      </c>
      <c r="D416" s="6" t="str">
        <f t="shared" si="43"/>
        <v>673</v>
      </c>
      <c r="E416" s="6" t="str">
        <f t="shared" si="44"/>
        <v>250</v>
      </c>
      <c r="F416" s="6" t="str">
        <f>TRIM(Table1[[#This Row],[Name]])</f>
        <v>Javier Hobbs</v>
      </c>
      <c r="G416" s="6" t="s">
        <v>1409</v>
      </c>
      <c r="H416" s="6" t="str">
        <f t="shared" si="45"/>
        <v>JAVIER HOBBS</v>
      </c>
      <c r="I416" s="6" t="str">
        <f t="shared" si="46"/>
        <v>javier hobbs</v>
      </c>
      <c r="J416" s="6" t="str">
        <f t="shared" si="47"/>
        <v>Javier Hobbs</v>
      </c>
      <c r="K416" s="6" t="s">
        <v>82</v>
      </c>
      <c r="L416" s="6">
        <v>30</v>
      </c>
      <c r="M416" s="6" t="s">
        <v>173</v>
      </c>
      <c r="N416" s="6" t="s">
        <v>59</v>
      </c>
      <c r="O416" s="6" t="s">
        <v>19</v>
      </c>
      <c r="P416" s="6">
        <v>4</v>
      </c>
      <c r="Q416" s="25" t="s">
        <v>49</v>
      </c>
      <c r="R416" s="6">
        <v>2.8</v>
      </c>
      <c r="S416" s="6" t="s">
        <v>2100</v>
      </c>
      <c r="T416" s="8">
        <v>0.71</v>
      </c>
      <c r="U416" s="6" t="s">
        <v>55</v>
      </c>
      <c r="V416" s="6" t="s">
        <v>15</v>
      </c>
      <c r="W416" s="6">
        <v>4</v>
      </c>
      <c r="X416" s="6" t="str">
        <f t="shared" si="48"/>
        <v>Low</v>
      </c>
      <c r="Y416" s="11">
        <v>1</v>
      </c>
    </row>
    <row r="417" spans="1:25" x14ac:dyDescent="0.25">
      <c r="A417" s="10" t="s">
        <v>1505</v>
      </c>
      <c r="B417" s="35">
        <v>250723</v>
      </c>
      <c r="C417" s="6" t="str">
        <f t="shared" si="42"/>
        <v>FL</v>
      </c>
      <c r="D417" s="6" t="str">
        <f t="shared" si="43"/>
        <v>723</v>
      </c>
      <c r="E417" s="6" t="str">
        <f t="shared" si="44"/>
        <v>250</v>
      </c>
      <c r="F417" s="6" t="str">
        <f>TRIM(Table1[[#This Row],[Name]])</f>
        <v>Shawna Palmer</v>
      </c>
      <c r="G417" s="6" t="s">
        <v>1506</v>
      </c>
      <c r="H417" s="6" t="str">
        <f t="shared" si="45"/>
        <v>SHAWNA PALMER</v>
      </c>
      <c r="I417" s="6" t="str">
        <f t="shared" si="46"/>
        <v>shawna palmer</v>
      </c>
      <c r="J417" s="6" t="str">
        <f t="shared" si="47"/>
        <v>Shawna Palmer</v>
      </c>
      <c r="K417" s="6" t="s">
        <v>63</v>
      </c>
      <c r="L417" s="6">
        <v>53</v>
      </c>
      <c r="M417" s="6" t="s">
        <v>162</v>
      </c>
      <c r="N417" s="6" t="s">
        <v>59</v>
      </c>
      <c r="O417" s="6" t="s">
        <v>75</v>
      </c>
      <c r="P417" s="6">
        <v>8</v>
      </c>
      <c r="Q417" s="25">
        <v>20</v>
      </c>
      <c r="R417" s="6">
        <v>2.8</v>
      </c>
      <c r="S417" s="6" t="s">
        <v>2100</v>
      </c>
      <c r="T417" s="8">
        <v>0.11</v>
      </c>
      <c r="U417" s="6" t="s">
        <v>50</v>
      </c>
      <c r="V417" s="6" t="s">
        <v>9</v>
      </c>
      <c r="W417" s="6">
        <v>9</v>
      </c>
      <c r="X417" s="6" t="str">
        <f t="shared" si="48"/>
        <v>Low</v>
      </c>
      <c r="Y417" s="11">
        <v>2</v>
      </c>
    </row>
    <row r="418" spans="1:25" x14ac:dyDescent="0.25">
      <c r="A418" s="10" t="s">
        <v>1927</v>
      </c>
      <c r="B418" s="35">
        <v>250935</v>
      </c>
      <c r="C418" s="6" t="str">
        <f t="shared" si="42"/>
        <v>FL</v>
      </c>
      <c r="D418" s="6" t="str">
        <f t="shared" si="43"/>
        <v>935</v>
      </c>
      <c r="E418" s="6" t="str">
        <f t="shared" si="44"/>
        <v>250</v>
      </c>
      <c r="F418" s="6" t="str">
        <f>TRIM(Table1[[#This Row],[Name]])</f>
        <v>Deborah Kelley</v>
      </c>
      <c r="G418" s="6" t="s">
        <v>1928</v>
      </c>
      <c r="H418" s="6" t="str">
        <f t="shared" si="45"/>
        <v>DEBORAH KELLEY</v>
      </c>
      <c r="I418" s="6" t="str">
        <f t="shared" si="46"/>
        <v>deborah kelley</v>
      </c>
      <c r="J418" s="6" t="str">
        <f t="shared" si="47"/>
        <v>Deborah Kelley</v>
      </c>
      <c r="K418" s="6" t="s">
        <v>63</v>
      </c>
      <c r="L418" s="6">
        <v>38</v>
      </c>
      <c r="M418" s="6" t="s">
        <v>162</v>
      </c>
      <c r="N418" s="6" t="s">
        <v>59</v>
      </c>
      <c r="O418" s="6" t="s">
        <v>14</v>
      </c>
      <c r="P418" s="6">
        <v>11</v>
      </c>
      <c r="Q418" s="25" t="s">
        <v>49</v>
      </c>
      <c r="R418" s="6">
        <v>2.8</v>
      </c>
      <c r="S418" s="6" t="s">
        <v>2100</v>
      </c>
      <c r="T418" s="8">
        <v>0.91</v>
      </c>
      <c r="U418" s="6" t="s">
        <v>33</v>
      </c>
      <c r="V418" s="6" t="s">
        <v>44</v>
      </c>
      <c r="W418" s="6">
        <v>9</v>
      </c>
      <c r="X418" s="6" t="str">
        <f t="shared" si="48"/>
        <v>Low</v>
      </c>
      <c r="Y418" s="11">
        <v>5</v>
      </c>
    </row>
    <row r="419" spans="1:25" x14ac:dyDescent="0.25">
      <c r="A419" s="10" t="s">
        <v>2051</v>
      </c>
      <c r="B419" s="35">
        <v>250997</v>
      </c>
      <c r="C419" s="6" t="str">
        <f t="shared" si="42"/>
        <v>FL</v>
      </c>
      <c r="D419" s="6" t="str">
        <f t="shared" si="43"/>
        <v>997</v>
      </c>
      <c r="E419" s="6" t="str">
        <f t="shared" si="44"/>
        <v>250</v>
      </c>
      <c r="F419" s="6" t="str">
        <f>TRIM(Table1[[#This Row],[Name]])</f>
        <v>Cheryl Norris</v>
      </c>
      <c r="G419" s="6" t="s">
        <v>2052</v>
      </c>
      <c r="H419" s="6" t="str">
        <f t="shared" si="45"/>
        <v>CHERYL NORRIS</v>
      </c>
      <c r="I419" s="6" t="str">
        <f t="shared" si="46"/>
        <v>cheryl norris</v>
      </c>
      <c r="J419" s="6" t="str">
        <f t="shared" si="47"/>
        <v>Cheryl Norris</v>
      </c>
      <c r="K419" s="6" t="s">
        <v>63</v>
      </c>
      <c r="L419" s="6">
        <v>26</v>
      </c>
      <c r="M419" s="6" t="s">
        <v>18</v>
      </c>
      <c r="N419" s="6" t="s">
        <v>18</v>
      </c>
      <c r="O419" s="6" t="s">
        <v>7</v>
      </c>
      <c r="P419" s="6">
        <v>6</v>
      </c>
      <c r="Q419" s="25" t="s">
        <v>2104</v>
      </c>
      <c r="R419" s="6">
        <v>2.8</v>
      </c>
      <c r="S419" s="6" t="s">
        <v>2099</v>
      </c>
      <c r="T419" s="8">
        <v>0.82</v>
      </c>
      <c r="U419" s="6" t="s">
        <v>55</v>
      </c>
      <c r="V419" s="6" t="s">
        <v>20</v>
      </c>
      <c r="W419" s="6">
        <v>6</v>
      </c>
      <c r="X419" s="6" t="str">
        <f t="shared" si="48"/>
        <v>Low</v>
      </c>
      <c r="Y419" s="11">
        <v>11</v>
      </c>
    </row>
    <row r="420" spans="1:25" x14ac:dyDescent="0.25">
      <c r="A420" s="10" t="s">
        <v>2055</v>
      </c>
      <c r="B420" s="35">
        <v>250999</v>
      </c>
      <c r="C420" s="6" t="str">
        <f t="shared" si="42"/>
        <v>FL</v>
      </c>
      <c r="D420" s="6" t="str">
        <f t="shared" si="43"/>
        <v>999</v>
      </c>
      <c r="E420" s="6" t="str">
        <f t="shared" si="44"/>
        <v>250</v>
      </c>
      <c r="F420" s="6" t="str">
        <f>TRIM(Table1[[#This Row],[Name]])</f>
        <v>John Obrien</v>
      </c>
      <c r="G420" s="6" t="s">
        <v>2056</v>
      </c>
      <c r="H420" s="6" t="str">
        <f t="shared" si="45"/>
        <v>JOHN OBRIEN</v>
      </c>
      <c r="I420" s="6" t="str">
        <f t="shared" si="46"/>
        <v>john obrien</v>
      </c>
      <c r="J420" s="6" t="str">
        <f t="shared" si="47"/>
        <v>John Obrien</v>
      </c>
      <c r="K420" s="6" t="s">
        <v>82</v>
      </c>
      <c r="L420" s="6">
        <v>46</v>
      </c>
      <c r="M420" s="6" t="s">
        <v>107</v>
      </c>
      <c r="N420" s="6" t="s">
        <v>108</v>
      </c>
      <c r="O420" s="6" t="s">
        <v>97</v>
      </c>
      <c r="P420" s="6">
        <v>22</v>
      </c>
      <c r="Q420" s="25">
        <v>100</v>
      </c>
      <c r="R420" s="6">
        <v>2.8</v>
      </c>
      <c r="S420" s="6" t="s">
        <v>54</v>
      </c>
      <c r="T420" s="8">
        <v>0.97</v>
      </c>
      <c r="U420" s="6" t="s">
        <v>55</v>
      </c>
      <c r="V420" s="6" t="s">
        <v>20</v>
      </c>
      <c r="W420" s="6">
        <v>12</v>
      </c>
      <c r="X420" s="6" t="str">
        <f t="shared" si="48"/>
        <v>Medium</v>
      </c>
      <c r="Y420" s="11">
        <v>6</v>
      </c>
    </row>
    <row r="421" spans="1:25" x14ac:dyDescent="0.25">
      <c r="A421" s="10" t="s">
        <v>143</v>
      </c>
      <c r="B421" s="35">
        <v>250042</v>
      </c>
      <c r="C421" s="6" t="str">
        <f t="shared" si="42"/>
        <v>FL</v>
      </c>
      <c r="D421" s="6" t="str">
        <f t="shared" si="43"/>
        <v>042</v>
      </c>
      <c r="E421" s="6" t="str">
        <f t="shared" si="44"/>
        <v>250</v>
      </c>
      <c r="F421" s="6" t="str">
        <f>TRIM(Table1[[#This Row],[Name]])</f>
        <v>Savannah Williams</v>
      </c>
      <c r="G421" s="6" t="s">
        <v>144</v>
      </c>
      <c r="H421" s="6" t="str">
        <f t="shared" si="45"/>
        <v>SAVANNAH WILLIAMS</v>
      </c>
      <c r="I421" s="6" t="str">
        <f t="shared" si="46"/>
        <v>savannah williams</v>
      </c>
      <c r="J421" s="6" t="str">
        <f t="shared" si="47"/>
        <v>Savannah Williams</v>
      </c>
      <c r="K421" s="6" t="s">
        <v>63</v>
      </c>
      <c r="L421" s="6">
        <v>21</v>
      </c>
      <c r="M421" s="6" t="s">
        <v>111</v>
      </c>
      <c r="N421" s="6" t="s">
        <v>13</v>
      </c>
      <c r="O421" s="6" t="s">
        <v>23</v>
      </c>
      <c r="P421" s="6">
        <v>0</v>
      </c>
      <c r="Q421" s="25">
        <v>30</v>
      </c>
      <c r="R421" s="6">
        <v>2.7</v>
      </c>
      <c r="S421" s="6" t="s">
        <v>2100</v>
      </c>
      <c r="T421" s="8">
        <v>0.84</v>
      </c>
      <c r="U421" s="6" t="s">
        <v>50</v>
      </c>
      <c r="V421" s="6" t="s">
        <v>15</v>
      </c>
      <c r="W421" s="6">
        <v>5</v>
      </c>
      <c r="X421" s="6" t="str">
        <f t="shared" si="48"/>
        <v>Low</v>
      </c>
      <c r="Y421" s="11">
        <v>1</v>
      </c>
    </row>
    <row r="422" spans="1:25" x14ac:dyDescent="0.25">
      <c r="A422" s="10" t="s">
        <v>156</v>
      </c>
      <c r="B422" s="35">
        <v>250048</v>
      </c>
      <c r="C422" s="6" t="str">
        <f t="shared" si="42"/>
        <v>FL</v>
      </c>
      <c r="D422" s="6" t="str">
        <f t="shared" si="43"/>
        <v>048</v>
      </c>
      <c r="E422" s="6" t="str">
        <f t="shared" si="44"/>
        <v>250</v>
      </c>
      <c r="F422" s="6" t="str">
        <f>TRIM(Table1[[#This Row],[Name]])</f>
        <v>Chase Mason</v>
      </c>
      <c r="G422" s="6" t="s">
        <v>157</v>
      </c>
      <c r="H422" s="6" t="str">
        <f t="shared" si="45"/>
        <v>CHASE MASON</v>
      </c>
      <c r="I422" s="6" t="str">
        <f t="shared" si="46"/>
        <v>chase mason</v>
      </c>
      <c r="J422" s="6" t="str">
        <f t="shared" si="47"/>
        <v>Chase Mason</v>
      </c>
      <c r="K422" s="6" t="s">
        <v>82</v>
      </c>
      <c r="L422" s="6">
        <v>25</v>
      </c>
      <c r="M422" s="6" t="s">
        <v>158</v>
      </c>
      <c r="N422" s="6" t="s">
        <v>159</v>
      </c>
      <c r="O422" s="6" t="s">
        <v>19</v>
      </c>
      <c r="P422" s="6">
        <v>4</v>
      </c>
      <c r="Q422" s="25">
        <v>50</v>
      </c>
      <c r="R422" s="6">
        <v>2.7</v>
      </c>
      <c r="S422" s="6" t="s">
        <v>2099</v>
      </c>
      <c r="T422" s="8">
        <v>0.77</v>
      </c>
      <c r="U422" s="6" t="s">
        <v>55</v>
      </c>
      <c r="V422" s="6" t="s">
        <v>15</v>
      </c>
      <c r="W422" s="6">
        <v>4</v>
      </c>
      <c r="X422" s="6" t="str">
        <f t="shared" si="48"/>
        <v>Low</v>
      </c>
      <c r="Y422" s="11">
        <v>3</v>
      </c>
    </row>
    <row r="423" spans="1:25" x14ac:dyDescent="0.25">
      <c r="A423" s="10" t="s">
        <v>494</v>
      </c>
      <c r="B423" s="35">
        <v>250215</v>
      </c>
      <c r="C423" s="6" t="str">
        <f t="shared" si="42"/>
        <v>FL</v>
      </c>
      <c r="D423" s="6" t="str">
        <f t="shared" si="43"/>
        <v>215</v>
      </c>
      <c r="E423" s="6" t="str">
        <f t="shared" si="44"/>
        <v>250</v>
      </c>
      <c r="F423" s="6" t="str">
        <f>TRIM(Table1[[#This Row],[Name]])</f>
        <v>Monica Roberts</v>
      </c>
      <c r="G423" s="6" t="s">
        <v>495</v>
      </c>
      <c r="H423" s="6" t="str">
        <f t="shared" si="45"/>
        <v>MONICA ROBERTS</v>
      </c>
      <c r="I423" s="6" t="str">
        <f t="shared" si="46"/>
        <v>monica roberts</v>
      </c>
      <c r="J423" s="6" t="str">
        <f t="shared" si="47"/>
        <v>Monica Roberts</v>
      </c>
      <c r="K423" s="6" t="s">
        <v>63</v>
      </c>
      <c r="L423" s="6">
        <v>22</v>
      </c>
      <c r="M423" s="6" t="s">
        <v>36</v>
      </c>
      <c r="N423" s="6" t="s">
        <v>37</v>
      </c>
      <c r="O423" s="6" t="s">
        <v>97</v>
      </c>
      <c r="P423" s="6">
        <v>0</v>
      </c>
      <c r="Q423" s="25">
        <v>100</v>
      </c>
      <c r="R423" s="6">
        <v>2.7</v>
      </c>
      <c r="S423" s="6" t="s">
        <v>2100</v>
      </c>
      <c r="T423" s="8">
        <v>0.64</v>
      </c>
      <c r="U423" s="6" t="s">
        <v>8</v>
      </c>
      <c r="V423" s="6" t="s">
        <v>20</v>
      </c>
      <c r="W423" s="6">
        <v>1</v>
      </c>
      <c r="X423" s="6" t="str">
        <f t="shared" si="48"/>
        <v>Low</v>
      </c>
      <c r="Y423" s="11">
        <v>1</v>
      </c>
    </row>
    <row r="424" spans="1:25" x14ac:dyDescent="0.25">
      <c r="A424" s="10" t="s">
        <v>558</v>
      </c>
      <c r="B424" s="35">
        <v>250247</v>
      </c>
      <c r="C424" s="6" t="str">
        <f t="shared" si="42"/>
        <v>FL</v>
      </c>
      <c r="D424" s="6" t="str">
        <f t="shared" si="43"/>
        <v>247</v>
      </c>
      <c r="E424" s="6" t="str">
        <f t="shared" si="44"/>
        <v>250</v>
      </c>
      <c r="F424" s="6" t="str">
        <f>TRIM(Table1[[#This Row],[Name]])</f>
        <v>Nicole Wright</v>
      </c>
      <c r="G424" s="6" t="s">
        <v>559</v>
      </c>
      <c r="H424" s="6" t="str">
        <f t="shared" si="45"/>
        <v>NICOLE WRIGHT</v>
      </c>
      <c r="I424" s="6" t="str">
        <f t="shared" si="46"/>
        <v>nicole wright</v>
      </c>
      <c r="J424" s="6" t="str">
        <f t="shared" si="47"/>
        <v>Nicole Wright</v>
      </c>
      <c r="K424" s="6" t="s">
        <v>63</v>
      </c>
      <c r="L424" s="6">
        <v>41</v>
      </c>
      <c r="M424" s="6" t="s">
        <v>47</v>
      </c>
      <c r="N424" s="6" t="s">
        <v>48</v>
      </c>
      <c r="O424" s="6" t="s">
        <v>7</v>
      </c>
      <c r="P424" s="6">
        <v>4</v>
      </c>
      <c r="Q424" s="25">
        <v>40</v>
      </c>
      <c r="R424" s="6">
        <v>2.7</v>
      </c>
      <c r="S424" s="6" t="s">
        <v>2100</v>
      </c>
      <c r="T424" s="8">
        <v>0.7</v>
      </c>
      <c r="U424" s="6" t="s">
        <v>8</v>
      </c>
      <c r="V424" s="6" t="s">
        <v>20</v>
      </c>
      <c r="W424" s="6">
        <v>2</v>
      </c>
      <c r="X424" s="6" t="str">
        <f t="shared" si="48"/>
        <v>Low</v>
      </c>
      <c r="Y424" s="11">
        <v>2</v>
      </c>
    </row>
    <row r="425" spans="1:25" x14ac:dyDescent="0.25">
      <c r="A425" s="10" t="s">
        <v>369</v>
      </c>
      <c r="B425" s="35">
        <v>250152</v>
      </c>
      <c r="C425" s="6" t="str">
        <f t="shared" si="42"/>
        <v>FL</v>
      </c>
      <c r="D425" s="6" t="str">
        <f t="shared" si="43"/>
        <v>152</v>
      </c>
      <c r="E425" s="6" t="str">
        <f t="shared" si="44"/>
        <v>250</v>
      </c>
      <c r="F425" s="6" t="str">
        <f>TRIM(Table1[[#This Row],[Name]])</f>
        <v>Patrick Malone</v>
      </c>
      <c r="G425" s="6" t="s">
        <v>370</v>
      </c>
      <c r="H425" s="6" t="str">
        <f t="shared" si="45"/>
        <v>PATRICK MALONE</v>
      </c>
      <c r="I425" s="6" t="str">
        <f t="shared" si="46"/>
        <v>patrick malone</v>
      </c>
      <c r="J425" s="6" t="str">
        <f t="shared" si="47"/>
        <v>Patrick Malone</v>
      </c>
      <c r="K425" s="6" t="s">
        <v>82</v>
      </c>
      <c r="L425" s="6">
        <v>29</v>
      </c>
      <c r="M425" s="6" t="s">
        <v>173</v>
      </c>
      <c r="N425" s="6" t="s">
        <v>59</v>
      </c>
      <c r="O425" s="6" t="s">
        <v>38</v>
      </c>
      <c r="P425" s="6">
        <v>11</v>
      </c>
      <c r="Q425" s="25">
        <v>20</v>
      </c>
      <c r="R425" s="6">
        <v>2.7</v>
      </c>
      <c r="S425" s="6" t="s">
        <v>142</v>
      </c>
      <c r="T425" s="8">
        <v>0.93</v>
      </c>
      <c r="U425" s="6" t="s">
        <v>50</v>
      </c>
      <c r="V425" s="6" t="s">
        <v>20</v>
      </c>
      <c r="W425" s="6">
        <v>13</v>
      </c>
      <c r="X425" s="6" t="str">
        <f t="shared" si="48"/>
        <v>Medium</v>
      </c>
      <c r="Y425" s="11">
        <v>7</v>
      </c>
    </row>
    <row r="426" spans="1:25" x14ac:dyDescent="0.25">
      <c r="A426" s="10" t="s">
        <v>594</v>
      </c>
      <c r="B426" s="35">
        <v>250265</v>
      </c>
      <c r="C426" s="6" t="str">
        <f t="shared" si="42"/>
        <v>FL</v>
      </c>
      <c r="D426" s="6" t="str">
        <f t="shared" si="43"/>
        <v>265</v>
      </c>
      <c r="E426" s="6" t="str">
        <f t="shared" si="44"/>
        <v>250</v>
      </c>
      <c r="F426" s="6" t="str">
        <f>TRIM(Table1[[#This Row],[Name]])</f>
        <v>Jacqueline Drake</v>
      </c>
      <c r="G426" s="6" t="s">
        <v>595</v>
      </c>
      <c r="H426" s="6" t="str">
        <f t="shared" si="45"/>
        <v>JACQUELINE DRAKE</v>
      </c>
      <c r="I426" s="6" t="str">
        <f t="shared" si="46"/>
        <v>jacqueline drake</v>
      </c>
      <c r="J426" s="6" t="str">
        <f t="shared" si="47"/>
        <v>Jacqueline Drake</v>
      </c>
      <c r="K426" s="6" t="s">
        <v>63</v>
      </c>
      <c r="L426" s="6">
        <v>37</v>
      </c>
      <c r="M426" s="6" t="s">
        <v>111</v>
      </c>
      <c r="N426" s="6" t="s">
        <v>13</v>
      </c>
      <c r="O426" s="6" t="s">
        <v>38</v>
      </c>
      <c r="P426" s="6">
        <v>6</v>
      </c>
      <c r="Q426" s="25" t="s">
        <v>104</v>
      </c>
      <c r="R426" s="6">
        <v>2.7</v>
      </c>
      <c r="S426" s="6" t="s">
        <v>2100</v>
      </c>
      <c r="T426" s="8">
        <v>0.91</v>
      </c>
      <c r="U426" s="6" t="s">
        <v>33</v>
      </c>
      <c r="V426" s="6" t="s">
        <v>44</v>
      </c>
      <c r="W426" s="6">
        <v>6</v>
      </c>
      <c r="X426" s="6" t="str">
        <f t="shared" si="48"/>
        <v>Low</v>
      </c>
      <c r="Y426" s="11">
        <v>4</v>
      </c>
    </row>
    <row r="427" spans="1:25" x14ac:dyDescent="0.25">
      <c r="A427" s="10" t="s">
        <v>949</v>
      </c>
      <c r="B427" s="35">
        <v>250443</v>
      </c>
      <c r="C427" s="6" t="str">
        <f t="shared" si="42"/>
        <v>FL</v>
      </c>
      <c r="D427" s="6" t="str">
        <f t="shared" si="43"/>
        <v>443</v>
      </c>
      <c r="E427" s="6" t="str">
        <f t="shared" si="44"/>
        <v>250</v>
      </c>
      <c r="F427" s="6" t="str">
        <f>TRIM(Table1[[#This Row],[Name]])</f>
        <v>Joseph Gonzalez</v>
      </c>
      <c r="G427" s="6" t="s">
        <v>950</v>
      </c>
      <c r="H427" s="6" t="str">
        <f t="shared" si="45"/>
        <v>JOSEPH GONZALEZ</v>
      </c>
      <c r="I427" s="6" t="str">
        <f t="shared" si="46"/>
        <v>joseph gonzalez</v>
      </c>
      <c r="J427" s="6" t="str">
        <f t="shared" si="47"/>
        <v>Joseph Gonzalez</v>
      </c>
      <c r="K427" s="6" t="s">
        <v>82</v>
      </c>
      <c r="L427" s="6">
        <v>31</v>
      </c>
      <c r="M427" s="6" t="s">
        <v>158</v>
      </c>
      <c r="N427" s="6" t="s">
        <v>159</v>
      </c>
      <c r="O427" s="6" t="s">
        <v>19</v>
      </c>
      <c r="P427" s="6">
        <v>5</v>
      </c>
      <c r="Q427" s="25" t="s">
        <v>49</v>
      </c>
      <c r="R427" s="6">
        <v>2.7</v>
      </c>
      <c r="S427" s="6" t="s">
        <v>2100</v>
      </c>
      <c r="T427" s="8">
        <v>0.94</v>
      </c>
      <c r="U427" s="6" t="s">
        <v>33</v>
      </c>
      <c r="V427" s="6" t="s">
        <v>15</v>
      </c>
      <c r="W427" s="6">
        <v>4</v>
      </c>
      <c r="X427" s="6" t="str">
        <f t="shared" si="48"/>
        <v>Low</v>
      </c>
      <c r="Y427" s="11">
        <v>1</v>
      </c>
    </row>
    <row r="428" spans="1:25" x14ac:dyDescent="0.25">
      <c r="A428" s="10" t="s">
        <v>1023</v>
      </c>
      <c r="B428" s="35">
        <v>250480</v>
      </c>
      <c r="C428" s="6" t="str">
        <f t="shared" si="42"/>
        <v>FL</v>
      </c>
      <c r="D428" s="6" t="str">
        <f t="shared" si="43"/>
        <v>480</v>
      </c>
      <c r="E428" s="6" t="str">
        <f t="shared" si="44"/>
        <v>250</v>
      </c>
      <c r="F428" s="6" t="str">
        <f>TRIM(Table1[[#This Row],[Name]])</f>
        <v>Patrick Welch</v>
      </c>
      <c r="G428" s="6" t="s">
        <v>1024</v>
      </c>
      <c r="H428" s="6" t="str">
        <f t="shared" si="45"/>
        <v>PATRICK WELCH</v>
      </c>
      <c r="I428" s="6" t="str">
        <f t="shared" si="46"/>
        <v>patrick welch</v>
      </c>
      <c r="J428" s="6" t="str">
        <f t="shared" si="47"/>
        <v>Patrick Welch</v>
      </c>
      <c r="K428" s="6" t="s">
        <v>82</v>
      </c>
      <c r="L428" s="6">
        <v>48</v>
      </c>
      <c r="M428" s="6" t="s">
        <v>111</v>
      </c>
      <c r="N428" s="6" t="s">
        <v>13</v>
      </c>
      <c r="O428" s="6" t="s">
        <v>75</v>
      </c>
      <c r="P428" s="6">
        <v>21</v>
      </c>
      <c r="Q428" s="25">
        <v>75</v>
      </c>
      <c r="R428" s="6">
        <v>2.7</v>
      </c>
      <c r="S428" s="6" t="s">
        <v>2100</v>
      </c>
      <c r="T428" s="8">
        <v>0.11</v>
      </c>
      <c r="U428" s="6" t="s">
        <v>50</v>
      </c>
      <c r="V428" s="6" t="s">
        <v>44</v>
      </c>
      <c r="W428" s="6">
        <v>17</v>
      </c>
      <c r="X428" s="6" t="str">
        <f t="shared" si="48"/>
        <v>High</v>
      </c>
      <c r="Y428" s="11">
        <v>8</v>
      </c>
    </row>
    <row r="429" spans="1:25" x14ac:dyDescent="0.25">
      <c r="A429" s="10" t="s">
        <v>1037</v>
      </c>
      <c r="B429" s="35">
        <v>250487</v>
      </c>
      <c r="C429" s="6" t="str">
        <f t="shared" si="42"/>
        <v>FL</v>
      </c>
      <c r="D429" s="6" t="str">
        <f t="shared" si="43"/>
        <v>487</v>
      </c>
      <c r="E429" s="6" t="str">
        <f t="shared" si="44"/>
        <v>250</v>
      </c>
      <c r="F429" s="6" t="str">
        <f>TRIM(Table1[[#This Row],[Name]])</f>
        <v>Amy Lee</v>
      </c>
      <c r="G429" s="6" t="s">
        <v>657</v>
      </c>
      <c r="H429" s="6" t="str">
        <f t="shared" si="45"/>
        <v>AMY LEE</v>
      </c>
      <c r="I429" s="6" t="str">
        <f t="shared" si="46"/>
        <v>amy lee</v>
      </c>
      <c r="J429" s="6" t="str">
        <f t="shared" si="47"/>
        <v>Amy Lee</v>
      </c>
      <c r="K429" s="6" t="s">
        <v>63</v>
      </c>
      <c r="L429" s="6">
        <v>48</v>
      </c>
      <c r="M429" s="6" t="s">
        <v>107</v>
      </c>
      <c r="N429" s="6" t="s">
        <v>108</v>
      </c>
      <c r="O429" s="6" t="s">
        <v>7</v>
      </c>
      <c r="P429" s="6">
        <v>13</v>
      </c>
      <c r="Q429" s="25" t="s">
        <v>212</v>
      </c>
      <c r="R429" s="6">
        <v>2.7</v>
      </c>
      <c r="S429" s="6" t="s">
        <v>2100</v>
      </c>
      <c r="T429" s="8">
        <v>0.62</v>
      </c>
      <c r="U429" s="6" t="s">
        <v>50</v>
      </c>
      <c r="V429" s="6" t="s">
        <v>20</v>
      </c>
      <c r="W429" s="6">
        <v>8</v>
      </c>
      <c r="X429" s="6" t="str">
        <f t="shared" si="48"/>
        <v>Low</v>
      </c>
      <c r="Y429" s="11">
        <v>4</v>
      </c>
    </row>
    <row r="430" spans="1:25" x14ac:dyDescent="0.25">
      <c r="A430" s="10" t="s">
        <v>1218</v>
      </c>
      <c r="B430" s="35">
        <v>250578</v>
      </c>
      <c r="C430" s="6" t="str">
        <f t="shared" si="42"/>
        <v>FL</v>
      </c>
      <c r="D430" s="6" t="str">
        <f t="shared" si="43"/>
        <v>578</v>
      </c>
      <c r="E430" s="6" t="str">
        <f t="shared" si="44"/>
        <v>250</v>
      </c>
      <c r="F430" s="6" t="str">
        <f>TRIM(Table1[[#This Row],[Name]])</f>
        <v>Deborah Torres</v>
      </c>
      <c r="G430" s="6" t="s">
        <v>1219</v>
      </c>
      <c r="H430" s="6" t="str">
        <f t="shared" si="45"/>
        <v>DEBORAH TORRES</v>
      </c>
      <c r="I430" s="6" t="str">
        <f t="shared" si="46"/>
        <v>deborah torres</v>
      </c>
      <c r="J430" s="6" t="str">
        <f t="shared" si="47"/>
        <v>Deborah Torres</v>
      </c>
      <c r="K430" s="6" t="s">
        <v>63</v>
      </c>
      <c r="L430" s="6">
        <v>43</v>
      </c>
      <c r="M430" s="6" t="s">
        <v>36</v>
      </c>
      <c r="N430" s="6" t="s">
        <v>37</v>
      </c>
      <c r="O430" s="6" t="s">
        <v>23</v>
      </c>
      <c r="P430" s="6">
        <v>20</v>
      </c>
      <c r="Q430" s="25" t="s">
        <v>2106</v>
      </c>
      <c r="R430" s="6">
        <v>2.7</v>
      </c>
      <c r="S430" s="6" t="s">
        <v>2099</v>
      </c>
      <c r="T430" s="8">
        <v>0.72</v>
      </c>
      <c r="U430" s="6" t="s">
        <v>8</v>
      </c>
      <c r="V430" s="6" t="s">
        <v>15</v>
      </c>
      <c r="W430" s="6">
        <v>14</v>
      </c>
      <c r="X430" s="6" t="str">
        <f t="shared" si="48"/>
        <v>Medium</v>
      </c>
      <c r="Y430" s="11">
        <v>2</v>
      </c>
    </row>
    <row r="431" spans="1:25" x14ac:dyDescent="0.25">
      <c r="A431" s="10" t="s">
        <v>1264</v>
      </c>
      <c r="B431" s="35">
        <v>250601</v>
      </c>
      <c r="C431" s="6" t="str">
        <f t="shared" si="42"/>
        <v>FL</v>
      </c>
      <c r="D431" s="6" t="str">
        <f t="shared" si="43"/>
        <v>601</v>
      </c>
      <c r="E431" s="6" t="str">
        <f t="shared" si="44"/>
        <v>250</v>
      </c>
      <c r="F431" s="6" t="str">
        <f>TRIM(Table1[[#This Row],[Name]])</f>
        <v>Dr. Pamela Larson</v>
      </c>
      <c r="G431" s="6" t="s">
        <v>1265</v>
      </c>
      <c r="H431" s="6" t="str">
        <f t="shared" si="45"/>
        <v>DR. PAMELA LARSON</v>
      </c>
      <c r="I431" s="6" t="str">
        <f t="shared" si="46"/>
        <v>dr. pamela larson</v>
      </c>
      <c r="J431" s="6" t="str">
        <f t="shared" si="47"/>
        <v>Dr. Pamela Larson</v>
      </c>
      <c r="K431" s="6" t="s">
        <v>63</v>
      </c>
      <c r="L431" s="6">
        <v>28</v>
      </c>
      <c r="M431" s="6" t="s">
        <v>111</v>
      </c>
      <c r="N431" s="6" t="s">
        <v>13</v>
      </c>
      <c r="O431" s="6" t="s">
        <v>7</v>
      </c>
      <c r="P431" s="6">
        <v>1</v>
      </c>
      <c r="Q431" s="25">
        <v>75</v>
      </c>
      <c r="R431" s="6">
        <v>2.7</v>
      </c>
      <c r="S431" s="6" t="s">
        <v>2100</v>
      </c>
      <c r="T431" s="8">
        <v>0.93</v>
      </c>
      <c r="U431" s="6" t="s">
        <v>55</v>
      </c>
      <c r="V431" s="6" t="s">
        <v>9</v>
      </c>
      <c r="W431" s="6">
        <v>1</v>
      </c>
      <c r="X431" s="6" t="str">
        <f t="shared" si="48"/>
        <v>Low</v>
      </c>
      <c r="Y431" s="11">
        <v>2</v>
      </c>
    </row>
    <row r="432" spans="1:25" x14ac:dyDescent="0.25">
      <c r="A432" s="10" t="s">
        <v>1410</v>
      </c>
      <c r="B432" s="35">
        <v>250674</v>
      </c>
      <c r="C432" s="6" t="str">
        <f t="shared" si="42"/>
        <v>FL</v>
      </c>
      <c r="D432" s="6" t="str">
        <f t="shared" si="43"/>
        <v>674</v>
      </c>
      <c r="E432" s="6" t="str">
        <f t="shared" si="44"/>
        <v>250</v>
      </c>
      <c r="F432" s="6" t="str">
        <f>TRIM(Table1[[#This Row],[Name]])</f>
        <v>Jacob Jones</v>
      </c>
      <c r="G432" s="6" t="s">
        <v>1411</v>
      </c>
      <c r="H432" s="6" t="str">
        <f t="shared" si="45"/>
        <v>JACOB JONES</v>
      </c>
      <c r="I432" s="6" t="str">
        <f t="shared" si="46"/>
        <v>jacob jones</v>
      </c>
      <c r="J432" s="6" t="str">
        <f t="shared" si="47"/>
        <v>Jacob Jones</v>
      </c>
      <c r="K432" s="6" t="s">
        <v>82</v>
      </c>
      <c r="L432" s="6">
        <v>47</v>
      </c>
      <c r="M432" s="6" t="s">
        <v>122</v>
      </c>
      <c r="N432" s="6" t="s">
        <v>123</v>
      </c>
      <c r="O432" s="6" t="s">
        <v>31</v>
      </c>
      <c r="P432" s="6">
        <v>2</v>
      </c>
      <c r="Q432" s="25">
        <v>50</v>
      </c>
      <c r="R432" s="6">
        <v>2.7</v>
      </c>
      <c r="S432" s="6" t="s">
        <v>142</v>
      </c>
      <c r="T432" s="8">
        <v>0.96</v>
      </c>
      <c r="U432" s="6" t="s">
        <v>33</v>
      </c>
      <c r="V432" s="6" t="s">
        <v>15</v>
      </c>
      <c r="W432" s="6">
        <v>4</v>
      </c>
      <c r="X432" s="6" t="str">
        <f t="shared" si="48"/>
        <v>Low</v>
      </c>
      <c r="Y432" s="11">
        <v>1</v>
      </c>
    </row>
    <row r="433" spans="1:25" x14ac:dyDescent="0.25">
      <c r="A433" s="10" t="s">
        <v>1685</v>
      </c>
      <c r="B433" s="35">
        <v>250813</v>
      </c>
      <c r="C433" s="6" t="str">
        <f t="shared" si="42"/>
        <v>FL</v>
      </c>
      <c r="D433" s="6" t="str">
        <f t="shared" si="43"/>
        <v>813</v>
      </c>
      <c r="E433" s="6" t="str">
        <f t="shared" si="44"/>
        <v>250</v>
      </c>
      <c r="F433" s="6" t="str">
        <f>TRIM(Table1[[#This Row],[Name]])</f>
        <v>Lindsay Potts</v>
      </c>
      <c r="G433" s="6" t="s">
        <v>1686</v>
      </c>
      <c r="H433" s="6" t="str">
        <f t="shared" si="45"/>
        <v>LINDSAY POTTS</v>
      </c>
      <c r="I433" s="6" t="str">
        <f t="shared" si="46"/>
        <v>lindsay potts</v>
      </c>
      <c r="J433" s="6" t="str">
        <f t="shared" si="47"/>
        <v>Lindsay Potts</v>
      </c>
      <c r="K433" s="6" t="s">
        <v>63</v>
      </c>
      <c r="L433" s="6">
        <v>39</v>
      </c>
      <c r="M433" s="6" t="s">
        <v>107</v>
      </c>
      <c r="N433" s="6" t="s">
        <v>108</v>
      </c>
      <c r="O433" s="6" t="s">
        <v>19</v>
      </c>
      <c r="P433" s="6">
        <v>20</v>
      </c>
      <c r="Q433" s="25" t="s">
        <v>153</v>
      </c>
      <c r="R433" s="6">
        <v>2.7</v>
      </c>
      <c r="S433" s="6" t="s">
        <v>2100</v>
      </c>
      <c r="T433" s="8">
        <v>0.67</v>
      </c>
      <c r="U433" s="6" t="s">
        <v>50</v>
      </c>
      <c r="V433" s="6" t="s">
        <v>20</v>
      </c>
      <c r="W433" s="6">
        <v>12</v>
      </c>
      <c r="X433" s="6" t="str">
        <f t="shared" si="48"/>
        <v>Medium</v>
      </c>
      <c r="Y433" s="11">
        <v>2</v>
      </c>
    </row>
    <row r="434" spans="1:25" x14ac:dyDescent="0.25">
      <c r="A434" s="10" t="s">
        <v>1777</v>
      </c>
      <c r="B434" s="35">
        <v>250859</v>
      </c>
      <c r="C434" s="6" t="str">
        <f t="shared" si="42"/>
        <v>FL</v>
      </c>
      <c r="D434" s="6" t="str">
        <f t="shared" si="43"/>
        <v>859</v>
      </c>
      <c r="E434" s="6" t="str">
        <f t="shared" si="44"/>
        <v>250</v>
      </c>
      <c r="F434" s="6" t="str">
        <f>TRIM(Table1[[#This Row],[Name]])</f>
        <v>Beverly Roy</v>
      </c>
      <c r="G434" s="6" t="s">
        <v>1778</v>
      </c>
      <c r="H434" s="6" t="str">
        <f t="shared" si="45"/>
        <v>BEVERLY ROY</v>
      </c>
      <c r="I434" s="6" t="str">
        <f t="shared" si="46"/>
        <v>beverly roy</v>
      </c>
      <c r="J434" s="6" t="str">
        <f t="shared" si="47"/>
        <v>Beverly Roy</v>
      </c>
      <c r="K434" s="6" t="s">
        <v>63</v>
      </c>
      <c r="L434" s="6">
        <v>20</v>
      </c>
      <c r="M434" s="6" t="s">
        <v>43</v>
      </c>
      <c r="N434" s="6" t="s">
        <v>13</v>
      </c>
      <c r="O434" s="6" t="s">
        <v>19</v>
      </c>
      <c r="P434" s="6">
        <v>1</v>
      </c>
      <c r="Q434" s="25" t="s">
        <v>49</v>
      </c>
      <c r="R434" s="6">
        <v>2.7</v>
      </c>
      <c r="S434" s="6" t="s">
        <v>2099</v>
      </c>
      <c r="T434" s="8">
        <v>0.94</v>
      </c>
      <c r="U434" s="6" t="s">
        <v>50</v>
      </c>
      <c r="V434" s="6" t="s">
        <v>15</v>
      </c>
      <c r="W434" s="6">
        <v>3</v>
      </c>
      <c r="X434" s="6" t="str">
        <f t="shared" si="48"/>
        <v>Low</v>
      </c>
      <c r="Y434" s="11">
        <v>1</v>
      </c>
    </row>
    <row r="435" spans="1:25" x14ac:dyDescent="0.25">
      <c r="A435" s="10" t="s">
        <v>1797</v>
      </c>
      <c r="B435" s="35">
        <v>250869</v>
      </c>
      <c r="C435" s="6" t="str">
        <f t="shared" si="42"/>
        <v>FL</v>
      </c>
      <c r="D435" s="6" t="str">
        <f t="shared" si="43"/>
        <v>869</v>
      </c>
      <c r="E435" s="6" t="str">
        <f t="shared" si="44"/>
        <v>250</v>
      </c>
      <c r="F435" s="6" t="str">
        <f>TRIM(Table1[[#This Row],[Name]])</f>
        <v>Kelly Ellis</v>
      </c>
      <c r="G435" s="6" t="s">
        <v>1798</v>
      </c>
      <c r="H435" s="6" t="str">
        <f t="shared" si="45"/>
        <v>KELLY ELLIS</v>
      </c>
      <c r="I435" s="6" t="str">
        <f t="shared" si="46"/>
        <v>kelly ellis</v>
      </c>
      <c r="J435" s="6" t="str">
        <f t="shared" si="47"/>
        <v>Kelly Ellis</v>
      </c>
      <c r="K435" s="6" t="s">
        <v>63</v>
      </c>
      <c r="L435" s="6">
        <v>56</v>
      </c>
      <c r="M435" s="6" t="s">
        <v>158</v>
      </c>
      <c r="N435" s="6" t="s">
        <v>159</v>
      </c>
      <c r="O435" s="6" t="s">
        <v>60</v>
      </c>
      <c r="P435" s="6">
        <v>35</v>
      </c>
      <c r="Q435" s="25" t="s">
        <v>24</v>
      </c>
      <c r="R435" s="6">
        <v>2.7</v>
      </c>
      <c r="S435" s="6" t="s">
        <v>2100</v>
      </c>
      <c r="T435" s="8">
        <v>0.82</v>
      </c>
      <c r="U435" s="6" t="s">
        <v>8</v>
      </c>
      <c r="V435" s="6" t="s">
        <v>15</v>
      </c>
      <c r="W435" s="6">
        <v>15</v>
      </c>
      <c r="X435" s="6" t="str">
        <f t="shared" si="48"/>
        <v>Medium</v>
      </c>
      <c r="Y435" s="11">
        <v>6</v>
      </c>
    </row>
    <row r="436" spans="1:25" x14ac:dyDescent="0.25">
      <c r="A436" s="10" t="s">
        <v>1848</v>
      </c>
      <c r="B436" s="35">
        <v>250895</v>
      </c>
      <c r="C436" s="6" t="str">
        <f t="shared" si="42"/>
        <v>FL</v>
      </c>
      <c r="D436" s="6" t="str">
        <f t="shared" si="43"/>
        <v>895</v>
      </c>
      <c r="E436" s="6" t="str">
        <f t="shared" si="44"/>
        <v>250</v>
      </c>
      <c r="F436" s="6" t="str">
        <f>TRIM(Table1[[#This Row],[Name]])</f>
        <v>Wendy Mitchell</v>
      </c>
      <c r="G436" s="6" t="s">
        <v>1849</v>
      </c>
      <c r="H436" s="6" t="str">
        <f t="shared" si="45"/>
        <v>WENDY MITCHELL</v>
      </c>
      <c r="I436" s="6" t="str">
        <f t="shared" si="46"/>
        <v>wendy mitchell</v>
      </c>
      <c r="J436" s="6" t="str">
        <f t="shared" si="47"/>
        <v>Wendy Mitchell</v>
      </c>
      <c r="K436" s="6" t="s">
        <v>63</v>
      </c>
      <c r="L436" s="6">
        <v>44</v>
      </c>
      <c r="M436" s="6" t="s">
        <v>111</v>
      </c>
      <c r="N436" s="6" t="s">
        <v>13</v>
      </c>
      <c r="O436" s="6" t="s">
        <v>64</v>
      </c>
      <c r="P436" s="6">
        <v>25</v>
      </c>
      <c r="Q436" s="25">
        <v>75</v>
      </c>
      <c r="R436" s="6">
        <v>2.7</v>
      </c>
      <c r="S436" s="6" t="s">
        <v>2100</v>
      </c>
      <c r="T436" s="8">
        <v>0.78</v>
      </c>
      <c r="U436" s="6" t="s">
        <v>55</v>
      </c>
      <c r="V436" s="6" t="s">
        <v>44</v>
      </c>
      <c r="W436" s="6">
        <v>15</v>
      </c>
      <c r="X436" s="6" t="str">
        <f t="shared" si="48"/>
        <v>Medium</v>
      </c>
      <c r="Y436" s="11">
        <v>8</v>
      </c>
    </row>
    <row r="437" spans="1:25" x14ac:dyDescent="0.25">
      <c r="A437" s="10" t="s">
        <v>1939</v>
      </c>
      <c r="B437" s="35">
        <v>250941</v>
      </c>
      <c r="C437" s="6" t="str">
        <f t="shared" si="42"/>
        <v>FL</v>
      </c>
      <c r="D437" s="6" t="str">
        <f t="shared" si="43"/>
        <v>941</v>
      </c>
      <c r="E437" s="6" t="str">
        <f t="shared" si="44"/>
        <v>250</v>
      </c>
      <c r="F437" s="6" t="str">
        <f>TRIM(Table1[[#This Row],[Name]])</f>
        <v>Erica Jackson</v>
      </c>
      <c r="G437" s="6" t="s">
        <v>1940</v>
      </c>
      <c r="H437" s="6" t="str">
        <f t="shared" si="45"/>
        <v>ERICA JACKSON</v>
      </c>
      <c r="I437" s="6" t="str">
        <f t="shared" si="46"/>
        <v>erica jackson</v>
      </c>
      <c r="J437" s="6" t="str">
        <f t="shared" si="47"/>
        <v>Erica Jackson</v>
      </c>
      <c r="K437" s="6" t="s">
        <v>63</v>
      </c>
      <c r="L437" s="6">
        <v>37</v>
      </c>
      <c r="M437" s="6" t="s">
        <v>36</v>
      </c>
      <c r="N437" s="6" t="s">
        <v>37</v>
      </c>
      <c r="O437" s="6" t="s">
        <v>14</v>
      </c>
      <c r="P437" s="6">
        <v>9</v>
      </c>
      <c r="Q437" s="25" t="s">
        <v>32</v>
      </c>
      <c r="R437" s="6">
        <v>2.7</v>
      </c>
      <c r="S437" s="6" t="s">
        <v>2100</v>
      </c>
      <c r="T437" s="8">
        <v>0.11</v>
      </c>
      <c r="U437" s="6" t="s">
        <v>8</v>
      </c>
      <c r="V437" s="6" t="s">
        <v>15</v>
      </c>
      <c r="W437" s="6">
        <v>8</v>
      </c>
      <c r="X437" s="6" t="str">
        <f t="shared" si="48"/>
        <v>Low</v>
      </c>
      <c r="Y437" s="11">
        <v>10</v>
      </c>
    </row>
    <row r="438" spans="1:25" x14ac:dyDescent="0.25">
      <c r="A438" s="10" t="s">
        <v>1989</v>
      </c>
      <c r="B438" s="35">
        <v>250966</v>
      </c>
      <c r="C438" s="6" t="str">
        <f t="shared" si="42"/>
        <v>FL</v>
      </c>
      <c r="D438" s="6" t="str">
        <f t="shared" si="43"/>
        <v>966</v>
      </c>
      <c r="E438" s="6" t="str">
        <f t="shared" si="44"/>
        <v>250</v>
      </c>
      <c r="F438" s="6" t="str">
        <f>TRIM(Table1[[#This Row],[Name]])</f>
        <v>David Osborne III</v>
      </c>
      <c r="G438" s="6" t="s">
        <v>1990</v>
      </c>
      <c r="H438" s="6" t="str">
        <f t="shared" si="45"/>
        <v>DAVID OSBORNE III</v>
      </c>
      <c r="I438" s="6" t="str">
        <f t="shared" si="46"/>
        <v>david osborne iii</v>
      </c>
      <c r="J438" s="6" t="str">
        <f t="shared" si="47"/>
        <v>David Osborne Iii</v>
      </c>
      <c r="K438" s="6" t="s">
        <v>82</v>
      </c>
      <c r="L438" s="6">
        <v>45</v>
      </c>
      <c r="M438" s="6" t="s">
        <v>29</v>
      </c>
      <c r="N438" s="6" t="s">
        <v>30</v>
      </c>
      <c r="O438" s="6" t="s">
        <v>64</v>
      </c>
      <c r="P438" s="6">
        <v>4</v>
      </c>
      <c r="Q438" s="25" t="s">
        <v>104</v>
      </c>
      <c r="R438" s="6">
        <v>2.7</v>
      </c>
      <c r="S438" s="6" t="s">
        <v>2100</v>
      </c>
      <c r="T438" s="8">
        <v>0.72</v>
      </c>
      <c r="U438" s="6" t="s">
        <v>50</v>
      </c>
      <c r="V438" s="6" t="s">
        <v>20</v>
      </c>
      <c r="W438" s="6">
        <v>5</v>
      </c>
      <c r="X438" s="6" t="str">
        <f t="shared" si="48"/>
        <v>Low</v>
      </c>
      <c r="Y438" s="11">
        <v>1</v>
      </c>
    </row>
    <row r="439" spans="1:25" x14ac:dyDescent="0.25">
      <c r="A439" s="10" t="s">
        <v>237</v>
      </c>
      <c r="B439" s="35">
        <v>250086</v>
      </c>
      <c r="C439" s="6" t="str">
        <f t="shared" si="42"/>
        <v>FL</v>
      </c>
      <c r="D439" s="6" t="str">
        <f t="shared" si="43"/>
        <v>086</v>
      </c>
      <c r="E439" s="6" t="str">
        <f t="shared" si="44"/>
        <v>250</v>
      </c>
      <c r="F439" s="6" t="str">
        <f>TRIM(Table1[[#This Row],[Name]])</f>
        <v>Brenda Green</v>
      </c>
      <c r="G439" s="6" t="s">
        <v>238</v>
      </c>
      <c r="H439" s="6" t="str">
        <f t="shared" si="45"/>
        <v>BRENDA GREEN</v>
      </c>
      <c r="I439" s="6" t="str">
        <f t="shared" si="46"/>
        <v>brenda green</v>
      </c>
      <c r="J439" s="6" t="str">
        <f t="shared" si="47"/>
        <v>Brenda Green</v>
      </c>
      <c r="K439" s="6" t="s">
        <v>63</v>
      </c>
      <c r="L439" s="6">
        <v>21</v>
      </c>
      <c r="M439" s="6" t="s">
        <v>158</v>
      </c>
      <c r="N439" s="6" t="s">
        <v>159</v>
      </c>
      <c r="O439" s="6" t="s">
        <v>75</v>
      </c>
      <c r="P439" s="6">
        <v>2</v>
      </c>
      <c r="Q439" s="25">
        <v>100</v>
      </c>
      <c r="R439" s="6">
        <v>2.6</v>
      </c>
      <c r="S439" s="6" t="s">
        <v>2100</v>
      </c>
      <c r="T439" s="8">
        <v>0.85</v>
      </c>
      <c r="U439" s="6" t="s">
        <v>50</v>
      </c>
      <c r="V439" s="6" t="s">
        <v>44</v>
      </c>
      <c r="W439" s="6">
        <v>5</v>
      </c>
      <c r="X439" s="6" t="str">
        <f t="shared" si="48"/>
        <v>Low</v>
      </c>
      <c r="Y439" s="11">
        <v>3</v>
      </c>
    </row>
    <row r="440" spans="1:25" x14ac:dyDescent="0.25">
      <c r="A440" s="10" t="s">
        <v>508</v>
      </c>
      <c r="B440" s="35">
        <v>250222</v>
      </c>
      <c r="C440" s="6" t="str">
        <f t="shared" si="42"/>
        <v>FL</v>
      </c>
      <c r="D440" s="6" t="str">
        <f t="shared" si="43"/>
        <v>222</v>
      </c>
      <c r="E440" s="6" t="str">
        <f t="shared" si="44"/>
        <v>250</v>
      </c>
      <c r="F440" s="6" t="str">
        <f>TRIM(Table1[[#This Row],[Name]])</f>
        <v>James Skinner</v>
      </c>
      <c r="G440" s="6" t="s">
        <v>509</v>
      </c>
      <c r="H440" s="6" t="str">
        <f t="shared" si="45"/>
        <v>JAMES SKINNER</v>
      </c>
      <c r="I440" s="6" t="str">
        <f t="shared" si="46"/>
        <v>james skinner</v>
      </c>
      <c r="J440" s="6" t="str">
        <f t="shared" si="47"/>
        <v>James Skinner</v>
      </c>
      <c r="K440" s="6" t="s">
        <v>82</v>
      </c>
      <c r="L440" s="6">
        <v>41</v>
      </c>
      <c r="M440" s="6" t="s">
        <v>95</v>
      </c>
      <c r="N440" s="6" t="s">
        <v>96</v>
      </c>
      <c r="O440" s="6" t="s">
        <v>97</v>
      </c>
      <c r="P440" s="6">
        <v>4</v>
      </c>
      <c r="Q440" s="25">
        <v>75</v>
      </c>
      <c r="R440" s="6">
        <v>2.6</v>
      </c>
      <c r="S440" s="6" t="s">
        <v>2100</v>
      </c>
      <c r="T440" s="8">
        <v>0.85</v>
      </c>
      <c r="U440" s="6" t="s">
        <v>33</v>
      </c>
      <c r="V440" s="6" t="s">
        <v>15</v>
      </c>
      <c r="W440" s="6">
        <v>4</v>
      </c>
      <c r="X440" s="6" t="str">
        <f t="shared" si="48"/>
        <v>Low</v>
      </c>
      <c r="Y440" s="11">
        <v>1</v>
      </c>
    </row>
    <row r="441" spans="1:25" x14ac:dyDescent="0.25">
      <c r="A441" s="10" t="s">
        <v>786</v>
      </c>
      <c r="B441" s="35">
        <v>250361</v>
      </c>
      <c r="C441" s="6" t="str">
        <f t="shared" si="42"/>
        <v>FL</v>
      </c>
      <c r="D441" s="6" t="str">
        <f t="shared" si="43"/>
        <v>361</v>
      </c>
      <c r="E441" s="6" t="str">
        <f t="shared" si="44"/>
        <v>250</v>
      </c>
      <c r="F441" s="6" t="str">
        <f>TRIM(Table1[[#This Row],[Name]])</f>
        <v>Christopher Burton</v>
      </c>
      <c r="G441" s="6" t="s">
        <v>787</v>
      </c>
      <c r="H441" s="6" t="str">
        <f t="shared" si="45"/>
        <v>CHRISTOPHER BURTON</v>
      </c>
      <c r="I441" s="6" t="str">
        <f t="shared" si="46"/>
        <v>christopher burton</v>
      </c>
      <c r="J441" s="6" t="str">
        <f t="shared" si="47"/>
        <v>Christopher Burton</v>
      </c>
      <c r="K441" s="6" t="s">
        <v>82</v>
      </c>
      <c r="L441" s="6">
        <v>56</v>
      </c>
      <c r="M441" s="6" t="s">
        <v>29</v>
      </c>
      <c r="N441" s="6" t="s">
        <v>30</v>
      </c>
      <c r="O441" s="6" t="s">
        <v>38</v>
      </c>
      <c r="P441" s="6">
        <v>9</v>
      </c>
      <c r="Q441" s="25" t="s">
        <v>2104</v>
      </c>
      <c r="R441" s="6">
        <v>2.6</v>
      </c>
      <c r="S441" s="6" t="s">
        <v>2099</v>
      </c>
      <c r="T441" s="8">
        <v>0.61</v>
      </c>
      <c r="U441" s="6" t="s">
        <v>50</v>
      </c>
      <c r="V441" s="6" t="s">
        <v>44</v>
      </c>
      <c r="W441" s="6">
        <v>10</v>
      </c>
      <c r="X441" s="6" t="str">
        <f t="shared" si="48"/>
        <v>Medium</v>
      </c>
      <c r="Y441" s="11">
        <v>5</v>
      </c>
    </row>
    <row r="442" spans="1:25" x14ac:dyDescent="0.25">
      <c r="A442" s="10" t="s">
        <v>754</v>
      </c>
      <c r="B442" s="35">
        <v>250345</v>
      </c>
      <c r="C442" s="6" t="str">
        <f t="shared" si="42"/>
        <v>FL</v>
      </c>
      <c r="D442" s="6" t="str">
        <f t="shared" si="43"/>
        <v>345</v>
      </c>
      <c r="E442" s="6" t="str">
        <f t="shared" si="44"/>
        <v>250</v>
      </c>
      <c r="F442" s="6" t="str">
        <f>TRIM(Table1[[#This Row],[Name]])</f>
        <v>Elijah Green</v>
      </c>
      <c r="G442" s="6" t="s">
        <v>755</v>
      </c>
      <c r="H442" s="6" t="str">
        <f t="shared" si="45"/>
        <v>ELIJAH GREEN</v>
      </c>
      <c r="I442" s="6" t="str">
        <f t="shared" si="46"/>
        <v>elijah green</v>
      </c>
      <c r="J442" s="6" t="str">
        <f t="shared" si="47"/>
        <v>Elijah Green</v>
      </c>
      <c r="K442" s="6" t="s">
        <v>82</v>
      </c>
      <c r="L442" s="6">
        <v>22</v>
      </c>
      <c r="M442" s="6" t="s">
        <v>12</v>
      </c>
      <c r="N442" s="6" t="s">
        <v>13</v>
      </c>
      <c r="O442" s="6" t="s">
        <v>64</v>
      </c>
      <c r="P442" s="6">
        <v>1</v>
      </c>
      <c r="Q442" s="25" t="s">
        <v>49</v>
      </c>
      <c r="R442" s="6">
        <v>2.6</v>
      </c>
      <c r="S442" s="6" t="s">
        <v>2099</v>
      </c>
      <c r="T442" s="8">
        <v>0.72</v>
      </c>
      <c r="U442" s="6" t="s">
        <v>50</v>
      </c>
      <c r="V442" s="6" t="s">
        <v>15</v>
      </c>
      <c r="W442" s="6">
        <v>5</v>
      </c>
      <c r="X442" s="6" t="str">
        <f t="shared" si="48"/>
        <v>Low</v>
      </c>
      <c r="Y442" s="11">
        <v>1</v>
      </c>
    </row>
    <row r="443" spans="1:25" x14ac:dyDescent="0.25">
      <c r="A443" s="10" t="s">
        <v>806</v>
      </c>
      <c r="B443" s="35">
        <v>250371</v>
      </c>
      <c r="C443" s="6" t="str">
        <f t="shared" si="42"/>
        <v>FL</v>
      </c>
      <c r="D443" s="6" t="str">
        <f t="shared" si="43"/>
        <v>371</v>
      </c>
      <c r="E443" s="6" t="str">
        <f t="shared" si="44"/>
        <v>250</v>
      </c>
      <c r="F443" s="6" t="str">
        <f>TRIM(Table1[[#This Row],[Name]])</f>
        <v>Jennifer Lara</v>
      </c>
      <c r="G443" s="6" t="s">
        <v>807</v>
      </c>
      <c r="H443" s="6" t="str">
        <f t="shared" si="45"/>
        <v>JENNIFER LARA</v>
      </c>
      <c r="I443" s="6" t="str">
        <f t="shared" si="46"/>
        <v>jennifer lara</v>
      </c>
      <c r="J443" s="6" t="str">
        <f t="shared" si="47"/>
        <v>Jennifer Lara</v>
      </c>
      <c r="K443" s="6" t="s">
        <v>63</v>
      </c>
      <c r="L443" s="6">
        <v>49</v>
      </c>
      <c r="M443" s="6" t="s">
        <v>5</v>
      </c>
      <c r="N443" s="6" t="s">
        <v>6</v>
      </c>
      <c r="O443" s="6" t="s">
        <v>38</v>
      </c>
      <c r="P443" s="6">
        <v>15</v>
      </c>
      <c r="Q443" s="25" t="s">
        <v>2103</v>
      </c>
      <c r="R443" s="6">
        <v>2.6</v>
      </c>
      <c r="S443" s="6" t="s">
        <v>2099</v>
      </c>
      <c r="T443" s="8">
        <v>0.83</v>
      </c>
      <c r="U443" s="6" t="s">
        <v>55</v>
      </c>
      <c r="V443" s="6" t="s">
        <v>15</v>
      </c>
      <c r="W443" s="6">
        <v>13</v>
      </c>
      <c r="X443" s="6" t="str">
        <f t="shared" si="48"/>
        <v>Medium</v>
      </c>
      <c r="Y443" s="11">
        <v>9</v>
      </c>
    </row>
    <row r="444" spans="1:25" x14ac:dyDescent="0.25">
      <c r="A444" s="10" t="s">
        <v>1868</v>
      </c>
      <c r="B444" s="35">
        <v>250905</v>
      </c>
      <c r="C444" s="6" t="str">
        <f t="shared" si="42"/>
        <v>FL</v>
      </c>
      <c r="D444" s="6" t="str">
        <f t="shared" si="43"/>
        <v>905</v>
      </c>
      <c r="E444" s="6" t="str">
        <f t="shared" si="44"/>
        <v>250</v>
      </c>
      <c r="F444" s="6" t="str">
        <f>TRIM(Table1[[#This Row],[Name]])</f>
        <v>Andrew Little</v>
      </c>
      <c r="G444" s="6" t="s">
        <v>1869</v>
      </c>
      <c r="H444" s="6" t="str">
        <f t="shared" si="45"/>
        <v>ANDREW LITTLE</v>
      </c>
      <c r="I444" s="6" t="str">
        <f t="shared" si="46"/>
        <v>andrew little</v>
      </c>
      <c r="J444" s="6" t="str">
        <f t="shared" si="47"/>
        <v>Andrew Little</v>
      </c>
      <c r="K444" s="6" t="s">
        <v>82</v>
      </c>
      <c r="L444" s="6">
        <v>21</v>
      </c>
      <c r="M444" s="6" t="s">
        <v>78</v>
      </c>
      <c r="N444" s="6" t="s">
        <v>79</v>
      </c>
      <c r="O444" s="6" t="s">
        <v>38</v>
      </c>
      <c r="P444" s="6">
        <v>2</v>
      </c>
      <c r="Q444" s="25">
        <v>50</v>
      </c>
      <c r="R444" s="6">
        <v>2.6</v>
      </c>
      <c r="S444" s="6" t="s">
        <v>2099</v>
      </c>
      <c r="T444" s="8">
        <v>0.86</v>
      </c>
      <c r="U444" s="6" t="s">
        <v>8</v>
      </c>
      <c r="V444" s="6" t="s">
        <v>44</v>
      </c>
      <c r="W444" s="6">
        <v>5</v>
      </c>
      <c r="X444" s="6" t="str">
        <f t="shared" si="48"/>
        <v>Low</v>
      </c>
      <c r="Y444" s="11">
        <v>1</v>
      </c>
    </row>
    <row r="445" spans="1:25" x14ac:dyDescent="0.25">
      <c r="A445" s="10" t="s">
        <v>888</v>
      </c>
      <c r="B445" s="35">
        <v>250412</v>
      </c>
      <c r="C445" s="6" t="str">
        <f t="shared" si="42"/>
        <v>FL</v>
      </c>
      <c r="D445" s="6" t="str">
        <f t="shared" si="43"/>
        <v>412</v>
      </c>
      <c r="E445" s="6" t="str">
        <f t="shared" si="44"/>
        <v>250</v>
      </c>
      <c r="F445" s="6" t="str">
        <f>TRIM(Table1[[#This Row],[Name]])</f>
        <v>Jessica Erickson</v>
      </c>
      <c r="G445" s="6" t="s">
        <v>889</v>
      </c>
      <c r="H445" s="6" t="str">
        <f t="shared" si="45"/>
        <v>JESSICA ERICKSON</v>
      </c>
      <c r="I445" s="6" t="str">
        <f t="shared" si="46"/>
        <v>jessica erickson</v>
      </c>
      <c r="J445" s="6" t="str">
        <f t="shared" si="47"/>
        <v>Jessica Erickson</v>
      </c>
      <c r="K445" s="6" t="s">
        <v>63</v>
      </c>
      <c r="L445" s="6">
        <v>58</v>
      </c>
      <c r="M445" s="6" t="s">
        <v>47</v>
      </c>
      <c r="N445" s="6" t="s">
        <v>48</v>
      </c>
      <c r="O445" s="6" t="s">
        <v>19</v>
      </c>
      <c r="P445" s="6">
        <v>17</v>
      </c>
      <c r="Q445" s="25" t="s">
        <v>49</v>
      </c>
      <c r="R445" s="6">
        <v>2.6</v>
      </c>
      <c r="S445" s="6" t="s">
        <v>2100</v>
      </c>
      <c r="T445" s="8">
        <v>0.61</v>
      </c>
      <c r="U445" s="6" t="s">
        <v>8</v>
      </c>
      <c r="V445" s="6" t="s">
        <v>15</v>
      </c>
      <c r="W445" s="6">
        <v>20</v>
      </c>
      <c r="X445" s="6" t="str">
        <f t="shared" si="48"/>
        <v>High</v>
      </c>
      <c r="Y445" s="11">
        <v>1</v>
      </c>
    </row>
    <row r="446" spans="1:25" x14ac:dyDescent="0.25">
      <c r="A446" s="10" t="s">
        <v>1035</v>
      </c>
      <c r="B446" s="35">
        <v>250486</v>
      </c>
      <c r="C446" s="6" t="str">
        <f t="shared" si="42"/>
        <v>FL</v>
      </c>
      <c r="D446" s="6" t="str">
        <f t="shared" si="43"/>
        <v>486</v>
      </c>
      <c r="E446" s="6" t="str">
        <f t="shared" si="44"/>
        <v>250</v>
      </c>
      <c r="F446" s="6" t="str">
        <f>TRIM(Table1[[#This Row],[Name]])</f>
        <v>Antonio King</v>
      </c>
      <c r="G446" s="6" t="s">
        <v>1036</v>
      </c>
      <c r="H446" s="6" t="str">
        <f t="shared" si="45"/>
        <v>ANTONIO KING</v>
      </c>
      <c r="I446" s="6" t="str">
        <f t="shared" si="46"/>
        <v>antonio king</v>
      </c>
      <c r="J446" s="6" t="str">
        <f t="shared" si="47"/>
        <v>Antonio King</v>
      </c>
      <c r="K446" s="6" t="s">
        <v>82</v>
      </c>
      <c r="L446" s="6">
        <v>40</v>
      </c>
      <c r="M446" s="6" t="s">
        <v>47</v>
      </c>
      <c r="N446" s="6" t="s">
        <v>48</v>
      </c>
      <c r="O446" s="6" t="s">
        <v>75</v>
      </c>
      <c r="P446" s="6">
        <v>12</v>
      </c>
      <c r="Q446" s="25">
        <v>75</v>
      </c>
      <c r="R446" s="6">
        <v>2.6</v>
      </c>
      <c r="S446" s="6" t="s">
        <v>2099</v>
      </c>
      <c r="T446" s="8">
        <v>0.11</v>
      </c>
      <c r="U446" s="6" t="s">
        <v>50</v>
      </c>
      <c r="V446" s="6" t="s">
        <v>9</v>
      </c>
      <c r="W446" s="6">
        <v>13</v>
      </c>
      <c r="X446" s="6" t="str">
        <f t="shared" si="48"/>
        <v>Medium</v>
      </c>
      <c r="Y446" s="11">
        <v>13</v>
      </c>
    </row>
    <row r="447" spans="1:25" x14ac:dyDescent="0.25">
      <c r="A447" s="10" t="s">
        <v>1108</v>
      </c>
      <c r="B447" s="35">
        <v>250523</v>
      </c>
      <c r="C447" s="6" t="str">
        <f t="shared" si="42"/>
        <v>FL</v>
      </c>
      <c r="D447" s="6" t="str">
        <f t="shared" si="43"/>
        <v>523</v>
      </c>
      <c r="E447" s="6" t="str">
        <f t="shared" si="44"/>
        <v>250</v>
      </c>
      <c r="F447" s="6" t="str">
        <f>TRIM(Table1[[#This Row],[Name]])</f>
        <v>Scott Compton</v>
      </c>
      <c r="G447" s="6" t="s">
        <v>1109</v>
      </c>
      <c r="H447" s="6" t="str">
        <f t="shared" si="45"/>
        <v>SCOTT COMPTON</v>
      </c>
      <c r="I447" s="6" t="str">
        <f t="shared" si="46"/>
        <v>scott compton</v>
      </c>
      <c r="J447" s="6" t="str">
        <f t="shared" si="47"/>
        <v>Scott Compton</v>
      </c>
      <c r="K447" s="6" t="s">
        <v>82</v>
      </c>
      <c r="L447" s="6">
        <v>36</v>
      </c>
      <c r="M447" s="6" t="s">
        <v>122</v>
      </c>
      <c r="N447" s="6" t="s">
        <v>123</v>
      </c>
      <c r="O447" s="6" t="s">
        <v>7</v>
      </c>
      <c r="P447" s="6">
        <v>4</v>
      </c>
      <c r="Q447" s="25">
        <v>40</v>
      </c>
      <c r="R447" s="6">
        <v>2.6</v>
      </c>
      <c r="S447" s="6" t="s">
        <v>142</v>
      </c>
      <c r="T447" s="8">
        <v>0.9</v>
      </c>
      <c r="U447" s="6" t="s">
        <v>33</v>
      </c>
      <c r="V447" s="6" t="s">
        <v>44</v>
      </c>
      <c r="W447" s="6">
        <v>2</v>
      </c>
      <c r="X447" s="6" t="str">
        <f t="shared" si="48"/>
        <v>Low</v>
      </c>
      <c r="Y447" s="11">
        <v>4</v>
      </c>
    </row>
    <row r="448" spans="1:25" x14ac:dyDescent="0.25">
      <c r="A448" s="10" t="s">
        <v>1140</v>
      </c>
      <c r="B448" s="35">
        <v>250539</v>
      </c>
      <c r="C448" s="6" t="str">
        <f t="shared" si="42"/>
        <v>FL</v>
      </c>
      <c r="D448" s="6" t="str">
        <f t="shared" si="43"/>
        <v>539</v>
      </c>
      <c r="E448" s="6" t="str">
        <f t="shared" si="44"/>
        <v>250</v>
      </c>
      <c r="F448" s="6" t="str">
        <f>TRIM(Table1[[#This Row],[Name]])</f>
        <v>Janice Daniels</v>
      </c>
      <c r="G448" s="6" t="s">
        <v>1141</v>
      </c>
      <c r="H448" s="6" t="str">
        <f t="shared" si="45"/>
        <v>JANICE DANIELS</v>
      </c>
      <c r="I448" s="6" t="str">
        <f t="shared" si="46"/>
        <v>janice daniels</v>
      </c>
      <c r="J448" s="6" t="str">
        <f t="shared" si="47"/>
        <v>Janice Daniels</v>
      </c>
      <c r="K448" s="6" t="s">
        <v>63</v>
      </c>
      <c r="L448" s="6">
        <v>21</v>
      </c>
      <c r="M448" s="6" t="s">
        <v>18</v>
      </c>
      <c r="N448" s="6" t="s">
        <v>18</v>
      </c>
      <c r="O448" s="6" t="s">
        <v>75</v>
      </c>
      <c r="P448" s="6">
        <v>0</v>
      </c>
      <c r="Q448" s="25" t="s">
        <v>104</v>
      </c>
      <c r="R448" s="6">
        <v>2.6</v>
      </c>
      <c r="S448" s="6" t="s">
        <v>2099</v>
      </c>
      <c r="T448" s="8">
        <v>0.72</v>
      </c>
      <c r="U448" s="6" t="s">
        <v>33</v>
      </c>
      <c r="V448" s="6" t="s">
        <v>15</v>
      </c>
      <c r="W448" s="6">
        <v>2</v>
      </c>
      <c r="X448" s="6" t="str">
        <f t="shared" si="48"/>
        <v>Low</v>
      </c>
      <c r="Y448" s="11">
        <v>5</v>
      </c>
    </row>
    <row r="449" spans="1:25" x14ac:dyDescent="0.25">
      <c r="A449" s="10" t="s">
        <v>1479</v>
      </c>
      <c r="B449" s="35">
        <v>250710</v>
      </c>
      <c r="C449" s="6" t="str">
        <f t="shared" si="42"/>
        <v>FL</v>
      </c>
      <c r="D449" s="6" t="str">
        <f t="shared" si="43"/>
        <v>710</v>
      </c>
      <c r="E449" s="6" t="str">
        <f t="shared" si="44"/>
        <v>250</v>
      </c>
      <c r="F449" s="6" t="str">
        <f>TRIM(Table1[[#This Row],[Name]])</f>
        <v>David Griffin</v>
      </c>
      <c r="G449" s="6" t="s">
        <v>1480</v>
      </c>
      <c r="H449" s="6" t="str">
        <f t="shared" si="45"/>
        <v>DAVID GRIFFIN</v>
      </c>
      <c r="I449" s="6" t="str">
        <f t="shared" si="46"/>
        <v>david griffin</v>
      </c>
      <c r="J449" s="6" t="str">
        <f t="shared" si="47"/>
        <v>David Griffin</v>
      </c>
      <c r="K449" s="6" t="s">
        <v>82</v>
      </c>
      <c r="L449" s="6">
        <v>40</v>
      </c>
      <c r="M449" s="6" t="s">
        <v>107</v>
      </c>
      <c r="N449" s="6" t="s">
        <v>108</v>
      </c>
      <c r="O449" s="6" t="s">
        <v>31</v>
      </c>
      <c r="P449" s="6">
        <v>12</v>
      </c>
      <c r="Q449" s="25">
        <v>30</v>
      </c>
      <c r="R449" s="6">
        <v>2.6</v>
      </c>
      <c r="S449" s="6" t="s">
        <v>2100</v>
      </c>
      <c r="T449" s="8">
        <v>0.11</v>
      </c>
      <c r="U449" s="6" t="s">
        <v>33</v>
      </c>
      <c r="V449" s="6" t="s">
        <v>15</v>
      </c>
      <c r="W449" s="6">
        <v>6</v>
      </c>
      <c r="X449" s="6" t="str">
        <f t="shared" si="48"/>
        <v>Low</v>
      </c>
      <c r="Y449" s="11">
        <v>10</v>
      </c>
    </row>
    <row r="450" spans="1:25" x14ac:dyDescent="0.25">
      <c r="A450" s="10" t="s">
        <v>1543</v>
      </c>
      <c r="B450" s="35">
        <v>250742</v>
      </c>
      <c r="C450" s="6" t="str">
        <f t="shared" ref="C450:C513" si="49">LEFT(A450,2)</f>
        <v>FL</v>
      </c>
      <c r="D450" s="6" t="str">
        <f t="shared" ref="D450:D513" si="50">RIGHT(A450,3)</f>
        <v>742</v>
      </c>
      <c r="E450" s="6" t="str">
        <f t="shared" ref="E450:E513" si="51">MID(A450,3,3)</f>
        <v>250</v>
      </c>
      <c r="F450" s="6" t="str">
        <f>TRIM(Table1[[#This Row],[Name]])</f>
        <v>Scott Alexander MD</v>
      </c>
      <c r="G450" s="6" t="s">
        <v>1544</v>
      </c>
      <c r="H450" s="6" t="str">
        <f t="shared" ref="H450:H513" si="52">UPPER(G450)</f>
        <v>SCOTT ALEXANDER MD</v>
      </c>
      <c r="I450" s="6" t="str">
        <f t="shared" ref="I450:I513" si="53">LOWER(G450)</f>
        <v>scott alexander md</v>
      </c>
      <c r="J450" s="6" t="str">
        <f t="shared" ref="J450:J513" si="54">PROPER(G450)</f>
        <v>Scott Alexander Md</v>
      </c>
      <c r="K450" s="6" t="s">
        <v>82</v>
      </c>
      <c r="L450" s="6">
        <v>46</v>
      </c>
      <c r="M450" s="6" t="s">
        <v>111</v>
      </c>
      <c r="N450" s="6" t="s">
        <v>13</v>
      </c>
      <c r="O450" s="6" t="s">
        <v>23</v>
      </c>
      <c r="P450" s="6">
        <v>5</v>
      </c>
      <c r="Q450" s="25" t="s">
        <v>32</v>
      </c>
      <c r="R450" s="6">
        <v>2.6</v>
      </c>
      <c r="S450" s="6" t="s">
        <v>142</v>
      </c>
      <c r="T450" s="8">
        <v>0.76</v>
      </c>
      <c r="U450" s="6" t="s">
        <v>33</v>
      </c>
      <c r="V450" s="6" t="s">
        <v>15</v>
      </c>
      <c r="W450" s="6">
        <v>2</v>
      </c>
      <c r="X450" s="6" t="str">
        <f t="shared" ref="X450:X513" si="55">IF(W450&gt;15,"High",IF(W450&gt;=10,"Medium","Low"))</f>
        <v>Low</v>
      </c>
      <c r="Y450" s="11">
        <v>3</v>
      </c>
    </row>
    <row r="451" spans="1:25" x14ac:dyDescent="0.25">
      <c r="A451" s="10" t="s">
        <v>1681</v>
      </c>
      <c r="B451" s="35">
        <v>250811</v>
      </c>
      <c r="C451" s="6" t="str">
        <f t="shared" si="49"/>
        <v>FL</v>
      </c>
      <c r="D451" s="6" t="str">
        <f t="shared" si="50"/>
        <v>811</v>
      </c>
      <c r="E451" s="6" t="str">
        <f t="shared" si="51"/>
        <v>250</v>
      </c>
      <c r="F451" s="6" t="str">
        <f>TRIM(Table1[[#This Row],[Name]])</f>
        <v>Russell Carpenter</v>
      </c>
      <c r="G451" s="6" t="s">
        <v>1682</v>
      </c>
      <c r="H451" s="6" t="str">
        <f t="shared" si="52"/>
        <v>RUSSELL CARPENTER</v>
      </c>
      <c r="I451" s="6" t="str">
        <f t="shared" si="53"/>
        <v>russell carpenter</v>
      </c>
      <c r="J451" s="6" t="str">
        <f t="shared" si="54"/>
        <v>Russell Carpenter</v>
      </c>
      <c r="K451" s="6" t="s">
        <v>82</v>
      </c>
      <c r="L451" s="6">
        <v>21</v>
      </c>
      <c r="M451" s="6" t="s">
        <v>122</v>
      </c>
      <c r="N451" s="6" t="s">
        <v>123</v>
      </c>
      <c r="O451" s="6" t="s">
        <v>31</v>
      </c>
      <c r="P451" s="6">
        <v>0</v>
      </c>
      <c r="Q451" s="25">
        <v>20</v>
      </c>
      <c r="R451" s="6">
        <v>2.6</v>
      </c>
      <c r="S451" s="6" t="s">
        <v>142</v>
      </c>
      <c r="T451" s="8">
        <v>0.64</v>
      </c>
      <c r="U451" s="6" t="s">
        <v>50</v>
      </c>
      <c r="V451" s="6" t="s">
        <v>15</v>
      </c>
      <c r="W451" s="6">
        <v>3</v>
      </c>
      <c r="X451" s="6" t="str">
        <f t="shared" si="55"/>
        <v>Low</v>
      </c>
      <c r="Y451" s="11">
        <v>2</v>
      </c>
    </row>
    <row r="452" spans="1:25" x14ac:dyDescent="0.25">
      <c r="A452" s="10" t="s">
        <v>1987</v>
      </c>
      <c r="B452" s="35">
        <v>250965</v>
      </c>
      <c r="C452" s="6" t="str">
        <f t="shared" si="49"/>
        <v>FL</v>
      </c>
      <c r="D452" s="6" t="str">
        <f t="shared" si="50"/>
        <v>965</v>
      </c>
      <c r="E452" s="6" t="str">
        <f t="shared" si="51"/>
        <v>250</v>
      </c>
      <c r="F452" s="6" t="str">
        <f>TRIM(Table1[[#This Row],[Name]])</f>
        <v>Latoya Brown</v>
      </c>
      <c r="G452" s="6" t="s">
        <v>1988</v>
      </c>
      <c r="H452" s="6" t="str">
        <f t="shared" si="52"/>
        <v>LATOYA BROWN</v>
      </c>
      <c r="I452" s="6" t="str">
        <f t="shared" si="53"/>
        <v>latoya brown</v>
      </c>
      <c r="J452" s="6" t="str">
        <f t="shared" si="54"/>
        <v>Latoya Brown</v>
      </c>
      <c r="K452" s="6" t="s">
        <v>63</v>
      </c>
      <c r="L452" s="6">
        <v>59</v>
      </c>
      <c r="M452" s="6" t="s">
        <v>53</v>
      </c>
      <c r="N452" s="6" t="s">
        <v>13</v>
      </c>
      <c r="O452" s="6" t="s">
        <v>60</v>
      </c>
      <c r="P452" s="6">
        <v>40</v>
      </c>
      <c r="Q452" s="25">
        <v>100</v>
      </c>
      <c r="R452" s="6">
        <v>2.6</v>
      </c>
      <c r="S452" s="6" t="s">
        <v>2100</v>
      </c>
      <c r="T452" s="8">
        <v>0.11</v>
      </c>
      <c r="U452" s="6" t="s">
        <v>8</v>
      </c>
      <c r="V452" s="6" t="s">
        <v>20</v>
      </c>
      <c r="W452" s="6">
        <v>16</v>
      </c>
      <c r="X452" s="6" t="str">
        <f t="shared" si="55"/>
        <v>High</v>
      </c>
      <c r="Y452" s="11">
        <v>5</v>
      </c>
    </row>
    <row r="453" spans="1:25" x14ac:dyDescent="0.25">
      <c r="A453" s="10" t="s">
        <v>3</v>
      </c>
      <c r="B453" s="35">
        <v>250001</v>
      </c>
      <c r="C453" s="6" t="str">
        <f t="shared" si="49"/>
        <v>FL</v>
      </c>
      <c r="D453" s="6" t="str">
        <f t="shared" si="50"/>
        <v>001</v>
      </c>
      <c r="E453" s="6" t="str">
        <f t="shared" si="51"/>
        <v>250</v>
      </c>
      <c r="F453" s="6" t="str">
        <f>TRIM(Table1[[#This Row],[Name]])</f>
        <v>Ms.Nicole Kidd</v>
      </c>
      <c r="G453" s="6" t="s">
        <v>5119</v>
      </c>
      <c r="H453" s="6" t="str">
        <f t="shared" si="52"/>
        <v>MS.NICOLE KIDD</v>
      </c>
      <c r="I453" s="6" t="str">
        <f t="shared" si="53"/>
        <v>ms.nicole kidd</v>
      </c>
      <c r="J453" s="6" t="str">
        <f t="shared" si="54"/>
        <v>Ms.Nicole Kidd</v>
      </c>
      <c r="K453" s="6" t="s">
        <v>63</v>
      </c>
      <c r="L453" s="6">
        <v>52</v>
      </c>
      <c r="M453" s="6" t="s">
        <v>5</v>
      </c>
      <c r="N453" s="6" t="s">
        <v>6</v>
      </c>
      <c r="O453" s="6" t="s">
        <v>7</v>
      </c>
      <c r="P453" s="6">
        <v>11</v>
      </c>
      <c r="Q453" s="25">
        <v>100</v>
      </c>
      <c r="R453" s="6">
        <v>2.5</v>
      </c>
      <c r="S453" s="6" t="s">
        <v>2099</v>
      </c>
      <c r="T453" s="8">
        <v>0.11</v>
      </c>
      <c r="U453" s="6" t="s">
        <v>8</v>
      </c>
      <c r="V453" s="6" t="s">
        <v>9</v>
      </c>
      <c r="W453" s="6">
        <v>13</v>
      </c>
      <c r="X453" s="6" t="str">
        <f t="shared" si="55"/>
        <v>Medium</v>
      </c>
      <c r="Y453" s="11">
        <v>6</v>
      </c>
    </row>
    <row r="454" spans="1:25" x14ac:dyDescent="0.25">
      <c r="A454" s="10" t="s">
        <v>45</v>
      </c>
      <c r="B454" s="35">
        <v>250010</v>
      </c>
      <c r="C454" s="6" t="str">
        <f t="shared" si="49"/>
        <v>FL</v>
      </c>
      <c r="D454" s="6" t="str">
        <f t="shared" si="50"/>
        <v>010</v>
      </c>
      <c r="E454" s="6" t="str">
        <f t="shared" si="51"/>
        <v>250</v>
      </c>
      <c r="F454" s="6" t="str">
        <f>TRIM(Table1[[#This Row],[Name]])</f>
        <v>Matthew Lloyd</v>
      </c>
      <c r="G454" s="6" t="s">
        <v>46</v>
      </c>
      <c r="H454" s="6" t="str">
        <f t="shared" si="52"/>
        <v>MATTHEW LLOYD</v>
      </c>
      <c r="I454" s="6" t="str">
        <f t="shared" si="53"/>
        <v>matthew lloyd</v>
      </c>
      <c r="J454" s="6" t="str">
        <f t="shared" si="54"/>
        <v>Matthew Lloyd</v>
      </c>
      <c r="K454" s="6" t="s">
        <v>82</v>
      </c>
      <c r="L454" s="6">
        <v>52</v>
      </c>
      <c r="M454" s="6" t="s">
        <v>47</v>
      </c>
      <c r="N454" s="6" t="s">
        <v>48</v>
      </c>
      <c r="O454" s="6" t="s">
        <v>31</v>
      </c>
      <c r="P454" s="6">
        <v>22</v>
      </c>
      <c r="Q454" s="25" t="s">
        <v>49</v>
      </c>
      <c r="R454" s="6">
        <v>2.5</v>
      </c>
      <c r="S454" s="6" t="s">
        <v>2100</v>
      </c>
      <c r="T454" s="8">
        <v>0.11</v>
      </c>
      <c r="U454" s="6" t="s">
        <v>50</v>
      </c>
      <c r="V454" s="6" t="s">
        <v>20</v>
      </c>
      <c r="W454" s="6">
        <v>16</v>
      </c>
      <c r="X454" s="6" t="str">
        <f t="shared" si="55"/>
        <v>High</v>
      </c>
      <c r="Y454" s="11">
        <v>5</v>
      </c>
    </row>
    <row r="455" spans="1:25" x14ac:dyDescent="0.25">
      <c r="A455" s="10" t="s">
        <v>56</v>
      </c>
      <c r="B455" s="35">
        <v>250012</v>
      </c>
      <c r="C455" s="6" t="str">
        <f t="shared" si="49"/>
        <v>FL</v>
      </c>
      <c r="D455" s="6" t="str">
        <f t="shared" si="50"/>
        <v>012</v>
      </c>
      <c r="E455" s="6" t="str">
        <f t="shared" si="51"/>
        <v>250</v>
      </c>
      <c r="F455" s="6" t="str">
        <f>TRIM(Table1[[#This Row],[Name]])</f>
        <v>Michelle Curtis</v>
      </c>
      <c r="G455" s="6" t="s">
        <v>57</v>
      </c>
      <c r="H455" s="6" t="str">
        <f t="shared" si="52"/>
        <v>MICHELLE CURTIS</v>
      </c>
      <c r="I455" s="6" t="str">
        <f t="shared" si="53"/>
        <v>michelle curtis</v>
      </c>
      <c r="J455" s="6" t="str">
        <f t="shared" si="54"/>
        <v>Michelle Curtis</v>
      </c>
      <c r="K455" s="6" t="s">
        <v>63</v>
      </c>
      <c r="L455" s="6">
        <v>55</v>
      </c>
      <c r="M455" s="6" t="s">
        <v>58</v>
      </c>
      <c r="N455" s="6" t="s">
        <v>59</v>
      </c>
      <c r="O455" s="6" t="s">
        <v>60</v>
      </c>
      <c r="P455" s="6">
        <v>15</v>
      </c>
      <c r="Q455" s="25" t="s">
        <v>49</v>
      </c>
      <c r="R455" s="6">
        <v>2.5</v>
      </c>
      <c r="S455" s="6" t="s">
        <v>2100</v>
      </c>
      <c r="T455" s="8">
        <v>0.86</v>
      </c>
      <c r="U455" s="6" t="s">
        <v>33</v>
      </c>
      <c r="V455" s="6" t="s">
        <v>20</v>
      </c>
      <c r="W455" s="6">
        <v>13</v>
      </c>
      <c r="X455" s="6" t="str">
        <f t="shared" si="55"/>
        <v>Medium</v>
      </c>
      <c r="Y455" s="11">
        <v>4</v>
      </c>
    </row>
    <row r="456" spans="1:25" x14ac:dyDescent="0.25">
      <c r="A456" s="10" t="s">
        <v>73</v>
      </c>
      <c r="B456" s="35">
        <v>250017</v>
      </c>
      <c r="C456" s="6" t="str">
        <f t="shared" si="49"/>
        <v>FL</v>
      </c>
      <c r="D456" s="6" t="str">
        <f t="shared" si="50"/>
        <v>017</v>
      </c>
      <c r="E456" s="6" t="str">
        <f t="shared" si="51"/>
        <v>250</v>
      </c>
      <c r="F456" s="6" t="str">
        <f>TRIM(Table1[[#This Row],[Name]])</f>
        <v>Laura Johnson</v>
      </c>
      <c r="G456" s="6" t="s">
        <v>74</v>
      </c>
      <c r="H456" s="6" t="str">
        <f t="shared" si="52"/>
        <v>LAURA JOHNSON</v>
      </c>
      <c r="I456" s="6" t="str">
        <f t="shared" si="53"/>
        <v>laura johnson</v>
      </c>
      <c r="J456" s="6" t="str">
        <f t="shared" si="54"/>
        <v>Laura Johnson</v>
      </c>
      <c r="K456" s="6" t="s">
        <v>63</v>
      </c>
      <c r="L456" s="6">
        <v>39</v>
      </c>
      <c r="M456" s="6" t="s">
        <v>12</v>
      </c>
      <c r="N456" s="6" t="s">
        <v>13</v>
      </c>
      <c r="O456" s="6" t="s">
        <v>75</v>
      </c>
      <c r="P456" s="6">
        <v>13</v>
      </c>
      <c r="Q456" s="25" t="s">
        <v>32</v>
      </c>
      <c r="R456" s="6">
        <v>2.5</v>
      </c>
      <c r="S456" s="6" t="s">
        <v>2099</v>
      </c>
      <c r="T456" s="8">
        <v>0.6</v>
      </c>
      <c r="U456" s="6" t="s">
        <v>55</v>
      </c>
      <c r="V456" s="6" t="s">
        <v>44</v>
      </c>
      <c r="W456" s="6">
        <v>7</v>
      </c>
      <c r="X456" s="6" t="str">
        <f t="shared" si="55"/>
        <v>Low</v>
      </c>
      <c r="Y456" s="11">
        <v>1</v>
      </c>
    </row>
    <row r="457" spans="1:25" x14ac:dyDescent="0.25">
      <c r="A457" s="10" t="s">
        <v>76</v>
      </c>
      <c r="B457" s="35">
        <v>250018</v>
      </c>
      <c r="C457" s="6" t="str">
        <f t="shared" si="49"/>
        <v>FL</v>
      </c>
      <c r="D457" s="6" t="str">
        <f t="shared" si="50"/>
        <v>018</v>
      </c>
      <c r="E457" s="6" t="str">
        <f t="shared" si="51"/>
        <v>250</v>
      </c>
      <c r="F457" s="6" t="str">
        <f>TRIM(Table1[[#This Row],[Name]])</f>
        <v>Scott Burns</v>
      </c>
      <c r="G457" s="6" t="s">
        <v>77</v>
      </c>
      <c r="H457" s="6" t="str">
        <f t="shared" si="52"/>
        <v>SCOTT BURNS</v>
      </c>
      <c r="I457" s="6" t="str">
        <f t="shared" si="53"/>
        <v>scott burns</v>
      </c>
      <c r="J457" s="6" t="str">
        <f t="shared" si="54"/>
        <v>Scott Burns</v>
      </c>
      <c r="K457" s="6" t="s">
        <v>82</v>
      </c>
      <c r="L457" s="6">
        <v>56</v>
      </c>
      <c r="M457" s="6" t="s">
        <v>78</v>
      </c>
      <c r="N457" s="6" t="s">
        <v>79</v>
      </c>
      <c r="O457" s="6" t="s">
        <v>7</v>
      </c>
      <c r="P457" s="6">
        <v>0</v>
      </c>
      <c r="Q457" s="25" t="s">
        <v>49</v>
      </c>
      <c r="R457" s="6">
        <v>2.5</v>
      </c>
      <c r="S457" s="6" t="s">
        <v>2099</v>
      </c>
      <c r="T457" s="8">
        <v>0.87</v>
      </c>
      <c r="U457" s="6" t="s">
        <v>50</v>
      </c>
      <c r="V457" s="6" t="s">
        <v>15</v>
      </c>
      <c r="W457" s="6">
        <v>1</v>
      </c>
      <c r="X457" s="6" t="str">
        <f t="shared" si="55"/>
        <v>Low</v>
      </c>
      <c r="Y457" s="11">
        <v>2</v>
      </c>
    </row>
    <row r="458" spans="1:25" x14ac:dyDescent="0.25">
      <c r="A458" s="10" t="s">
        <v>128</v>
      </c>
      <c r="B458" s="35">
        <v>250036</v>
      </c>
      <c r="C458" s="6" t="str">
        <f t="shared" si="49"/>
        <v>FL</v>
      </c>
      <c r="D458" s="6" t="str">
        <f t="shared" si="50"/>
        <v>036</v>
      </c>
      <c r="E458" s="6" t="str">
        <f t="shared" si="51"/>
        <v>250</v>
      </c>
      <c r="F458" s="6" t="str">
        <f>TRIM(Table1[[#This Row],[Name]])</f>
        <v>Emily Daniels</v>
      </c>
      <c r="G458" s="6" t="s">
        <v>129</v>
      </c>
      <c r="H458" s="6" t="str">
        <f t="shared" si="52"/>
        <v>EMILY DANIELS</v>
      </c>
      <c r="I458" s="6" t="str">
        <f t="shared" si="53"/>
        <v>emily daniels</v>
      </c>
      <c r="J458" s="6" t="str">
        <f t="shared" si="54"/>
        <v>Emily Daniels</v>
      </c>
      <c r="K458" s="6" t="s">
        <v>63</v>
      </c>
      <c r="L458" s="6">
        <v>52</v>
      </c>
      <c r="M458" s="6" t="s">
        <v>95</v>
      </c>
      <c r="N458" s="6" t="s">
        <v>96</v>
      </c>
      <c r="O458" s="6" t="s">
        <v>31</v>
      </c>
      <c r="P458" s="6">
        <v>28</v>
      </c>
      <c r="Q458" s="25" t="s">
        <v>104</v>
      </c>
      <c r="R458" s="6">
        <v>2.5</v>
      </c>
      <c r="S458" s="6" t="s">
        <v>2099</v>
      </c>
      <c r="T458" s="8">
        <v>0.11</v>
      </c>
      <c r="U458" s="6" t="s">
        <v>33</v>
      </c>
      <c r="V458" s="6" t="s">
        <v>44</v>
      </c>
      <c r="W458" s="6">
        <v>18</v>
      </c>
      <c r="X458" s="6" t="str">
        <f t="shared" si="55"/>
        <v>High</v>
      </c>
      <c r="Y458" s="11">
        <v>2</v>
      </c>
    </row>
    <row r="459" spans="1:25" x14ac:dyDescent="0.25">
      <c r="A459" s="10" t="s">
        <v>130</v>
      </c>
      <c r="B459" s="35">
        <v>250037</v>
      </c>
      <c r="C459" s="6" t="str">
        <f t="shared" si="49"/>
        <v>FL</v>
      </c>
      <c r="D459" s="6" t="str">
        <f t="shared" si="50"/>
        <v>037</v>
      </c>
      <c r="E459" s="6" t="str">
        <f t="shared" si="51"/>
        <v>250</v>
      </c>
      <c r="F459" s="6" t="str">
        <f>TRIM(Table1[[#This Row],[Name]])</f>
        <v>Jamie Ramirez</v>
      </c>
      <c r="G459" s="6" t="s">
        <v>131</v>
      </c>
      <c r="H459" s="6" t="str">
        <f t="shared" si="52"/>
        <v>JAMIE RAMIREZ</v>
      </c>
      <c r="I459" s="6" t="str">
        <f t="shared" si="53"/>
        <v>jamie ramirez</v>
      </c>
      <c r="J459" s="6" t="str">
        <f t="shared" si="54"/>
        <v>Jamie Ramirez</v>
      </c>
      <c r="K459" s="6" t="s">
        <v>63</v>
      </c>
      <c r="L459" s="6">
        <v>42</v>
      </c>
      <c r="M459" s="6" t="s">
        <v>71</v>
      </c>
      <c r="N459" s="6" t="s">
        <v>72</v>
      </c>
      <c r="O459" s="6" t="s">
        <v>14</v>
      </c>
      <c r="P459" s="6">
        <v>6</v>
      </c>
      <c r="Q459" s="25">
        <v>40</v>
      </c>
      <c r="R459" s="6">
        <v>2.5</v>
      </c>
      <c r="S459" s="6" t="s">
        <v>2099</v>
      </c>
      <c r="T459" s="8">
        <v>0.63</v>
      </c>
      <c r="U459" s="6" t="s">
        <v>50</v>
      </c>
      <c r="V459" s="6" t="s">
        <v>44</v>
      </c>
      <c r="W459" s="6">
        <v>15</v>
      </c>
      <c r="X459" s="6" t="str">
        <f t="shared" si="55"/>
        <v>Medium</v>
      </c>
      <c r="Y459" s="11">
        <v>6</v>
      </c>
    </row>
    <row r="460" spans="1:25" x14ac:dyDescent="0.25">
      <c r="A460" s="10" t="s">
        <v>149</v>
      </c>
      <c r="B460" s="35">
        <v>250045</v>
      </c>
      <c r="C460" s="6" t="str">
        <f t="shared" si="49"/>
        <v>FL</v>
      </c>
      <c r="D460" s="6" t="str">
        <f t="shared" si="50"/>
        <v>045</v>
      </c>
      <c r="E460" s="6" t="str">
        <f t="shared" si="51"/>
        <v>250</v>
      </c>
      <c r="F460" s="6" t="str">
        <f>TRIM(Table1[[#This Row],[Name]])</f>
        <v>Michelle Ramirez</v>
      </c>
      <c r="G460" s="6" t="s">
        <v>150</v>
      </c>
      <c r="H460" s="6" t="str">
        <f t="shared" si="52"/>
        <v>MICHELLE RAMIREZ</v>
      </c>
      <c r="I460" s="6" t="str">
        <f t="shared" si="53"/>
        <v>michelle ramirez</v>
      </c>
      <c r="J460" s="6" t="str">
        <f t="shared" si="54"/>
        <v>Michelle Ramirez</v>
      </c>
      <c r="K460" s="6" t="s">
        <v>63</v>
      </c>
      <c r="L460" s="6">
        <v>51</v>
      </c>
      <c r="M460" s="6" t="s">
        <v>29</v>
      </c>
      <c r="N460" s="6" t="s">
        <v>30</v>
      </c>
      <c r="O460" s="6" t="s">
        <v>97</v>
      </c>
      <c r="P460" s="6">
        <v>23</v>
      </c>
      <c r="Q460" s="25">
        <v>20</v>
      </c>
      <c r="R460" s="6">
        <v>2.5</v>
      </c>
      <c r="S460" s="6" t="s">
        <v>2099</v>
      </c>
      <c r="T460" s="8">
        <v>0.8</v>
      </c>
      <c r="U460" s="6" t="s">
        <v>33</v>
      </c>
      <c r="V460" s="6" t="s">
        <v>9</v>
      </c>
      <c r="W460" s="6">
        <v>17</v>
      </c>
      <c r="X460" s="6" t="str">
        <f t="shared" si="55"/>
        <v>High</v>
      </c>
      <c r="Y460" s="11">
        <v>15</v>
      </c>
    </row>
    <row r="461" spans="1:25" x14ac:dyDescent="0.25">
      <c r="A461" s="10" t="s">
        <v>206</v>
      </c>
      <c r="B461" s="35">
        <v>250071</v>
      </c>
      <c r="C461" s="6" t="str">
        <f t="shared" si="49"/>
        <v>FL</v>
      </c>
      <c r="D461" s="6" t="str">
        <f t="shared" si="50"/>
        <v>071</v>
      </c>
      <c r="E461" s="6" t="str">
        <f t="shared" si="51"/>
        <v>250</v>
      </c>
      <c r="F461" s="6" t="str">
        <f>TRIM(Table1[[#This Row],[Name]])</f>
        <v>Yvonne Berg</v>
      </c>
      <c r="G461" s="6" t="s">
        <v>207</v>
      </c>
      <c r="H461" s="6" t="str">
        <f t="shared" si="52"/>
        <v>YVONNE BERG</v>
      </c>
      <c r="I461" s="6" t="str">
        <f t="shared" si="53"/>
        <v>yvonne berg</v>
      </c>
      <c r="J461" s="6" t="str">
        <f t="shared" si="54"/>
        <v>Yvonne Berg</v>
      </c>
      <c r="K461" s="6" t="s">
        <v>63</v>
      </c>
      <c r="L461" s="6">
        <v>33</v>
      </c>
      <c r="M461" s="6" t="s">
        <v>136</v>
      </c>
      <c r="N461" s="6" t="s">
        <v>137</v>
      </c>
      <c r="O461" s="6" t="s">
        <v>14</v>
      </c>
      <c r="P461" s="6">
        <v>11</v>
      </c>
      <c r="Q461" s="25" t="s">
        <v>49</v>
      </c>
      <c r="R461" s="6">
        <v>2.5</v>
      </c>
      <c r="S461" s="6" t="s">
        <v>54</v>
      </c>
      <c r="T461" s="8">
        <v>0.84</v>
      </c>
      <c r="U461" s="6" t="s">
        <v>8</v>
      </c>
      <c r="V461" s="6" t="s">
        <v>44</v>
      </c>
      <c r="W461" s="6">
        <v>6</v>
      </c>
      <c r="X461" s="6" t="str">
        <f t="shared" si="55"/>
        <v>Low</v>
      </c>
      <c r="Y461" s="11">
        <v>3</v>
      </c>
    </row>
    <row r="462" spans="1:25" x14ac:dyDescent="0.25">
      <c r="A462" s="10" t="s">
        <v>251</v>
      </c>
      <c r="B462" s="35">
        <v>250093</v>
      </c>
      <c r="C462" s="6" t="str">
        <f t="shared" si="49"/>
        <v>FL</v>
      </c>
      <c r="D462" s="6" t="str">
        <f t="shared" si="50"/>
        <v>093</v>
      </c>
      <c r="E462" s="6" t="str">
        <f t="shared" si="51"/>
        <v>250</v>
      </c>
      <c r="F462" s="6" t="str">
        <f>TRIM(Table1[[#This Row],[Name]])</f>
        <v>Paul Richardson</v>
      </c>
      <c r="G462" s="6" t="s">
        <v>252</v>
      </c>
      <c r="H462" s="6" t="str">
        <f t="shared" si="52"/>
        <v>PAUL RICHARDSON</v>
      </c>
      <c r="I462" s="6" t="str">
        <f t="shared" si="53"/>
        <v>paul richardson</v>
      </c>
      <c r="J462" s="6" t="str">
        <f t="shared" si="54"/>
        <v>Paul Richardson</v>
      </c>
      <c r="K462" s="6" t="s">
        <v>82</v>
      </c>
      <c r="L462" s="6">
        <v>53</v>
      </c>
      <c r="M462" s="6" t="s">
        <v>158</v>
      </c>
      <c r="N462" s="6" t="s">
        <v>159</v>
      </c>
      <c r="O462" s="6" t="s">
        <v>60</v>
      </c>
      <c r="P462" s="6">
        <v>21</v>
      </c>
      <c r="Q462" s="25" t="s">
        <v>2102</v>
      </c>
      <c r="R462" s="6">
        <v>2.5</v>
      </c>
      <c r="S462" s="6" t="s">
        <v>2100</v>
      </c>
      <c r="T462" s="8">
        <v>0.97</v>
      </c>
      <c r="U462" s="6" t="s">
        <v>50</v>
      </c>
      <c r="V462" s="6" t="s">
        <v>44</v>
      </c>
      <c r="W462" s="6">
        <v>20</v>
      </c>
      <c r="X462" s="6" t="str">
        <f t="shared" si="55"/>
        <v>High</v>
      </c>
      <c r="Y462" s="11">
        <v>10</v>
      </c>
    </row>
    <row r="463" spans="1:25" x14ac:dyDescent="0.25">
      <c r="A463" s="10" t="s">
        <v>275</v>
      </c>
      <c r="B463" s="35">
        <v>250105</v>
      </c>
      <c r="C463" s="6" t="str">
        <f t="shared" si="49"/>
        <v>FL</v>
      </c>
      <c r="D463" s="6" t="str">
        <f t="shared" si="50"/>
        <v>105</v>
      </c>
      <c r="E463" s="6" t="str">
        <f t="shared" si="51"/>
        <v>250</v>
      </c>
      <c r="F463" s="6" t="str">
        <f>TRIM(Table1[[#This Row],[Name]])</f>
        <v>Travis Richardson</v>
      </c>
      <c r="G463" s="6" t="s">
        <v>276</v>
      </c>
      <c r="H463" s="6" t="str">
        <f t="shared" si="52"/>
        <v>TRAVIS RICHARDSON</v>
      </c>
      <c r="I463" s="6" t="str">
        <f t="shared" si="53"/>
        <v>travis richardson</v>
      </c>
      <c r="J463" s="6" t="str">
        <f t="shared" si="54"/>
        <v>Travis Richardson</v>
      </c>
      <c r="K463" s="6" t="s">
        <v>82</v>
      </c>
      <c r="L463" s="6">
        <v>25</v>
      </c>
      <c r="M463" s="6" t="s">
        <v>43</v>
      </c>
      <c r="N463" s="6" t="s">
        <v>13</v>
      </c>
      <c r="O463" s="6" t="s">
        <v>19</v>
      </c>
      <c r="P463" s="6">
        <v>3</v>
      </c>
      <c r="Q463" s="25" t="s">
        <v>32</v>
      </c>
      <c r="R463" s="6">
        <v>2.5</v>
      </c>
      <c r="S463" s="6" t="s">
        <v>142</v>
      </c>
      <c r="T463" s="8">
        <v>0.88</v>
      </c>
      <c r="U463" s="6" t="s">
        <v>33</v>
      </c>
      <c r="V463" s="6" t="s">
        <v>15</v>
      </c>
      <c r="W463" s="6">
        <v>2</v>
      </c>
      <c r="X463" s="6" t="str">
        <f t="shared" si="55"/>
        <v>Low</v>
      </c>
      <c r="Y463" s="11">
        <v>4</v>
      </c>
    </row>
    <row r="464" spans="1:25" x14ac:dyDescent="0.25">
      <c r="A464" s="10" t="s">
        <v>277</v>
      </c>
      <c r="B464" s="35">
        <v>250106</v>
      </c>
      <c r="C464" s="6" t="str">
        <f t="shared" si="49"/>
        <v>FL</v>
      </c>
      <c r="D464" s="6" t="str">
        <f t="shared" si="50"/>
        <v>106</v>
      </c>
      <c r="E464" s="6" t="str">
        <f t="shared" si="51"/>
        <v>250</v>
      </c>
      <c r="F464" s="6" t="str">
        <f>TRIM(Table1[[#This Row],[Name]])</f>
        <v>Jasmin Ho</v>
      </c>
      <c r="G464" s="6" t="s">
        <v>278</v>
      </c>
      <c r="H464" s="6" t="str">
        <f t="shared" si="52"/>
        <v>JASMIN HO</v>
      </c>
      <c r="I464" s="6" t="str">
        <f t="shared" si="53"/>
        <v>jasmin ho</v>
      </c>
      <c r="J464" s="6" t="str">
        <f t="shared" si="54"/>
        <v>Jasmin Ho</v>
      </c>
      <c r="K464" s="6" t="s">
        <v>63</v>
      </c>
      <c r="L464" s="6">
        <v>57</v>
      </c>
      <c r="M464" s="6" t="s">
        <v>118</v>
      </c>
      <c r="N464" s="6" t="s">
        <v>119</v>
      </c>
      <c r="O464" s="6" t="s">
        <v>75</v>
      </c>
      <c r="P464" s="6">
        <v>21</v>
      </c>
      <c r="Q464" s="25" t="s">
        <v>24</v>
      </c>
      <c r="R464" s="6">
        <v>2.5</v>
      </c>
      <c r="S464" s="6" t="s">
        <v>2099</v>
      </c>
      <c r="T464" s="8">
        <v>0.77</v>
      </c>
      <c r="U464" s="6" t="s">
        <v>50</v>
      </c>
      <c r="V464" s="6" t="s">
        <v>15</v>
      </c>
      <c r="W464" s="6">
        <v>13</v>
      </c>
      <c r="X464" s="6" t="str">
        <f t="shared" si="55"/>
        <v>Medium</v>
      </c>
      <c r="Y464" s="11">
        <v>10</v>
      </c>
    </row>
    <row r="465" spans="1:25" x14ac:dyDescent="0.25">
      <c r="A465" s="10" t="s">
        <v>281</v>
      </c>
      <c r="B465" s="35">
        <v>250108</v>
      </c>
      <c r="C465" s="6" t="str">
        <f t="shared" si="49"/>
        <v>FL</v>
      </c>
      <c r="D465" s="6" t="str">
        <f t="shared" si="50"/>
        <v>108</v>
      </c>
      <c r="E465" s="6" t="str">
        <f t="shared" si="51"/>
        <v>250</v>
      </c>
      <c r="F465" s="6" t="str">
        <f>TRIM(Table1[[#This Row],[Name]])</f>
        <v>Jennifer Lewis</v>
      </c>
      <c r="G465" s="6" t="s">
        <v>282</v>
      </c>
      <c r="H465" s="6" t="str">
        <f t="shared" si="52"/>
        <v>JENNIFER LEWIS</v>
      </c>
      <c r="I465" s="6" t="str">
        <f t="shared" si="53"/>
        <v>jennifer lewis</v>
      </c>
      <c r="J465" s="6" t="str">
        <f t="shared" si="54"/>
        <v>Jennifer Lewis</v>
      </c>
      <c r="K465" s="6" t="s">
        <v>63</v>
      </c>
      <c r="L465" s="6">
        <v>45</v>
      </c>
      <c r="M465" s="6" t="s">
        <v>36</v>
      </c>
      <c r="N465" s="6" t="s">
        <v>37</v>
      </c>
      <c r="O465" s="6" t="s">
        <v>14</v>
      </c>
      <c r="P465" s="6">
        <v>19</v>
      </c>
      <c r="Q465" s="25">
        <v>40</v>
      </c>
      <c r="R465" s="6">
        <v>2.5</v>
      </c>
      <c r="S465" s="6" t="s">
        <v>2100</v>
      </c>
      <c r="T465" s="8">
        <v>0.72</v>
      </c>
      <c r="U465" s="6" t="s">
        <v>8</v>
      </c>
      <c r="V465" s="6" t="s">
        <v>44</v>
      </c>
      <c r="W465" s="6">
        <v>12</v>
      </c>
      <c r="X465" s="6" t="str">
        <f t="shared" si="55"/>
        <v>Medium</v>
      </c>
      <c r="Y465" s="11">
        <v>6</v>
      </c>
    </row>
    <row r="466" spans="1:25" x14ac:dyDescent="0.25">
      <c r="A466" s="10" t="s">
        <v>287</v>
      </c>
      <c r="B466" s="35">
        <v>250111</v>
      </c>
      <c r="C466" s="6" t="str">
        <f t="shared" si="49"/>
        <v>FL</v>
      </c>
      <c r="D466" s="6" t="str">
        <f t="shared" si="50"/>
        <v>111</v>
      </c>
      <c r="E466" s="6" t="str">
        <f t="shared" si="51"/>
        <v>250</v>
      </c>
      <c r="F466" s="6" t="str">
        <f>TRIM(Table1[[#This Row],[Name]])</f>
        <v>Tyler Warner</v>
      </c>
      <c r="G466" s="6" t="s">
        <v>288</v>
      </c>
      <c r="H466" s="6" t="str">
        <f t="shared" si="52"/>
        <v>TYLER WARNER</v>
      </c>
      <c r="I466" s="6" t="str">
        <f t="shared" si="53"/>
        <v>tyler warner</v>
      </c>
      <c r="J466" s="6" t="str">
        <f t="shared" si="54"/>
        <v>Tyler Warner</v>
      </c>
      <c r="K466" s="6" t="s">
        <v>82</v>
      </c>
      <c r="L466" s="6">
        <v>27</v>
      </c>
      <c r="M466" s="6" t="s">
        <v>58</v>
      </c>
      <c r="N466" s="6" t="s">
        <v>59</v>
      </c>
      <c r="O466" s="6" t="s">
        <v>60</v>
      </c>
      <c r="P466" s="6">
        <v>5</v>
      </c>
      <c r="Q466" s="25">
        <v>30</v>
      </c>
      <c r="R466" s="6">
        <v>2.5</v>
      </c>
      <c r="S466" s="6" t="s">
        <v>2099</v>
      </c>
      <c r="T466" s="8">
        <v>0.92</v>
      </c>
      <c r="U466" s="6" t="s">
        <v>50</v>
      </c>
      <c r="V466" s="6" t="s">
        <v>15</v>
      </c>
      <c r="W466" s="6">
        <v>3</v>
      </c>
      <c r="X466" s="6" t="str">
        <f t="shared" si="55"/>
        <v>Low</v>
      </c>
      <c r="Y466" s="11">
        <v>3</v>
      </c>
    </row>
    <row r="467" spans="1:25" x14ac:dyDescent="0.25">
      <c r="A467" s="10" t="s">
        <v>291</v>
      </c>
      <c r="B467" s="35">
        <v>250113</v>
      </c>
      <c r="C467" s="6" t="str">
        <f t="shared" si="49"/>
        <v>FL</v>
      </c>
      <c r="D467" s="6" t="str">
        <f t="shared" si="50"/>
        <v>113</v>
      </c>
      <c r="E467" s="6" t="str">
        <f t="shared" si="51"/>
        <v>250</v>
      </c>
      <c r="F467" s="6" t="str">
        <f>TRIM(Table1[[#This Row],[Name]])</f>
        <v>Leah Williams</v>
      </c>
      <c r="G467" s="6" t="s">
        <v>292</v>
      </c>
      <c r="H467" s="6" t="str">
        <f t="shared" si="52"/>
        <v>LEAH WILLIAMS</v>
      </c>
      <c r="I467" s="6" t="str">
        <f t="shared" si="53"/>
        <v>leah williams</v>
      </c>
      <c r="J467" s="6" t="str">
        <f t="shared" si="54"/>
        <v>Leah Williams</v>
      </c>
      <c r="K467" s="6" t="s">
        <v>63</v>
      </c>
      <c r="L467" s="6">
        <v>48</v>
      </c>
      <c r="M467" s="6" t="s">
        <v>58</v>
      </c>
      <c r="N467" s="6" t="s">
        <v>59</v>
      </c>
      <c r="O467" s="6" t="s">
        <v>97</v>
      </c>
      <c r="P467" s="6">
        <v>6</v>
      </c>
      <c r="Q467" s="25" t="s">
        <v>2103</v>
      </c>
      <c r="R467" s="6">
        <v>2.5</v>
      </c>
      <c r="S467" s="6" t="s">
        <v>2100</v>
      </c>
      <c r="T467" s="8">
        <v>0.92</v>
      </c>
      <c r="U467" s="6" t="s">
        <v>50</v>
      </c>
      <c r="V467" s="6" t="s">
        <v>15</v>
      </c>
      <c r="W467" s="6">
        <v>13</v>
      </c>
      <c r="X467" s="6" t="str">
        <f t="shared" si="55"/>
        <v>Medium</v>
      </c>
      <c r="Y467" s="11">
        <v>1</v>
      </c>
    </row>
    <row r="468" spans="1:25" x14ac:dyDescent="0.25">
      <c r="A468" s="10" t="s">
        <v>297</v>
      </c>
      <c r="B468" s="35">
        <v>250116</v>
      </c>
      <c r="C468" s="6" t="str">
        <f t="shared" si="49"/>
        <v>FL</v>
      </c>
      <c r="D468" s="6" t="str">
        <f t="shared" si="50"/>
        <v>116</v>
      </c>
      <c r="E468" s="6" t="str">
        <f t="shared" si="51"/>
        <v>250</v>
      </c>
      <c r="F468" s="6" t="str">
        <f>TRIM(Table1[[#This Row],[Name]])</f>
        <v>Jessica Torres</v>
      </c>
      <c r="G468" s="6" t="s">
        <v>298</v>
      </c>
      <c r="H468" s="6" t="str">
        <f t="shared" si="52"/>
        <v>JESSICA TORRES</v>
      </c>
      <c r="I468" s="6" t="str">
        <f t="shared" si="53"/>
        <v>jessica torres</v>
      </c>
      <c r="J468" s="6" t="str">
        <f t="shared" si="54"/>
        <v>Jessica Torres</v>
      </c>
      <c r="K468" s="6" t="s">
        <v>63</v>
      </c>
      <c r="L468" s="6">
        <v>32</v>
      </c>
      <c r="M468" s="6" t="s">
        <v>162</v>
      </c>
      <c r="N468" s="6" t="s">
        <v>59</v>
      </c>
      <c r="O468" s="6" t="s">
        <v>31</v>
      </c>
      <c r="P468" s="6">
        <v>5</v>
      </c>
      <c r="Q468" s="25" t="s">
        <v>32</v>
      </c>
      <c r="R468" s="6">
        <v>2.5</v>
      </c>
      <c r="S468" s="6" t="s">
        <v>2099</v>
      </c>
      <c r="T468" s="8">
        <v>0.86</v>
      </c>
      <c r="U468" s="6" t="s">
        <v>55</v>
      </c>
      <c r="V468" s="6" t="s">
        <v>44</v>
      </c>
      <c r="W468" s="6">
        <v>3</v>
      </c>
      <c r="X468" s="6" t="str">
        <f t="shared" si="55"/>
        <v>Low</v>
      </c>
      <c r="Y468" s="11">
        <v>1</v>
      </c>
    </row>
    <row r="469" spans="1:25" x14ac:dyDescent="0.25">
      <c r="A469" s="10" t="s">
        <v>307</v>
      </c>
      <c r="B469" s="35">
        <v>250121</v>
      </c>
      <c r="C469" s="6" t="str">
        <f t="shared" si="49"/>
        <v>FL</v>
      </c>
      <c r="D469" s="6" t="str">
        <f t="shared" si="50"/>
        <v>121</v>
      </c>
      <c r="E469" s="6" t="str">
        <f t="shared" si="51"/>
        <v>250</v>
      </c>
      <c r="F469" s="6" t="str">
        <f>TRIM(Table1[[#This Row],[Name]])</f>
        <v>Allison Tucker MD</v>
      </c>
      <c r="G469" s="6" t="s">
        <v>308</v>
      </c>
      <c r="H469" s="6" t="str">
        <f t="shared" si="52"/>
        <v>ALLISON TUCKER MD</v>
      </c>
      <c r="I469" s="6" t="str">
        <f t="shared" si="53"/>
        <v>allison tucker md</v>
      </c>
      <c r="J469" s="6" t="str">
        <f t="shared" si="54"/>
        <v>Allison Tucker Md</v>
      </c>
      <c r="K469" s="6" t="s">
        <v>63</v>
      </c>
      <c r="L469" s="6">
        <v>36</v>
      </c>
      <c r="M469" s="6" t="s">
        <v>36</v>
      </c>
      <c r="N469" s="6" t="s">
        <v>37</v>
      </c>
      <c r="O469" s="6" t="s">
        <v>60</v>
      </c>
      <c r="P469" s="6">
        <v>13</v>
      </c>
      <c r="Q469" s="25">
        <v>75</v>
      </c>
      <c r="R469" s="6">
        <v>2.5</v>
      </c>
      <c r="S469" s="6" t="s">
        <v>2100</v>
      </c>
      <c r="T469" s="8">
        <v>0.11</v>
      </c>
      <c r="U469" s="6" t="s">
        <v>33</v>
      </c>
      <c r="V469" s="6" t="s">
        <v>44</v>
      </c>
      <c r="W469" s="6">
        <v>14</v>
      </c>
      <c r="X469" s="6" t="str">
        <f t="shared" si="55"/>
        <v>Medium</v>
      </c>
      <c r="Y469" s="11">
        <v>4</v>
      </c>
    </row>
    <row r="470" spans="1:25" x14ac:dyDescent="0.25">
      <c r="A470" s="10" t="s">
        <v>333</v>
      </c>
      <c r="B470" s="35">
        <v>250134</v>
      </c>
      <c r="C470" s="6" t="str">
        <f t="shared" si="49"/>
        <v>FL</v>
      </c>
      <c r="D470" s="6" t="str">
        <f t="shared" si="50"/>
        <v>134</v>
      </c>
      <c r="E470" s="6" t="str">
        <f t="shared" si="51"/>
        <v>250</v>
      </c>
      <c r="F470" s="6" t="str">
        <f>TRIM(Table1[[#This Row],[Name]])</f>
        <v>Cindy Jacobs</v>
      </c>
      <c r="G470" s="6" t="s">
        <v>334</v>
      </c>
      <c r="H470" s="6" t="str">
        <f t="shared" si="52"/>
        <v>CINDY JACOBS</v>
      </c>
      <c r="I470" s="6" t="str">
        <f t="shared" si="53"/>
        <v>cindy jacobs</v>
      </c>
      <c r="J470" s="6" t="str">
        <f t="shared" si="54"/>
        <v>Cindy Jacobs</v>
      </c>
      <c r="K470" s="6" t="s">
        <v>63</v>
      </c>
      <c r="L470" s="6">
        <v>40</v>
      </c>
      <c r="M470" s="6" t="s">
        <v>91</v>
      </c>
      <c r="N470" s="6" t="s">
        <v>92</v>
      </c>
      <c r="O470" s="6" t="s">
        <v>97</v>
      </c>
      <c r="P470" s="6">
        <v>4</v>
      </c>
      <c r="Q470" s="25" t="s">
        <v>49</v>
      </c>
      <c r="R470" s="6">
        <v>2.5</v>
      </c>
      <c r="S470" s="6" t="s">
        <v>2100</v>
      </c>
      <c r="T470" s="8">
        <v>0.7</v>
      </c>
      <c r="U470" s="6" t="s">
        <v>55</v>
      </c>
      <c r="V470" s="6" t="s">
        <v>44</v>
      </c>
      <c r="W470" s="6">
        <v>2</v>
      </c>
      <c r="X470" s="6" t="str">
        <f t="shared" si="55"/>
        <v>Low</v>
      </c>
      <c r="Y470" s="11">
        <v>1</v>
      </c>
    </row>
    <row r="471" spans="1:25" x14ac:dyDescent="0.25">
      <c r="A471" s="10" t="s">
        <v>339</v>
      </c>
      <c r="B471" s="35">
        <v>250137</v>
      </c>
      <c r="C471" s="6" t="str">
        <f t="shared" si="49"/>
        <v>FL</v>
      </c>
      <c r="D471" s="6" t="str">
        <f t="shared" si="50"/>
        <v>137</v>
      </c>
      <c r="E471" s="6" t="str">
        <f t="shared" si="51"/>
        <v>250</v>
      </c>
      <c r="F471" s="6" t="str">
        <f>TRIM(Table1[[#This Row],[Name]])</f>
        <v>Donna Hansen</v>
      </c>
      <c r="G471" s="6" t="s">
        <v>340</v>
      </c>
      <c r="H471" s="6" t="str">
        <f t="shared" si="52"/>
        <v>DONNA HANSEN</v>
      </c>
      <c r="I471" s="6" t="str">
        <f t="shared" si="53"/>
        <v>donna hansen</v>
      </c>
      <c r="J471" s="6" t="str">
        <f t="shared" si="54"/>
        <v>Donna Hansen</v>
      </c>
      <c r="K471" s="6" t="s">
        <v>63</v>
      </c>
      <c r="L471" s="6">
        <v>43</v>
      </c>
      <c r="M471" s="6" t="s">
        <v>53</v>
      </c>
      <c r="N471" s="6" t="s">
        <v>13</v>
      </c>
      <c r="O471" s="6" t="s">
        <v>64</v>
      </c>
      <c r="P471" s="6">
        <v>5</v>
      </c>
      <c r="Q471" s="25" t="s">
        <v>2105</v>
      </c>
      <c r="R471" s="6">
        <v>2.5</v>
      </c>
      <c r="S471" s="6" t="s">
        <v>2100</v>
      </c>
      <c r="T471" s="8">
        <v>0.84</v>
      </c>
      <c r="U471" s="6" t="s">
        <v>55</v>
      </c>
      <c r="V471" s="6" t="s">
        <v>9</v>
      </c>
      <c r="W471" s="6">
        <v>1</v>
      </c>
      <c r="X471" s="6" t="str">
        <f t="shared" si="55"/>
        <v>Low</v>
      </c>
      <c r="Y471" s="11">
        <v>3</v>
      </c>
    </row>
    <row r="472" spans="1:25" x14ac:dyDescent="0.25">
      <c r="A472" s="10" t="s">
        <v>385</v>
      </c>
      <c r="B472" s="35">
        <v>250160</v>
      </c>
      <c r="C472" s="6" t="str">
        <f t="shared" si="49"/>
        <v>FL</v>
      </c>
      <c r="D472" s="6" t="str">
        <f t="shared" si="50"/>
        <v>160</v>
      </c>
      <c r="E472" s="6" t="str">
        <f t="shared" si="51"/>
        <v>250</v>
      </c>
      <c r="F472" s="6" t="str">
        <f>TRIM(Table1[[#This Row],[Name]])</f>
        <v>Patricia Lopez</v>
      </c>
      <c r="G472" s="6" t="s">
        <v>386</v>
      </c>
      <c r="H472" s="6" t="str">
        <f t="shared" si="52"/>
        <v>PATRICIA LOPEZ</v>
      </c>
      <c r="I472" s="6" t="str">
        <f t="shared" si="53"/>
        <v>patricia lopez</v>
      </c>
      <c r="J472" s="6" t="str">
        <f t="shared" si="54"/>
        <v>Patricia Lopez</v>
      </c>
      <c r="K472" s="6" t="s">
        <v>63</v>
      </c>
      <c r="L472" s="6">
        <v>20</v>
      </c>
      <c r="M472" s="6" t="s">
        <v>173</v>
      </c>
      <c r="N472" s="6" t="s">
        <v>59</v>
      </c>
      <c r="O472" s="6" t="s">
        <v>19</v>
      </c>
      <c r="P472" s="6">
        <v>0</v>
      </c>
      <c r="Q472" s="25">
        <v>40</v>
      </c>
      <c r="R472" s="6">
        <v>2.5</v>
      </c>
      <c r="S472" s="6" t="s">
        <v>2099</v>
      </c>
      <c r="T472" s="8">
        <v>0.79</v>
      </c>
      <c r="U472" s="6" t="s">
        <v>8</v>
      </c>
      <c r="V472" s="6" t="s">
        <v>20</v>
      </c>
      <c r="W472" s="6">
        <v>4</v>
      </c>
      <c r="X472" s="6" t="str">
        <f t="shared" si="55"/>
        <v>Low</v>
      </c>
      <c r="Y472" s="11">
        <v>2</v>
      </c>
    </row>
    <row r="473" spans="1:25" x14ac:dyDescent="0.25">
      <c r="A473" s="10" t="s">
        <v>393</v>
      </c>
      <c r="B473" s="35">
        <v>250164</v>
      </c>
      <c r="C473" s="6" t="str">
        <f t="shared" si="49"/>
        <v>FL</v>
      </c>
      <c r="D473" s="6" t="str">
        <f t="shared" si="50"/>
        <v>164</v>
      </c>
      <c r="E473" s="6" t="str">
        <f t="shared" si="51"/>
        <v>250</v>
      </c>
      <c r="F473" s="6" t="str">
        <f>TRIM(Table1[[#This Row],[Name]])</f>
        <v>Gregory Clarke</v>
      </c>
      <c r="G473" s="6" t="s">
        <v>394</v>
      </c>
      <c r="H473" s="6" t="str">
        <f t="shared" si="52"/>
        <v>GREGORY CLARKE</v>
      </c>
      <c r="I473" s="6" t="str">
        <f t="shared" si="53"/>
        <v>gregory clarke</v>
      </c>
      <c r="J473" s="6" t="str">
        <f t="shared" si="54"/>
        <v>Gregory Clarke</v>
      </c>
      <c r="K473" s="6" t="s">
        <v>82</v>
      </c>
      <c r="L473" s="6">
        <v>59</v>
      </c>
      <c r="M473" s="6" t="s">
        <v>53</v>
      </c>
      <c r="N473" s="6" t="s">
        <v>13</v>
      </c>
      <c r="O473" s="6" t="s">
        <v>75</v>
      </c>
      <c r="P473" s="6">
        <v>29</v>
      </c>
      <c r="Q473" s="25" t="s">
        <v>2103</v>
      </c>
      <c r="R473" s="6">
        <v>2.5</v>
      </c>
      <c r="S473" s="6" t="s">
        <v>2099</v>
      </c>
      <c r="T473" s="8">
        <v>0.8</v>
      </c>
      <c r="U473" s="6" t="s">
        <v>8</v>
      </c>
      <c r="V473" s="6" t="s">
        <v>9</v>
      </c>
      <c r="W473" s="6">
        <v>19</v>
      </c>
      <c r="X473" s="6" t="str">
        <f t="shared" si="55"/>
        <v>High</v>
      </c>
      <c r="Y473" s="11">
        <v>7</v>
      </c>
    </row>
    <row r="474" spans="1:25" x14ac:dyDescent="0.25">
      <c r="A474" s="10" t="s">
        <v>415</v>
      </c>
      <c r="B474" s="35">
        <v>250175</v>
      </c>
      <c r="C474" s="6" t="str">
        <f t="shared" si="49"/>
        <v>FL</v>
      </c>
      <c r="D474" s="6" t="str">
        <f t="shared" si="50"/>
        <v>175</v>
      </c>
      <c r="E474" s="6" t="str">
        <f t="shared" si="51"/>
        <v>250</v>
      </c>
      <c r="F474" s="6" t="str">
        <f>TRIM(Table1[[#This Row],[Name]])</f>
        <v>Eduardo Burns</v>
      </c>
      <c r="G474" s="6" t="s">
        <v>416</v>
      </c>
      <c r="H474" s="6" t="str">
        <f t="shared" si="52"/>
        <v>EDUARDO BURNS</v>
      </c>
      <c r="I474" s="6" t="str">
        <f t="shared" si="53"/>
        <v>eduardo burns</v>
      </c>
      <c r="J474" s="6" t="str">
        <f t="shared" si="54"/>
        <v>Eduardo Burns</v>
      </c>
      <c r="K474" s="6" t="s">
        <v>82</v>
      </c>
      <c r="L474" s="6">
        <v>29</v>
      </c>
      <c r="M474" s="6" t="s">
        <v>91</v>
      </c>
      <c r="N474" s="6" t="s">
        <v>92</v>
      </c>
      <c r="O474" s="6" t="s">
        <v>60</v>
      </c>
      <c r="P474" s="6">
        <v>9</v>
      </c>
      <c r="Q474" s="25">
        <v>20</v>
      </c>
      <c r="R474" s="6">
        <v>2.5</v>
      </c>
      <c r="S474" s="6" t="s">
        <v>2100</v>
      </c>
      <c r="T474" s="8">
        <v>0.68</v>
      </c>
      <c r="U474" s="6" t="s">
        <v>55</v>
      </c>
      <c r="V474" s="6" t="s">
        <v>44</v>
      </c>
      <c r="W474" s="6">
        <v>11</v>
      </c>
      <c r="X474" s="6" t="str">
        <f t="shared" si="55"/>
        <v>Medium</v>
      </c>
      <c r="Y474" s="11">
        <v>5</v>
      </c>
    </row>
    <row r="475" spans="1:25" x14ac:dyDescent="0.25">
      <c r="A475" s="10" t="s">
        <v>443</v>
      </c>
      <c r="B475" s="35">
        <v>250189</v>
      </c>
      <c r="C475" s="6" t="str">
        <f t="shared" si="49"/>
        <v>FL</v>
      </c>
      <c r="D475" s="6" t="str">
        <f t="shared" si="50"/>
        <v>189</v>
      </c>
      <c r="E475" s="6" t="str">
        <f t="shared" si="51"/>
        <v>250</v>
      </c>
      <c r="F475" s="6" t="str">
        <f>TRIM(Table1[[#This Row],[Name]])</f>
        <v>Jesse Cochran</v>
      </c>
      <c r="G475" s="6" t="s">
        <v>444</v>
      </c>
      <c r="H475" s="6" t="str">
        <f t="shared" si="52"/>
        <v>JESSE COCHRAN</v>
      </c>
      <c r="I475" s="6" t="str">
        <f t="shared" si="53"/>
        <v>jesse cochran</v>
      </c>
      <c r="J475" s="6" t="str">
        <f t="shared" si="54"/>
        <v>Jesse Cochran</v>
      </c>
      <c r="K475" s="6" t="s">
        <v>82</v>
      </c>
      <c r="L475" s="6">
        <v>48</v>
      </c>
      <c r="M475" s="6" t="s">
        <v>91</v>
      </c>
      <c r="N475" s="6" t="s">
        <v>92</v>
      </c>
      <c r="O475" s="6" t="s">
        <v>97</v>
      </c>
      <c r="P475" s="6">
        <v>18</v>
      </c>
      <c r="Q475" s="25" t="s">
        <v>2104</v>
      </c>
      <c r="R475" s="6">
        <v>2.5</v>
      </c>
      <c r="S475" s="6" t="s">
        <v>2100</v>
      </c>
      <c r="T475" s="8">
        <v>0.88</v>
      </c>
      <c r="U475" s="6" t="s">
        <v>55</v>
      </c>
      <c r="V475" s="6" t="s">
        <v>9</v>
      </c>
      <c r="W475" s="6">
        <v>14</v>
      </c>
      <c r="X475" s="6" t="str">
        <f t="shared" si="55"/>
        <v>Medium</v>
      </c>
      <c r="Y475" s="11">
        <v>2</v>
      </c>
    </row>
    <row r="476" spans="1:25" x14ac:dyDescent="0.25">
      <c r="A476" s="10" t="s">
        <v>466</v>
      </c>
      <c r="B476" s="35">
        <v>250201</v>
      </c>
      <c r="C476" s="6" t="str">
        <f t="shared" si="49"/>
        <v>FL</v>
      </c>
      <c r="D476" s="6" t="str">
        <f t="shared" si="50"/>
        <v>201</v>
      </c>
      <c r="E476" s="6" t="str">
        <f t="shared" si="51"/>
        <v>250</v>
      </c>
      <c r="F476" s="6" t="str">
        <f>TRIM(Table1[[#This Row],[Name]])</f>
        <v>Jill Stephens</v>
      </c>
      <c r="G476" s="6" t="s">
        <v>467</v>
      </c>
      <c r="H476" s="6" t="str">
        <f t="shared" si="52"/>
        <v>JILL STEPHENS</v>
      </c>
      <c r="I476" s="6" t="str">
        <f t="shared" si="53"/>
        <v>jill stephens</v>
      </c>
      <c r="J476" s="6" t="str">
        <f t="shared" si="54"/>
        <v>Jill Stephens</v>
      </c>
      <c r="K476" s="6" t="s">
        <v>63</v>
      </c>
      <c r="L476" s="6">
        <v>25</v>
      </c>
      <c r="M476" s="6" t="s">
        <v>173</v>
      </c>
      <c r="N476" s="6" t="s">
        <v>59</v>
      </c>
      <c r="O476" s="6" t="s">
        <v>31</v>
      </c>
      <c r="P476" s="6">
        <v>2</v>
      </c>
      <c r="Q476" s="25">
        <v>100</v>
      </c>
      <c r="R476" s="6">
        <v>2.5</v>
      </c>
      <c r="S476" s="6" t="s">
        <v>142</v>
      </c>
      <c r="T476" s="8">
        <v>0.87</v>
      </c>
      <c r="U476" s="6" t="s">
        <v>50</v>
      </c>
      <c r="V476" s="6" t="s">
        <v>20</v>
      </c>
      <c r="W476" s="6">
        <v>1</v>
      </c>
      <c r="X476" s="6" t="str">
        <f t="shared" si="55"/>
        <v>Low</v>
      </c>
      <c r="Y476" s="11">
        <v>1</v>
      </c>
    </row>
    <row r="477" spans="1:25" x14ac:dyDescent="0.25">
      <c r="A477" s="10" t="s">
        <v>472</v>
      </c>
      <c r="B477" s="35">
        <v>250204</v>
      </c>
      <c r="C477" s="6" t="str">
        <f t="shared" si="49"/>
        <v>FL</v>
      </c>
      <c r="D477" s="6" t="str">
        <f t="shared" si="50"/>
        <v>204</v>
      </c>
      <c r="E477" s="6" t="str">
        <f t="shared" si="51"/>
        <v>250</v>
      </c>
      <c r="F477" s="6" t="str">
        <f>TRIM(Table1[[#This Row],[Name]])</f>
        <v>Adam Payne</v>
      </c>
      <c r="G477" s="6" t="s">
        <v>473</v>
      </c>
      <c r="H477" s="6" t="str">
        <f t="shared" si="52"/>
        <v>ADAM PAYNE</v>
      </c>
      <c r="I477" s="6" t="str">
        <f t="shared" si="53"/>
        <v>adam payne</v>
      </c>
      <c r="J477" s="6" t="str">
        <f t="shared" si="54"/>
        <v>Adam Payne</v>
      </c>
      <c r="K477" s="6" t="s">
        <v>82</v>
      </c>
      <c r="L477" s="6">
        <v>43</v>
      </c>
      <c r="M477" s="6" t="s">
        <v>107</v>
      </c>
      <c r="N477" s="6" t="s">
        <v>108</v>
      </c>
      <c r="O477" s="6" t="s">
        <v>14</v>
      </c>
      <c r="P477" s="6">
        <v>6</v>
      </c>
      <c r="Q477" s="25">
        <v>50</v>
      </c>
      <c r="R477" s="6">
        <v>2.5</v>
      </c>
      <c r="S477" s="6" t="s">
        <v>2099</v>
      </c>
      <c r="T477" s="8">
        <v>0.77</v>
      </c>
      <c r="U477" s="6" t="s">
        <v>55</v>
      </c>
      <c r="V477" s="6" t="s">
        <v>15</v>
      </c>
      <c r="W477" s="6">
        <v>6</v>
      </c>
      <c r="X477" s="6" t="str">
        <f t="shared" si="55"/>
        <v>Low</v>
      </c>
      <c r="Y477" s="11">
        <v>9</v>
      </c>
    </row>
    <row r="478" spans="1:25" x14ac:dyDescent="0.25">
      <c r="A478" s="10" t="s">
        <v>502</v>
      </c>
      <c r="B478" s="35">
        <v>250219</v>
      </c>
      <c r="C478" s="6" t="str">
        <f t="shared" si="49"/>
        <v>FL</v>
      </c>
      <c r="D478" s="6" t="str">
        <f t="shared" si="50"/>
        <v>219</v>
      </c>
      <c r="E478" s="6" t="str">
        <f t="shared" si="51"/>
        <v>250</v>
      </c>
      <c r="F478" s="6" t="str">
        <f>TRIM(Table1[[#This Row],[Name]])</f>
        <v>Sean Poole</v>
      </c>
      <c r="G478" s="6" t="s">
        <v>503</v>
      </c>
      <c r="H478" s="6" t="str">
        <f t="shared" si="52"/>
        <v>SEAN POOLE</v>
      </c>
      <c r="I478" s="6" t="str">
        <f t="shared" si="53"/>
        <v>sean poole</v>
      </c>
      <c r="J478" s="6" t="str">
        <f t="shared" si="54"/>
        <v>Sean Poole</v>
      </c>
      <c r="K478" s="6" t="s">
        <v>82</v>
      </c>
      <c r="L478" s="6">
        <v>32</v>
      </c>
      <c r="M478" s="6" t="s">
        <v>36</v>
      </c>
      <c r="N478" s="6" t="s">
        <v>37</v>
      </c>
      <c r="O478" s="6" t="s">
        <v>19</v>
      </c>
      <c r="P478" s="6">
        <v>14</v>
      </c>
      <c r="Q478" s="25" t="s">
        <v>49</v>
      </c>
      <c r="R478" s="6">
        <v>2.5</v>
      </c>
      <c r="S478" s="6" t="s">
        <v>2099</v>
      </c>
      <c r="T478" s="8">
        <v>0.96</v>
      </c>
      <c r="U478" s="6" t="s">
        <v>55</v>
      </c>
      <c r="V478" s="6" t="s">
        <v>20</v>
      </c>
      <c r="W478" s="6">
        <v>14</v>
      </c>
      <c r="X478" s="6" t="str">
        <f t="shared" si="55"/>
        <v>Medium</v>
      </c>
      <c r="Y478" s="11">
        <v>3</v>
      </c>
    </row>
    <row r="479" spans="1:25" x14ac:dyDescent="0.25">
      <c r="A479" s="10" t="s">
        <v>526</v>
      </c>
      <c r="B479" s="35">
        <v>250231</v>
      </c>
      <c r="C479" s="6" t="str">
        <f t="shared" si="49"/>
        <v>FL</v>
      </c>
      <c r="D479" s="6" t="str">
        <f t="shared" si="50"/>
        <v>231</v>
      </c>
      <c r="E479" s="6" t="str">
        <f t="shared" si="51"/>
        <v>250</v>
      </c>
      <c r="F479" s="6" t="str">
        <f>TRIM(Table1[[#This Row],[Name]])</f>
        <v>Stephen Ramirez</v>
      </c>
      <c r="G479" s="6" t="s">
        <v>527</v>
      </c>
      <c r="H479" s="6" t="str">
        <f t="shared" si="52"/>
        <v>STEPHEN RAMIREZ</v>
      </c>
      <c r="I479" s="6" t="str">
        <f t="shared" si="53"/>
        <v>stephen ramirez</v>
      </c>
      <c r="J479" s="6" t="str">
        <f t="shared" si="54"/>
        <v>Stephen Ramirez</v>
      </c>
      <c r="K479" s="6" t="s">
        <v>82</v>
      </c>
      <c r="L479" s="6">
        <v>37</v>
      </c>
      <c r="M479" s="6" t="s">
        <v>91</v>
      </c>
      <c r="N479" s="6" t="s">
        <v>92</v>
      </c>
      <c r="O479" s="6" t="s">
        <v>7</v>
      </c>
      <c r="P479" s="6">
        <v>4</v>
      </c>
      <c r="Q479" s="25" t="s">
        <v>49</v>
      </c>
      <c r="R479" s="6">
        <v>2.5</v>
      </c>
      <c r="S479" s="6" t="s">
        <v>2099</v>
      </c>
      <c r="T479" s="8">
        <v>0.11</v>
      </c>
      <c r="U479" s="6" t="s">
        <v>8</v>
      </c>
      <c r="V479" s="6" t="s">
        <v>20</v>
      </c>
      <c r="W479" s="6">
        <v>3</v>
      </c>
      <c r="X479" s="6" t="str">
        <f t="shared" si="55"/>
        <v>Low</v>
      </c>
      <c r="Y479" s="11">
        <v>2</v>
      </c>
    </row>
    <row r="480" spans="1:25" x14ac:dyDescent="0.25">
      <c r="A480" s="10" t="s">
        <v>536</v>
      </c>
      <c r="B480" s="35">
        <v>250236</v>
      </c>
      <c r="C480" s="6" t="str">
        <f t="shared" si="49"/>
        <v>FL</v>
      </c>
      <c r="D480" s="6" t="str">
        <f t="shared" si="50"/>
        <v>236</v>
      </c>
      <c r="E480" s="6" t="str">
        <f t="shared" si="51"/>
        <v>250</v>
      </c>
      <c r="F480" s="6" t="str">
        <f>TRIM(Table1[[#This Row],[Name]])</f>
        <v>Anna Evans</v>
      </c>
      <c r="G480" s="6" t="s">
        <v>537</v>
      </c>
      <c r="H480" s="6" t="str">
        <f t="shared" si="52"/>
        <v>ANNA EVANS</v>
      </c>
      <c r="I480" s="6" t="str">
        <f t="shared" si="53"/>
        <v>anna evans</v>
      </c>
      <c r="J480" s="6" t="str">
        <f t="shared" si="54"/>
        <v>Anna Evans</v>
      </c>
      <c r="K480" s="6" t="s">
        <v>63</v>
      </c>
      <c r="L480" s="6">
        <v>53</v>
      </c>
      <c r="M480" s="6" t="s">
        <v>95</v>
      </c>
      <c r="N480" s="6" t="s">
        <v>96</v>
      </c>
      <c r="O480" s="6" t="s">
        <v>7</v>
      </c>
      <c r="P480" s="6">
        <v>34</v>
      </c>
      <c r="Q480" s="25">
        <v>30</v>
      </c>
      <c r="R480" s="6">
        <v>2.5</v>
      </c>
      <c r="S480" s="6" t="s">
        <v>2100</v>
      </c>
      <c r="T480" s="8">
        <v>0.11</v>
      </c>
      <c r="U480" s="6" t="s">
        <v>8</v>
      </c>
      <c r="V480" s="6" t="s">
        <v>20</v>
      </c>
      <c r="W480" s="6">
        <v>14</v>
      </c>
      <c r="X480" s="6" t="str">
        <f t="shared" si="55"/>
        <v>Medium</v>
      </c>
      <c r="Y480" s="11">
        <v>9</v>
      </c>
    </row>
    <row r="481" spans="1:25" x14ac:dyDescent="0.25">
      <c r="A481" s="10" t="s">
        <v>542</v>
      </c>
      <c r="B481" s="35">
        <v>250239</v>
      </c>
      <c r="C481" s="6" t="str">
        <f t="shared" si="49"/>
        <v>FL</v>
      </c>
      <c r="D481" s="6" t="str">
        <f t="shared" si="50"/>
        <v>239</v>
      </c>
      <c r="E481" s="6" t="str">
        <f t="shared" si="51"/>
        <v>250</v>
      </c>
      <c r="F481" s="6" t="str">
        <f>TRIM(Table1[[#This Row],[Name]])</f>
        <v>Daniel Barnett</v>
      </c>
      <c r="G481" s="6" t="s">
        <v>543</v>
      </c>
      <c r="H481" s="6" t="str">
        <f t="shared" si="52"/>
        <v>DANIEL BARNETT</v>
      </c>
      <c r="I481" s="6" t="str">
        <f t="shared" si="53"/>
        <v>daniel barnett</v>
      </c>
      <c r="J481" s="6" t="str">
        <f t="shared" si="54"/>
        <v>Daniel Barnett</v>
      </c>
      <c r="K481" s="6" t="s">
        <v>82</v>
      </c>
      <c r="L481" s="6">
        <v>34</v>
      </c>
      <c r="M481" s="6" t="s">
        <v>5</v>
      </c>
      <c r="N481" s="6" t="s">
        <v>6</v>
      </c>
      <c r="O481" s="6" t="s">
        <v>14</v>
      </c>
      <c r="P481" s="6">
        <v>11</v>
      </c>
      <c r="Q481" s="25" t="s">
        <v>2104</v>
      </c>
      <c r="R481" s="6">
        <v>2.5</v>
      </c>
      <c r="S481" s="6" t="s">
        <v>2099</v>
      </c>
      <c r="T481" s="8">
        <v>0.67</v>
      </c>
      <c r="U481" s="6" t="s">
        <v>55</v>
      </c>
      <c r="V481" s="6" t="s">
        <v>15</v>
      </c>
      <c r="W481" s="6">
        <v>13</v>
      </c>
      <c r="X481" s="6" t="str">
        <f t="shared" si="55"/>
        <v>Medium</v>
      </c>
      <c r="Y481" s="11">
        <v>9</v>
      </c>
    </row>
    <row r="482" spans="1:25" x14ac:dyDescent="0.25">
      <c r="A482" s="10" t="s">
        <v>564</v>
      </c>
      <c r="B482" s="35">
        <v>250250</v>
      </c>
      <c r="C482" s="6" t="str">
        <f t="shared" si="49"/>
        <v>FL</v>
      </c>
      <c r="D482" s="6" t="str">
        <f t="shared" si="50"/>
        <v>250</v>
      </c>
      <c r="E482" s="6" t="str">
        <f t="shared" si="51"/>
        <v>250</v>
      </c>
      <c r="F482" s="6" t="str">
        <f>TRIM(Table1[[#This Row],[Name]])</f>
        <v>Stephanie Carter</v>
      </c>
      <c r="G482" s="6" t="s">
        <v>565</v>
      </c>
      <c r="H482" s="6" t="str">
        <f t="shared" si="52"/>
        <v>STEPHANIE CARTER</v>
      </c>
      <c r="I482" s="6" t="str">
        <f t="shared" si="53"/>
        <v>stephanie carter</v>
      </c>
      <c r="J482" s="6" t="str">
        <f t="shared" si="54"/>
        <v>Stephanie Carter</v>
      </c>
      <c r="K482" s="6" t="s">
        <v>63</v>
      </c>
      <c r="L482" s="6">
        <v>50</v>
      </c>
      <c r="M482" s="6" t="s">
        <v>78</v>
      </c>
      <c r="N482" s="6" t="s">
        <v>79</v>
      </c>
      <c r="O482" s="6" t="s">
        <v>14</v>
      </c>
      <c r="P482" s="6">
        <v>5</v>
      </c>
      <c r="Q482" s="25">
        <v>100</v>
      </c>
      <c r="R482" s="6">
        <v>2.5</v>
      </c>
      <c r="S482" s="6" t="s">
        <v>2100</v>
      </c>
      <c r="T482" s="8">
        <v>0.11</v>
      </c>
      <c r="U482" s="6" t="s">
        <v>55</v>
      </c>
      <c r="V482" s="6" t="s">
        <v>20</v>
      </c>
      <c r="W482" s="6">
        <v>4</v>
      </c>
      <c r="X482" s="6" t="str">
        <f t="shared" si="55"/>
        <v>Low</v>
      </c>
      <c r="Y482" s="11">
        <v>1</v>
      </c>
    </row>
    <row r="483" spans="1:25" x14ac:dyDescent="0.25">
      <c r="A483" s="10" t="s">
        <v>606</v>
      </c>
      <c r="B483" s="35">
        <v>250271</v>
      </c>
      <c r="C483" s="6" t="str">
        <f t="shared" si="49"/>
        <v>FL</v>
      </c>
      <c r="D483" s="6" t="str">
        <f t="shared" si="50"/>
        <v>271</v>
      </c>
      <c r="E483" s="6" t="str">
        <f t="shared" si="51"/>
        <v>250</v>
      </c>
      <c r="F483" s="6" t="str">
        <f>TRIM(Table1[[#This Row],[Name]])</f>
        <v>Melanie Harris</v>
      </c>
      <c r="G483" s="6" t="s">
        <v>607</v>
      </c>
      <c r="H483" s="6" t="str">
        <f t="shared" si="52"/>
        <v>MELANIE HARRIS</v>
      </c>
      <c r="I483" s="6" t="str">
        <f t="shared" si="53"/>
        <v>melanie harris</v>
      </c>
      <c r="J483" s="6" t="str">
        <f t="shared" si="54"/>
        <v>Melanie Harris</v>
      </c>
      <c r="K483" s="6" t="s">
        <v>63</v>
      </c>
      <c r="L483" s="6">
        <v>47</v>
      </c>
      <c r="M483" s="6" t="s">
        <v>136</v>
      </c>
      <c r="N483" s="6" t="s">
        <v>137</v>
      </c>
      <c r="O483" s="6" t="s">
        <v>14</v>
      </c>
      <c r="P483" s="6">
        <v>14</v>
      </c>
      <c r="Q483" s="25" t="s">
        <v>49</v>
      </c>
      <c r="R483" s="6">
        <v>2.5</v>
      </c>
      <c r="S483" s="6" t="s">
        <v>2099</v>
      </c>
      <c r="T483" s="8">
        <v>0.69</v>
      </c>
      <c r="U483" s="6" t="s">
        <v>50</v>
      </c>
      <c r="V483" s="6" t="s">
        <v>9</v>
      </c>
      <c r="W483" s="6">
        <v>12</v>
      </c>
      <c r="X483" s="6" t="str">
        <f t="shared" si="55"/>
        <v>Medium</v>
      </c>
      <c r="Y483" s="11">
        <v>13</v>
      </c>
    </row>
    <row r="484" spans="1:25" x14ac:dyDescent="0.25">
      <c r="A484" s="10" t="s">
        <v>620</v>
      </c>
      <c r="B484" s="35">
        <v>250278</v>
      </c>
      <c r="C484" s="6" t="str">
        <f t="shared" si="49"/>
        <v>FL</v>
      </c>
      <c r="D484" s="6" t="str">
        <f t="shared" si="50"/>
        <v>278</v>
      </c>
      <c r="E484" s="6" t="str">
        <f t="shared" si="51"/>
        <v>250</v>
      </c>
      <c r="F484" s="6" t="str">
        <f>TRIM(Table1[[#This Row],[Name]])</f>
        <v>Stephanie Fisher</v>
      </c>
      <c r="G484" s="6" t="s">
        <v>621</v>
      </c>
      <c r="H484" s="6" t="str">
        <f t="shared" si="52"/>
        <v>STEPHANIE FISHER</v>
      </c>
      <c r="I484" s="6" t="str">
        <f t="shared" si="53"/>
        <v>stephanie fisher</v>
      </c>
      <c r="J484" s="6" t="str">
        <f t="shared" si="54"/>
        <v>Stephanie Fisher</v>
      </c>
      <c r="K484" s="6" t="s">
        <v>63</v>
      </c>
      <c r="L484" s="6">
        <v>31</v>
      </c>
      <c r="M484" s="6" t="s">
        <v>136</v>
      </c>
      <c r="N484" s="6" t="s">
        <v>137</v>
      </c>
      <c r="O484" s="6" t="s">
        <v>60</v>
      </c>
      <c r="P484" s="6">
        <v>12</v>
      </c>
      <c r="Q484" s="25" t="s">
        <v>24</v>
      </c>
      <c r="R484" s="6">
        <v>2.5</v>
      </c>
      <c r="S484" s="6" t="s">
        <v>2100</v>
      </c>
      <c r="T484" s="8">
        <v>0.01</v>
      </c>
      <c r="U484" s="6" t="s">
        <v>55</v>
      </c>
      <c r="V484" s="6" t="s">
        <v>9</v>
      </c>
      <c r="W484" s="6">
        <v>15</v>
      </c>
      <c r="X484" s="6" t="str">
        <f t="shared" si="55"/>
        <v>Medium</v>
      </c>
      <c r="Y484" s="11">
        <v>13</v>
      </c>
    </row>
    <row r="485" spans="1:25" x14ac:dyDescent="0.25">
      <c r="A485" s="10" t="s">
        <v>624</v>
      </c>
      <c r="B485" s="35">
        <v>250280</v>
      </c>
      <c r="C485" s="6" t="str">
        <f t="shared" si="49"/>
        <v>FL</v>
      </c>
      <c r="D485" s="6" t="str">
        <f t="shared" si="50"/>
        <v>280</v>
      </c>
      <c r="E485" s="6" t="str">
        <f t="shared" si="51"/>
        <v>250</v>
      </c>
      <c r="F485" s="6" t="str">
        <f>TRIM(Table1[[#This Row],[Name]])</f>
        <v>Meagan Walters</v>
      </c>
      <c r="G485" s="6" t="s">
        <v>625</v>
      </c>
      <c r="H485" s="6" t="str">
        <f t="shared" si="52"/>
        <v>MEAGAN WALTERS</v>
      </c>
      <c r="I485" s="6" t="str">
        <f t="shared" si="53"/>
        <v>meagan walters</v>
      </c>
      <c r="J485" s="6" t="str">
        <f t="shared" si="54"/>
        <v>Meagan Walters</v>
      </c>
      <c r="K485" s="6" t="s">
        <v>63</v>
      </c>
      <c r="L485" s="6">
        <v>23</v>
      </c>
      <c r="M485" s="6" t="s">
        <v>53</v>
      </c>
      <c r="N485" s="6" t="s">
        <v>13</v>
      </c>
      <c r="O485" s="6" t="s">
        <v>7</v>
      </c>
      <c r="P485" s="6">
        <v>4</v>
      </c>
      <c r="Q485" s="25" t="s">
        <v>2107</v>
      </c>
      <c r="R485" s="6">
        <v>2.5</v>
      </c>
      <c r="S485" s="6" t="s">
        <v>2099</v>
      </c>
      <c r="T485" s="8">
        <v>0.71</v>
      </c>
      <c r="U485" s="6" t="s">
        <v>33</v>
      </c>
      <c r="V485" s="6" t="s">
        <v>44</v>
      </c>
      <c r="W485" s="6">
        <v>3</v>
      </c>
      <c r="X485" s="6" t="str">
        <f t="shared" si="55"/>
        <v>Low</v>
      </c>
      <c r="Y485" s="11">
        <v>5</v>
      </c>
    </row>
    <row r="486" spans="1:25" x14ac:dyDescent="0.25">
      <c r="A486" s="10" t="s">
        <v>628</v>
      </c>
      <c r="B486" s="35">
        <v>250282</v>
      </c>
      <c r="C486" s="6" t="str">
        <f t="shared" si="49"/>
        <v>FL</v>
      </c>
      <c r="D486" s="6" t="str">
        <f t="shared" si="50"/>
        <v>282</v>
      </c>
      <c r="E486" s="6" t="str">
        <f t="shared" si="51"/>
        <v>250</v>
      </c>
      <c r="F486" s="6" t="str">
        <f>TRIM(Table1[[#This Row],[Name]])</f>
        <v>Kelly Jones</v>
      </c>
      <c r="G486" s="6" t="s">
        <v>629</v>
      </c>
      <c r="H486" s="6" t="str">
        <f t="shared" si="52"/>
        <v>KELLY JONES</v>
      </c>
      <c r="I486" s="6" t="str">
        <f t="shared" si="53"/>
        <v>kelly jones</v>
      </c>
      <c r="J486" s="6" t="str">
        <f t="shared" si="54"/>
        <v>Kelly Jones</v>
      </c>
      <c r="K486" s="6" t="s">
        <v>63</v>
      </c>
      <c r="L486" s="6">
        <v>48</v>
      </c>
      <c r="M486" s="6" t="s">
        <v>78</v>
      </c>
      <c r="N486" s="6" t="s">
        <v>79</v>
      </c>
      <c r="O486" s="6" t="s">
        <v>14</v>
      </c>
      <c r="P486" s="6">
        <v>6</v>
      </c>
      <c r="Q486" s="25">
        <v>30</v>
      </c>
      <c r="R486" s="6">
        <v>2.5</v>
      </c>
      <c r="S486" s="6" t="s">
        <v>2099</v>
      </c>
      <c r="T486" s="8">
        <v>0.96</v>
      </c>
      <c r="U486" s="6" t="s">
        <v>55</v>
      </c>
      <c r="V486" s="6" t="s">
        <v>15</v>
      </c>
      <c r="W486" s="6">
        <v>11</v>
      </c>
      <c r="X486" s="6" t="str">
        <f t="shared" si="55"/>
        <v>Medium</v>
      </c>
      <c r="Y486" s="11">
        <v>7</v>
      </c>
    </row>
    <row r="487" spans="1:25" x14ac:dyDescent="0.25">
      <c r="A487" s="10" t="s">
        <v>632</v>
      </c>
      <c r="B487" s="35">
        <v>250284</v>
      </c>
      <c r="C487" s="6" t="str">
        <f t="shared" si="49"/>
        <v>FL</v>
      </c>
      <c r="D487" s="6" t="str">
        <f t="shared" si="50"/>
        <v>284</v>
      </c>
      <c r="E487" s="6" t="str">
        <f t="shared" si="51"/>
        <v>250</v>
      </c>
      <c r="F487" s="6" t="str">
        <f>TRIM(Table1[[#This Row],[Name]])</f>
        <v>Alex Novak</v>
      </c>
      <c r="G487" s="6" t="s">
        <v>633</v>
      </c>
      <c r="H487" s="6" t="str">
        <f t="shared" si="52"/>
        <v>ALEX NOVAK</v>
      </c>
      <c r="I487" s="6" t="str">
        <f t="shared" si="53"/>
        <v>alex novak</v>
      </c>
      <c r="J487" s="6" t="str">
        <f t="shared" si="54"/>
        <v>Alex Novak</v>
      </c>
      <c r="K487" s="6" t="s">
        <v>82</v>
      </c>
      <c r="L487" s="6">
        <v>52</v>
      </c>
      <c r="M487" s="6" t="s">
        <v>95</v>
      </c>
      <c r="N487" s="6" t="s">
        <v>96</v>
      </c>
      <c r="O487" s="6" t="s">
        <v>64</v>
      </c>
      <c r="P487" s="6">
        <v>20</v>
      </c>
      <c r="Q487" s="25">
        <v>50</v>
      </c>
      <c r="R487" s="6">
        <v>2.5</v>
      </c>
      <c r="S487" s="6" t="s">
        <v>2099</v>
      </c>
      <c r="T487" s="8">
        <v>0.79</v>
      </c>
      <c r="U487" s="6" t="s">
        <v>8</v>
      </c>
      <c r="V487" s="6" t="s">
        <v>44</v>
      </c>
      <c r="W487" s="6">
        <v>14</v>
      </c>
      <c r="X487" s="6" t="str">
        <f t="shared" si="55"/>
        <v>Medium</v>
      </c>
      <c r="Y487" s="11">
        <v>10</v>
      </c>
    </row>
    <row r="488" spans="1:25" x14ac:dyDescent="0.25">
      <c r="A488" s="10" t="s">
        <v>670</v>
      </c>
      <c r="B488" s="35">
        <v>250303</v>
      </c>
      <c r="C488" s="6" t="str">
        <f t="shared" si="49"/>
        <v>FL</v>
      </c>
      <c r="D488" s="6" t="str">
        <f t="shared" si="50"/>
        <v>303</v>
      </c>
      <c r="E488" s="6" t="str">
        <f t="shared" si="51"/>
        <v>250</v>
      </c>
      <c r="F488" s="6" t="str">
        <f>TRIM(Table1[[#This Row],[Name]])</f>
        <v>Joel Brown III</v>
      </c>
      <c r="G488" s="6" t="s">
        <v>671</v>
      </c>
      <c r="H488" s="6" t="str">
        <f t="shared" si="52"/>
        <v>JOEL BROWN III</v>
      </c>
      <c r="I488" s="6" t="str">
        <f t="shared" si="53"/>
        <v>joel brown iii</v>
      </c>
      <c r="J488" s="6" t="str">
        <f t="shared" si="54"/>
        <v>Joel Brown Iii</v>
      </c>
      <c r="K488" s="6" t="s">
        <v>82</v>
      </c>
      <c r="L488" s="6">
        <v>33</v>
      </c>
      <c r="M488" s="6" t="s">
        <v>107</v>
      </c>
      <c r="N488" s="6" t="s">
        <v>108</v>
      </c>
      <c r="O488" s="6" t="s">
        <v>23</v>
      </c>
      <c r="P488" s="6">
        <v>2</v>
      </c>
      <c r="Q488" s="25">
        <v>75</v>
      </c>
      <c r="R488" s="6">
        <v>2.5</v>
      </c>
      <c r="S488" s="6" t="s">
        <v>2099</v>
      </c>
      <c r="T488" s="8">
        <v>0.65</v>
      </c>
      <c r="U488" s="6" t="s">
        <v>33</v>
      </c>
      <c r="V488" s="6" t="s">
        <v>9</v>
      </c>
      <c r="W488" s="6">
        <v>4</v>
      </c>
      <c r="X488" s="6" t="str">
        <f t="shared" si="55"/>
        <v>Low</v>
      </c>
      <c r="Y488" s="11">
        <v>1</v>
      </c>
    </row>
    <row r="489" spans="1:25" x14ac:dyDescent="0.25">
      <c r="A489" s="10" t="s">
        <v>678</v>
      </c>
      <c r="B489" s="35">
        <v>250307</v>
      </c>
      <c r="C489" s="6" t="str">
        <f t="shared" si="49"/>
        <v>FL</v>
      </c>
      <c r="D489" s="6" t="str">
        <f t="shared" si="50"/>
        <v>307</v>
      </c>
      <c r="E489" s="6" t="str">
        <f t="shared" si="51"/>
        <v>250</v>
      </c>
      <c r="F489" s="6" t="str">
        <f>TRIM(Table1[[#This Row],[Name]])</f>
        <v>Robert Lucas</v>
      </c>
      <c r="G489" s="6" t="s">
        <v>679</v>
      </c>
      <c r="H489" s="6" t="str">
        <f t="shared" si="52"/>
        <v>ROBERT LUCAS</v>
      </c>
      <c r="I489" s="6" t="str">
        <f t="shared" si="53"/>
        <v>robert lucas</v>
      </c>
      <c r="J489" s="6" t="str">
        <f t="shared" si="54"/>
        <v>Robert Lucas</v>
      </c>
      <c r="K489" s="6" t="s">
        <v>82</v>
      </c>
      <c r="L489" s="6">
        <v>27</v>
      </c>
      <c r="M489" s="6" t="s">
        <v>118</v>
      </c>
      <c r="N489" s="6" t="s">
        <v>119</v>
      </c>
      <c r="O489" s="6" t="s">
        <v>64</v>
      </c>
      <c r="P489" s="6">
        <v>2</v>
      </c>
      <c r="Q489" s="25" t="s">
        <v>49</v>
      </c>
      <c r="R489" s="6">
        <v>2.5</v>
      </c>
      <c r="S489" s="6" t="s">
        <v>2099</v>
      </c>
      <c r="T489" s="8">
        <v>0.84</v>
      </c>
      <c r="U489" s="6" t="s">
        <v>8</v>
      </c>
      <c r="V489" s="6" t="s">
        <v>44</v>
      </c>
      <c r="W489" s="6">
        <v>2</v>
      </c>
      <c r="X489" s="6" t="str">
        <f t="shared" si="55"/>
        <v>Low</v>
      </c>
      <c r="Y489" s="11">
        <v>3</v>
      </c>
    </row>
    <row r="490" spans="1:25" x14ac:dyDescent="0.25">
      <c r="A490" s="10" t="s">
        <v>714</v>
      </c>
      <c r="B490" s="35">
        <v>250325</v>
      </c>
      <c r="C490" s="6" t="str">
        <f t="shared" si="49"/>
        <v>FL</v>
      </c>
      <c r="D490" s="6" t="str">
        <f t="shared" si="50"/>
        <v>325</v>
      </c>
      <c r="E490" s="6" t="str">
        <f t="shared" si="51"/>
        <v>250</v>
      </c>
      <c r="F490" s="6" t="str">
        <f>TRIM(Table1[[#This Row],[Name]])</f>
        <v>Paula Stevens</v>
      </c>
      <c r="G490" s="6" t="s">
        <v>715</v>
      </c>
      <c r="H490" s="6" t="str">
        <f t="shared" si="52"/>
        <v>PAULA STEVENS</v>
      </c>
      <c r="I490" s="6" t="str">
        <f t="shared" si="53"/>
        <v>paula stevens</v>
      </c>
      <c r="J490" s="6" t="str">
        <f t="shared" si="54"/>
        <v>Paula Stevens</v>
      </c>
      <c r="K490" s="6" t="s">
        <v>63</v>
      </c>
      <c r="L490" s="6">
        <v>28</v>
      </c>
      <c r="M490" s="6" t="s">
        <v>71</v>
      </c>
      <c r="N490" s="6" t="s">
        <v>72</v>
      </c>
      <c r="O490" s="6" t="s">
        <v>14</v>
      </c>
      <c r="P490" s="6">
        <v>9</v>
      </c>
      <c r="Q490" s="25">
        <v>40</v>
      </c>
      <c r="R490" s="6">
        <v>2.5</v>
      </c>
      <c r="S490" s="6" t="s">
        <v>2100</v>
      </c>
      <c r="T490" s="8">
        <v>0.64</v>
      </c>
      <c r="U490" s="6" t="s">
        <v>8</v>
      </c>
      <c r="V490" s="6" t="s">
        <v>9</v>
      </c>
      <c r="W490" s="6">
        <v>14</v>
      </c>
      <c r="X490" s="6" t="str">
        <f t="shared" si="55"/>
        <v>Medium</v>
      </c>
      <c r="Y490" s="11">
        <v>12</v>
      </c>
    </row>
    <row r="491" spans="1:25" x14ac:dyDescent="0.25">
      <c r="A491" s="10" t="s">
        <v>724</v>
      </c>
      <c r="B491" s="35">
        <v>250330</v>
      </c>
      <c r="C491" s="6" t="str">
        <f t="shared" si="49"/>
        <v>FL</v>
      </c>
      <c r="D491" s="6" t="str">
        <f t="shared" si="50"/>
        <v>330</v>
      </c>
      <c r="E491" s="6" t="str">
        <f t="shared" si="51"/>
        <v>250</v>
      </c>
      <c r="F491" s="6" t="str">
        <f>TRIM(Table1[[#This Row],[Name]])</f>
        <v>Jose Wilson</v>
      </c>
      <c r="G491" s="6" t="s">
        <v>725</v>
      </c>
      <c r="H491" s="6" t="str">
        <f t="shared" si="52"/>
        <v>JOSE WILSON</v>
      </c>
      <c r="I491" s="6" t="str">
        <f t="shared" si="53"/>
        <v>jose wilson</v>
      </c>
      <c r="J491" s="6" t="str">
        <f t="shared" si="54"/>
        <v>Jose Wilson</v>
      </c>
      <c r="K491" s="6" t="s">
        <v>82</v>
      </c>
      <c r="L491" s="6">
        <v>56</v>
      </c>
      <c r="M491" s="6" t="s">
        <v>5</v>
      </c>
      <c r="N491" s="6" t="s">
        <v>6</v>
      </c>
      <c r="O491" s="6" t="s">
        <v>97</v>
      </c>
      <c r="P491" s="6">
        <v>13</v>
      </c>
      <c r="Q491" s="25" t="s">
        <v>2104</v>
      </c>
      <c r="R491" s="6">
        <v>2.5</v>
      </c>
      <c r="S491" s="6" t="s">
        <v>2100</v>
      </c>
      <c r="T491" s="8">
        <v>0.87</v>
      </c>
      <c r="U491" s="6" t="s">
        <v>33</v>
      </c>
      <c r="V491" s="6" t="s">
        <v>15</v>
      </c>
      <c r="W491" s="6">
        <v>9</v>
      </c>
      <c r="X491" s="6" t="str">
        <f t="shared" si="55"/>
        <v>Low</v>
      </c>
      <c r="Y491" s="11">
        <v>10</v>
      </c>
    </row>
    <row r="492" spans="1:25" x14ac:dyDescent="0.25">
      <c r="A492" s="10" t="s">
        <v>726</v>
      </c>
      <c r="B492" s="35">
        <v>250331</v>
      </c>
      <c r="C492" s="6" t="str">
        <f t="shared" si="49"/>
        <v>FL</v>
      </c>
      <c r="D492" s="6" t="str">
        <f t="shared" si="50"/>
        <v>331</v>
      </c>
      <c r="E492" s="6" t="str">
        <f t="shared" si="51"/>
        <v>250</v>
      </c>
      <c r="F492" s="6" t="str">
        <f>TRIM(Table1[[#This Row],[Name]])</f>
        <v>Tammy Hill</v>
      </c>
      <c r="G492" s="6" t="s">
        <v>727</v>
      </c>
      <c r="H492" s="6" t="str">
        <f t="shared" si="52"/>
        <v>TAMMY HILL</v>
      </c>
      <c r="I492" s="6" t="str">
        <f t="shared" si="53"/>
        <v>tammy hill</v>
      </c>
      <c r="J492" s="6" t="str">
        <f t="shared" si="54"/>
        <v>Tammy Hill</v>
      </c>
      <c r="K492" s="6" t="s">
        <v>63</v>
      </c>
      <c r="L492" s="6">
        <v>53</v>
      </c>
      <c r="M492" s="6" t="s">
        <v>43</v>
      </c>
      <c r="N492" s="6" t="s">
        <v>13</v>
      </c>
      <c r="O492" s="6" t="s">
        <v>14</v>
      </c>
      <c r="P492" s="6">
        <v>33</v>
      </c>
      <c r="Q492" s="25" t="s">
        <v>212</v>
      </c>
      <c r="R492" s="6">
        <v>2.5</v>
      </c>
      <c r="S492" s="6" t="s">
        <v>142</v>
      </c>
      <c r="T492" s="8">
        <v>0.75</v>
      </c>
      <c r="U492" s="6" t="s">
        <v>8</v>
      </c>
      <c r="V492" s="6" t="s">
        <v>20</v>
      </c>
      <c r="W492" s="6">
        <v>12</v>
      </c>
      <c r="X492" s="6" t="str">
        <f t="shared" si="55"/>
        <v>Medium</v>
      </c>
      <c r="Y492" s="11">
        <v>1</v>
      </c>
    </row>
    <row r="493" spans="1:25" x14ac:dyDescent="0.25">
      <c r="A493" s="10" t="s">
        <v>730</v>
      </c>
      <c r="B493" s="35">
        <v>250333</v>
      </c>
      <c r="C493" s="6" t="str">
        <f t="shared" si="49"/>
        <v>FL</v>
      </c>
      <c r="D493" s="6" t="str">
        <f t="shared" si="50"/>
        <v>333</v>
      </c>
      <c r="E493" s="6" t="str">
        <f t="shared" si="51"/>
        <v>250</v>
      </c>
      <c r="F493" s="6" t="str">
        <f>TRIM(Table1[[#This Row],[Name]])</f>
        <v>Edwin Carter</v>
      </c>
      <c r="G493" s="6" t="s">
        <v>731</v>
      </c>
      <c r="H493" s="6" t="str">
        <f t="shared" si="52"/>
        <v>EDWIN CARTER</v>
      </c>
      <c r="I493" s="6" t="str">
        <f t="shared" si="53"/>
        <v>edwin carter</v>
      </c>
      <c r="J493" s="6" t="str">
        <f t="shared" si="54"/>
        <v>Edwin Carter</v>
      </c>
      <c r="K493" s="6" t="s">
        <v>82</v>
      </c>
      <c r="L493" s="6">
        <v>60</v>
      </c>
      <c r="M493" s="6" t="s">
        <v>43</v>
      </c>
      <c r="N493" s="6" t="s">
        <v>13</v>
      </c>
      <c r="O493" s="6" t="s">
        <v>75</v>
      </c>
      <c r="P493" s="6">
        <v>34</v>
      </c>
      <c r="Q493" s="25" t="s">
        <v>49</v>
      </c>
      <c r="R493" s="6">
        <v>2.5</v>
      </c>
      <c r="S493" s="6" t="s">
        <v>2099</v>
      </c>
      <c r="T493" s="8">
        <v>0.93</v>
      </c>
      <c r="U493" s="6" t="s">
        <v>55</v>
      </c>
      <c r="V493" s="6" t="s">
        <v>44</v>
      </c>
      <c r="W493" s="6">
        <v>20</v>
      </c>
      <c r="X493" s="6" t="str">
        <f t="shared" si="55"/>
        <v>High</v>
      </c>
      <c r="Y493" s="11">
        <v>9</v>
      </c>
    </row>
    <row r="494" spans="1:25" x14ac:dyDescent="0.25">
      <c r="A494" s="10" t="s">
        <v>734</v>
      </c>
      <c r="B494" s="35">
        <v>250335</v>
      </c>
      <c r="C494" s="6" t="str">
        <f t="shared" si="49"/>
        <v>FL</v>
      </c>
      <c r="D494" s="6" t="str">
        <f t="shared" si="50"/>
        <v>335</v>
      </c>
      <c r="E494" s="6" t="str">
        <f t="shared" si="51"/>
        <v>250</v>
      </c>
      <c r="F494" s="6" t="str">
        <f>TRIM(Table1[[#This Row],[Name]])</f>
        <v>Rebecca Schneider</v>
      </c>
      <c r="G494" s="6" t="s">
        <v>735</v>
      </c>
      <c r="H494" s="6" t="str">
        <f t="shared" si="52"/>
        <v>REBECCA SCHNEIDER</v>
      </c>
      <c r="I494" s="6" t="str">
        <f t="shared" si="53"/>
        <v>rebecca schneider</v>
      </c>
      <c r="J494" s="6" t="str">
        <f t="shared" si="54"/>
        <v>Rebecca Schneider</v>
      </c>
      <c r="K494" s="6" t="s">
        <v>63</v>
      </c>
      <c r="L494" s="6">
        <v>21</v>
      </c>
      <c r="M494" s="6" t="s">
        <v>58</v>
      </c>
      <c r="N494" s="6" t="s">
        <v>59</v>
      </c>
      <c r="O494" s="6" t="s">
        <v>23</v>
      </c>
      <c r="P494" s="6">
        <v>1</v>
      </c>
      <c r="Q494" s="25" t="s">
        <v>2107</v>
      </c>
      <c r="R494" s="6">
        <v>2.5</v>
      </c>
      <c r="S494" s="6" t="s">
        <v>2099</v>
      </c>
      <c r="T494" s="8">
        <v>0.99</v>
      </c>
      <c r="U494" s="6" t="s">
        <v>33</v>
      </c>
      <c r="V494" s="6" t="s">
        <v>15</v>
      </c>
      <c r="W494" s="6">
        <v>4</v>
      </c>
      <c r="X494" s="6" t="str">
        <f t="shared" si="55"/>
        <v>Low</v>
      </c>
      <c r="Y494" s="11">
        <v>2</v>
      </c>
    </row>
    <row r="495" spans="1:25" x14ac:dyDescent="0.25">
      <c r="A495" s="10" t="s">
        <v>784</v>
      </c>
      <c r="B495" s="35">
        <v>250360</v>
      </c>
      <c r="C495" s="6" t="str">
        <f t="shared" si="49"/>
        <v>FL</v>
      </c>
      <c r="D495" s="6" t="str">
        <f t="shared" si="50"/>
        <v>360</v>
      </c>
      <c r="E495" s="6" t="str">
        <f t="shared" si="51"/>
        <v>250</v>
      </c>
      <c r="F495" s="6" t="str">
        <f>TRIM(Table1[[#This Row],[Name]])</f>
        <v>John Webb</v>
      </c>
      <c r="G495" s="6" t="s">
        <v>785</v>
      </c>
      <c r="H495" s="6" t="str">
        <f t="shared" si="52"/>
        <v>JOHN WEBB</v>
      </c>
      <c r="I495" s="6" t="str">
        <f t="shared" si="53"/>
        <v>john webb</v>
      </c>
      <c r="J495" s="6" t="str">
        <f t="shared" si="54"/>
        <v>John Webb</v>
      </c>
      <c r="K495" s="6" t="s">
        <v>82</v>
      </c>
      <c r="L495" s="6">
        <v>20</v>
      </c>
      <c r="M495" s="6" t="s">
        <v>78</v>
      </c>
      <c r="N495" s="6" t="s">
        <v>79</v>
      </c>
      <c r="O495" s="6" t="s">
        <v>64</v>
      </c>
      <c r="P495" s="6">
        <v>2</v>
      </c>
      <c r="Q495" s="25">
        <v>30</v>
      </c>
      <c r="R495" s="6">
        <v>2.5</v>
      </c>
      <c r="S495" s="6" t="s">
        <v>2100</v>
      </c>
      <c r="T495" s="8">
        <v>0.99</v>
      </c>
      <c r="U495" s="6" t="s">
        <v>50</v>
      </c>
      <c r="V495" s="6" t="s">
        <v>9</v>
      </c>
      <c r="W495" s="6">
        <v>3</v>
      </c>
      <c r="X495" s="6" t="str">
        <f t="shared" si="55"/>
        <v>Low</v>
      </c>
      <c r="Y495" s="11">
        <v>2</v>
      </c>
    </row>
    <row r="496" spans="1:25" x14ac:dyDescent="0.25">
      <c r="A496" s="10" t="s">
        <v>702</v>
      </c>
      <c r="B496" s="35">
        <v>250319</v>
      </c>
      <c r="C496" s="6" t="str">
        <f t="shared" si="49"/>
        <v>FL</v>
      </c>
      <c r="D496" s="6" t="str">
        <f t="shared" si="50"/>
        <v>319</v>
      </c>
      <c r="E496" s="6" t="str">
        <f t="shared" si="51"/>
        <v>250</v>
      </c>
      <c r="F496" s="6" t="str">
        <f>TRIM(Table1[[#This Row],[Name]])</f>
        <v>Danielle Costa</v>
      </c>
      <c r="G496" s="6" t="s">
        <v>703</v>
      </c>
      <c r="H496" s="6" t="str">
        <f t="shared" si="52"/>
        <v>DANIELLE COSTA</v>
      </c>
      <c r="I496" s="6" t="str">
        <f t="shared" si="53"/>
        <v>danielle costa</v>
      </c>
      <c r="J496" s="6" t="str">
        <f t="shared" si="54"/>
        <v>Danielle Costa</v>
      </c>
      <c r="K496" s="6" t="s">
        <v>63</v>
      </c>
      <c r="L496" s="6">
        <v>55</v>
      </c>
      <c r="M496" s="6" t="s">
        <v>107</v>
      </c>
      <c r="N496" s="6" t="s">
        <v>108</v>
      </c>
      <c r="O496" s="6" t="s">
        <v>38</v>
      </c>
      <c r="P496" s="6">
        <v>17</v>
      </c>
      <c r="Q496" s="25">
        <v>30</v>
      </c>
      <c r="R496" s="6">
        <v>2.5</v>
      </c>
      <c r="S496" s="6" t="s">
        <v>2100</v>
      </c>
      <c r="T496" s="8">
        <v>0.11</v>
      </c>
      <c r="U496" s="6" t="s">
        <v>8</v>
      </c>
      <c r="V496" s="6" t="s">
        <v>15</v>
      </c>
      <c r="W496" s="6">
        <v>18</v>
      </c>
      <c r="X496" s="6" t="str">
        <f t="shared" si="55"/>
        <v>High</v>
      </c>
      <c r="Y496" s="11">
        <v>13</v>
      </c>
    </row>
    <row r="497" spans="1:25" x14ac:dyDescent="0.25">
      <c r="A497" s="10" t="s">
        <v>758</v>
      </c>
      <c r="B497" s="35">
        <v>250347</v>
      </c>
      <c r="C497" s="6" t="str">
        <f t="shared" si="49"/>
        <v>FL</v>
      </c>
      <c r="D497" s="6" t="str">
        <f t="shared" si="50"/>
        <v>347</v>
      </c>
      <c r="E497" s="6" t="str">
        <f t="shared" si="51"/>
        <v>250</v>
      </c>
      <c r="F497" s="6" t="str">
        <f>TRIM(Table1[[#This Row],[Name]])</f>
        <v>Richard Velasquez Jr.</v>
      </c>
      <c r="G497" s="6" t="s">
        <v>759</v>
      </c>
      <c r="H497" s="6" t="str">
        <f t="shared" si="52"/>
        <v>RICHARD VELASQUEZ JR.</v>
      </c>
      <c r="I497" s="6" t="str">
        <f t="shared" si="53"/>
        <v>richard velasquez jr.</v>
      </c>
      <c r="J497" s="6" t="str">
        <f t="shared" si="54"/>
        <v>Richard Velasquez Jr.</v>
      </c>
      <c r="K497" s="6" t="s">
        <v>82</v>
      </c>
      <c r="L497" s="6">
        <v>36</v>
      </c>
      <c r="M497" s="6" t="s">
        <v>118</v>
      </c>
      <c r="N497" s="6" t="s">
        <v>119</v>
      </c>
      <c r="O497" s="6" t="s">
        <v>38</v>
      </c>
      <c r="P497" s="6">
        <v>13</v>
      </c>
      <c r="Q497" s="25">
        <v>40</v>
      </c>
      <c r="R497" s="6">
        <v>2.5</v>
      </c>
      <c r="S497" s="6" t="s">
        <v>2099</v>
      </c>
      <c r="T497" s="8">
        <v>0.78</v>
      </c>
      <c r="U497" s="6" t="s">
        <v>55</v>
      </c>
      <c r="V497" s="6" t="s">
        <v>20</v>
      </c>
      <c r="W497" s="6">
        <v>15</v>
      </c>
      <c r="X497" s="6" t="str">
        <f t="shared" si="55"/>
        <v>Medium</v>
      </c>
      <c r="Y497" s="11">
        <v>10</v>
      </c>
    </row>
    <row r="498" spans="1:25" x14ac:dyDescent="0.25">
      <c r="A498" s="10" t="s">
        <v>830</v>
      </c>
      <c r="B498" s="35">
        <v>250383</v>
      </c>
      <c r="C498" s="6" t="str">
        <f t="shared" si="49"/>
        <v>FL</v>
      </c>
      <c r="D498" s="6" t="str">
        <f t="shared" si="50"/>
        <v>383</v>
      </c>
      <c r="E498" s="6" t="str">
        <f t="shared" si="51"/>
        <v>250</v>
      </c>
      <c r="F498" s="6" t="str">
        <f>TRIM(Table1[[#This Row],[Name]])</f>
        <v>Nicole Marks</v>
      </c>
      <c r="G498" s="6" t="s">
        <v>831</v>
      </c>
      <c r="H498" s="6" t="str">
        <f t="shared" si="52"/>
        <v>NICOLE MARKS</v>
      </c>
      <c r="I498" s="6" t="str">
        <f t="shared" si="53"/>
        <v>nicole marks</v>
      </c>
      <c r="J498" s="6" t="str">
        <f t="shared" si="54"/>
        <v>Nicole Marks</v>
      </c>
      <c r="K498" s="6" t="s">
        <v>63</v>
      </c>
      <c r="L498" s="6">
        <v>46</v>
      </c>
      <c r="M498" s="6" t="s">
        <v>122</v>
      </c>
      <c r="N498" s="6" t="s">
        <v>123</v>
      </c>
      <c r="O498" s="6" t="s">
        <v>38</v>
      </c>
      <c r="P498" s="6">
        <v>10</v>
      </c>
      <c r="Q498" s="25" t="s">
        <v>104</v>
      </c>
      <c r="R498" s="6">
        <v>2.5</v>
      </c>
      <c r="S498" s="6" t="s">
        <v>2100</v>
      </c>
      <c r="T498" s="8">
        <v>0.97</v>
      </c>
      <c r="U498" s="6" t="s">
        <v>55</v>
      </c>
      <c r="V498" s="6" t="s">
        <v>20</v>
      </c>
      <c r="W498" s="6">
        <v>13</v>
      </c>
      <c r="X498" s="6" t="str">
        <f t="shared" si="55"/>
        <v>Medium</v>
      </c>
      <c r="Y498" s="11">
        <v>2</v>
      </c>
    </row>
    <row r="499" spans="1:25" x14ac:dyDescent="0.25">
      <c r="A499" s="10" t="s">
        <v>804</v>
      </c>
      <c r="B499" s="35">
        <v>250370</v>
      </c>
      <c r="C499" s="6" t="str">
        <f t="shared" si="49"/>
        <v>FL</v>
      </c>
      <c r="D499" s="6" t="str">
        <f t="shared" si="50"/>
        <v>370</v>
      </c>
      <c r="E499" s="6" t="str">
        <f t="shared" si="51"/>
        <v>250</v>
      </c>
      <c r="F499" s="6" t="str">
        <f>TRIM(Table1[[#This Row],[Name]])</f>
        <v>Deborah Brown</v>
      </c>
      <c r="G499" s="6" t="s">
        <v>805</v>
      </c>
      <c r="H499" s="6" t="str">
        <f t="shared" si="52"/>
        <v>DEBORAH BROWN</v>
      </c>
      <c r="I499" s="6" t="str">
        <f t="shared" si="53"/>
        <v>deborah brown</v>
      </c>
      <c r="J499" s="6" t="str">
        <f t="shared" si="54"/>
        <v>Deborah Brown</v>
      </c>
      <c r="K499" s="6" t="s">
        <v>63</v>
      </c>
      <c r="L499" s="6">
        <v>31</v>
      </c>
      <c r="M499" s="6" t="s">
        <v>91</v>
      </c>
      <c r="N499" s="6" t="s">
        <v>92</v>
      </c>
      <c r="O499" s="6" t="s">
        <v>97</v>
      </c>
      <c r="P499" s="6">
        <v>3</v>
      </c>
      <c r="Q499" s="25" t="s">
        <v>104</v>
      </c>
      <c r="R499" s="6">
        <v>2.5</v>
      </c>
      <c r="S499" s="6" t="s">
        <v>2099</v>
      </c>
      <c r="T499" s="8">
        <v>0.11</v>
      </c>
      <c r="U499" s="6" t="s">
        <v>33</v>
      </c>
      <c r="V499" s="6" t="s">
        <v>20</v>
      </c>
      <c r="W499" s="6">
        <v>1</v>
      </c>
      <c r="X499" s="6" t="str">
        <f t="shared" si="55"/>
        <v>Low</v>
      </c>
      <c r="Y499" s="11">
        <v>2</v>
      </c>
    </row>
    <row r="500" spans="1:25" x14ac:dyDescent="0.25">
      <c r="A500" s="10" t="s">
        <v>1156</v>
      </c>
      <c r="B500" s="35">
        <v>250547</v>
      </c>
      <c r="C500" s="6" t="str">
        <f t="shared" si="49"/>
        <v>FL</v>
      </c>
      <c r="D500" s="6" t="str">
        <f t="shared" si="50"/>
        <v>547</v>
      </c>
      <c r="E500" s="6" t="str">
        <f t="shared" si="51"/>
        <v>250</v>
      </c>
      <c r="F500" s="6" t="str">
        <f>TRIM(Table1[[#This Row],[Name]])</f>
        <v>Erika Mitchell</v>
      </c>
      <c r="G500" s="6" t="s">
        <v>1157</v>
      </c>
      <c r="H500" s="6" t="str">
        <f t="shared" si="52"/>
        <v>ERIKA MITCHELL</v>
      </c>
      <c r="I500" s="6" t="str">
        <f t="shared" si="53"/>
        <v>erika mitchell</v>
      </c>
      <c r="J500" s="6" t="str">
        <f t="shared" si="54"/>
        <v>Erika Mitchell</v>
      </c>
      <c r="K500" s="6" t="s">
        <v>63</v>
      </c>
      <c r="L500" s="6">
        <v>20</v>
      </c>
      <c r="M500" s="6" t="s">
        <v>111</v>
      </c>
      <c r="N500" s="6" t="s">
        <v>13</v>
      </c>
      <c r="O500" s="6" t="s">
        <v>38</v>
      </c>
      <c r="P500" s="6">
        <v>2</v>
      </c>
      <c r="Q500" s="25">
        <v>40</v>
      </c>
      <c r="R500" s="6">
        <v>2.5</v>
      </c>
      <c r="S500" s="6" t="s">
        <v>2100</v>
      </c>
      <c r="T500" s="8">
        <v>0.91</v>
      </c>
      <c r="U500" s="6" t="s">
        <v>55</v>
      </c>
      <c r="V500" s="6" t="s">
        <v>20</v>
      </c>
      <c r="W500" s="6">
        <v>1</v>
      </c>
      <c r="X500" s="6" t="str">
        <f t="shared" si="55"/>
        <v>Low</v>
      </c>
      <c r="Y500" s="11">
        <v>1</v>
      </c>
    </row>
    <row r="501" spans="1:25" x14ac:dyDescent="0.25">
      <c r="A501" s="10" t="s">
        <v>1372</v>
      </c>
      <c r="B501" s="35">
        <v>250655</v>
      </c>
      <c r="C501" s="6" t="str">
        <f t="shared" si="49"/>
        <v>FL</v>
      </c>
      <c r="D501" s="6" t="str">
        <f t="shared" si="50"/>
        <v>655</v>
      </c>
      <c r="E501" s="6" t="str">
        <f t="shared" si="51"/>
        <v>250</v>
      </c>
      <c r="F501" s="6" t="str">
        <f>TRIM(Table1[[#This Row],[Name]])</f>
        <v>Tammy Greer</v>
      </c>
      <c r="G501" s="6" t="s">
        <v>1373</v>
      </c>
      <c r="H501" s="6" t="str">
        <f t="shared" si="52"/>
        <v>TAMMY GREER</v>
      </c>
      <c r="I501" s="6" t="str">
        <f t="shared" si="53"/>
        <v>tammy greer</v>
      </c>
      <c r="J501" s="6" t="str">
        <f t="shared" si="54"/>
        <v>Tammy Greer</v>
      </c>
      <c r="K501" s="6" t="s">
        <v>63</v>
      </c>
      <c r="L501" s="6">
        <v>32</v>
      </c>
      <c r="M501" s="6" t="s">
        <v>18</v>
      </c>
      <c r="N501" s="6" t="s">
        <v>18</v>
      </c>
      <c r="O501" s="6" t="s">
        <v>38</v>
      </c>
      <c r="P501" s="6">
        <v>9</v>
      </c>
      <c r="Q501" s="25">
        <v>75</v>
      </c>
      <c r="R501" s="6">
        <v>2.5</v>
      </c>
      <c r="S501" s="6" t="s">
        <v>2099</v>
      </c>
      <c r="T501" s="8">
        <v>0.96</v>
      </c>
      <c r="U501" s="6" t="s">
        <v>33</v>
      </c>
      <c r="V501" s="6" t="s">
        <v>15</v>
      </c>
      <c r="W501" s="6">
        <v>11</v>
      </c>
      <c r="X501" s="6" t="str">
        <f t="shared" si="55"/>
        <v>Medium</v>
      </c>
      <c r="Y501" s="11">
        <v>5</v>
      </c>
    </row>
    <row r="502" spans="1:25" x14ac:dyDescent="0.25">
      <c r="A502" s="10" t="s">
        <v>1445</v>
      </c>
      <c r="B502" s="35">
        <v>250692</v>
      </c>
      <c r="C502" s="6" t="str">
        <f t="shared" si="49"/>
        <v>FL</v>
      </c>
      <c r="D502" s="6" t="str">
        <f t="shared" si="50"/>
        <v>692</v>
      </c>
      <c r="E502" s="6" t="str">
        <f t="shared" si="51"/>
        <v>250</v>
      </c>
      <c r="F502" s="6" t="str">
        <f>TRIM(Table1[[#This Row],[Name]])</f>
        <v>Natalie Diaz</v>
      </c>
      <c r="G502" s="6" t="s">
        <v>1446</v>
      </c>
      <c r="H502" s="6" t="str">
        <f t="shared" si="52"/>
        <v>NATALIE DIAZ</v>
      </c>
      <c r="I502" s="6" t="str">
        <f t="shared" si="53"/>
        <v>natalie diaz</v>
      </c>
      <c r="J502" s="6" t="str">
        <f t="shared" si="54"/>
        <v>Natalie Diaz</v>
      </c>
      <c r="K502" s="6" t="s">
        <v>63</v>
      </c>
      <c r="L502" s="6">
        <v>43</v>
      </c>
      <c r="M502" s="6" t="s">
        <v>107</v>
      </c>
      <c r="N502" s="6" t="s">
        <v>108</v>
      </c>
      <c r="O502" s="6" t="s">
        <v>38</v>
      </c>
      <c r="P502" s="6">
        <v>7</v>
      </c>
      <c r="Q502" s="25" t="s">
        <v>2105</v>
      </c>
      <c r="R502" s="6">
        <v>2.5</v>
      </c>
      <c r="S502" s="6" t="s">
        <v>2100</v>
      </c>
      <c r="T502" s="8">
        <v>0.8</v>
      </c>
      <c r="U502" s="6" t="s">
        <v>8</v>
      </c>
      <c r="V502" s="6" t="s">
        <v>44</v>
      </c>
      <c r="W502" s="6">
        <v>11</v>
      </c>
      <c r="X502" s="6" t="str">
        <f t="shared" si="55"/>
        <v>Medium</v>
      </c>
      <c r="Y502" s="11">
        <v>3</v>
      </c>
    </row>
    <row r="503" spans="1:25" x14ac:dyDescent="0.25">
      <c r="A503" s="10" t="s">
        <v>1529</v>
      </c>
      <c r="B503" s="35">
        <v>250735</v>
      </c>
      <c r="C503" s="6" t="str">
        <f t="shared" si="49"/>
        <v>FL</v>
      </c>
      <c r="D503" s="6" t="str">
        <f t="shared" si="50"/>
        <v>735</v>
      </c>
      <c r="E503" s="6" t="str">
        <f t="shared" si="51"/>
        <v>250</v>
      </c>
      <c r="F503" s="6" t="str">
        <f>TRIM(Table1[[#This Row],[Name]])</f>
        <v>Christopher Long</v>
      </c>
      <c r="G503" s="6" t="s">
        <v>1530</v>
      </c>
      <c r="H503" s="6" t="str">
        <f t="shared" si="52"/>
        <v>CHRISTOPHER LONG</v>
      </c>
      <c r="I503" s="6" t="str">
        <f t="shared" si="53"/>
        <v>christopher long</v>
      </c>
      <c r="J503" s="6" t="str">
        <f t="shared" si="54"/>
        <v>Christopher Long</v>
      </c>
      <c r="K503" s="6" t="s">
        <v>82</v>
      </c>
      <c r="L503" s="6">
        <v>35</v>
      </c>
      <c r="M503" s="6" t="s">
        <v>18</v>
      </c>
      <c r="N503" s="6" t="s">
        <v>18</v>
      </c>
      <c r="O503" s="6" t="s">
        <v>38</v>
      </c>
      <c r="P503" s="6">
        <v>11</v>
      </c>
      <c r="Q503" s="25" t="s">
        <v>2102</v>
      </c>
      <c r="R503" s="6">
        <v>2.5</v>
      </c>
      <c r="S503" s="6" t="s">
        <v>2099</v>
      </c>
      <c r="T503" s="8">
        <v>0.84</v>
      </c>
      <c r="U503" s="6" t="s">
        <v>55</v>
      </c>
      <c r="V503" s="6" t="s">
        <v>9</v>
      </c>
      <c r="W503" s="6">
        <v>1</v>
      </c>
      <c r="X503" s="6" t="str">
        <f t="shared" si="55"/>
        <v>Low</v>
      </c>
      <c r="Y503" s="11">
        <v>2</v>
      </c>
    </row>
    <row r="504" spans="1:25" x14ac:dyDescent="0.25">
      <c r="A504" s="10" t="s">
        <v>1599</v>
      </c>
      <c r="B504" s="35">
        <v>250770</v>
      </c>
      <c r="C504" s="6" t="str">
        <f t="shared" si="49"/>
        <v>FL</v>
      </c>
      <c r="D504" s="6" t="str">
        <f t="shared" si="50"/>
        <v>770</v>
      </c>
      <c r="E504" s="6" t="str">
        <f t="shared" si="51"/>
        <v>250</v>
      </c>
      <c r="F504" s="6" t="str">
        <f>TRIM(Table1[[#This Row],[Name]])</f>
        <v>Amanda Martin</v>
      </c>
      <c r="G504" s="6" t="s">
        <v>1600</v>
      </c>
      <c r="H504" s="6" t="str">
        <f t="shared" si="52"/>
        <v>AMANDA MARTIN</v>
      </c>
      <c r="I504" s="6" t="str">
        <f t="shared" si="53"/>
        <v>amanda martin</v>
      </c>
      <c r="J504" s="6" t="str">
        <f t="shared" si="54"/>
        <v>Amanda Martin</v>
      </c>
      <c r="K504" s="6" t="s">
        <v>63</v>
      </c>
      <c r="L504" s="6">
        <v>52</v>
      </c>
      <c r="M504" s="6" t="s">
        <v>95</v>
      </c>
      <c r="N504" s="6" t="s">
        <v>96</v>
      </c>
      <c r="O504" s="6" t="s">
        <v>38</v>
      </c>
      <c r="P504" s="6">
        <v>4</v>
      </c>
      <c r="Q504" s="25">
        <v>50</v>
      </c>
      <c r="R504" s="6">
        <v>2.5</v>
      </c>
      <c r="S504" s="6" t="s">
        <v>2099</v>
      </c>
      <c r="T504" s="8">
        <v>0.84</v>
      </c>
      <c r="U504" s="6" t="s">
        <v>55</v>
      </c>
      <c r="V504" s="6" t="s">
        <v>44</v>
      </c>
      <c r="W504" s="6">
        <v>5</v>
      </c>
      <c r="X504" s="6" t="str">
        <f t="shared" si="55"/>
        <v>Low</v>
      </c>
      <c r="Y504" s="11">
        <v>1</v>
      </c>
    </row>
    <row r="505" spans="1:25" x14ac:dyDescent="0.25">
      <c r="A505" s="10" t="s">
        <v>1647</v>
      </c>
      <c r="B505" s="35">
        <v>250794</v>
      </c>
      <c r="C505" s="6" t="str">
        <f t="shared" si="49"/>
        <v>FL</v>
      </c>
      <c r="D505" s="6" t="str">
        <f t="shared" si="50"/>
        <v>794</v>
      </c>
      <c r="E505" s="6" t="str">
        <f t="shared" si="51"/>
        <v>250</v>
      </c>
      <c r="F505" s="6" t="str">
        <f>TRIM(Table1[[#This Row],[Name]])</f>
        <v>Keith Smith</v>
      </c>
      <c r="G505" s="6" t="s">
        <v>1648</v>
      </c>
      <c r="H505" s="6" t="str">
        <f t="shared" si="52"/>
        <v>KEITH SMITH</v>
      </c>
      <c r="I505" s="6" t="str">
        <f t="shared" si="53"/>
        <v>keith smith</v>
      </c>
      <c r="J505" s="6" t="str">
        <f t="shared" si="54"/>
        <v>Keith Smith</v>
      </c>
      <c r="K505" s="6" t="s">
        <v>82</v>
      </c>
      <c r="L505" s="6">
        <v>26</v>
      </c>
      <c r="M505" s="6" t="s">
        <v>12</v>
      </c>
      <c r="N505" s="6" t="s">
        <v>13</v>
      </c>
      <c r="O505" s="6" t="s">
        <v>38</v>
      </c>
      <c r="P505" s="6">
        <v>5</v>
      </c>
      <c r="Q505" s="25" t="s">
        <v>212</v>
      </c>
      <c r="R505" s="6">
        <v>2.5</v>
      </c>
      <c r="S505" s="6" t="s">
        <v>2100</v>
      </c>
      <c r="T505" s="8">
        <v>0.93</v>
      </c>
      <c r="U505" s="6" t="s">
        <v>55</v>
      </c>
      <c r="V505" s="6" t="s">
        <v>44</v>
      </c>
      <c r="W505" s="6">
        <v>1</v>
      </c>
      <c r="X505" s="6" t="str">
        <f t="shared" si="55"/>
        <v>Low</v>
      </c>
      <c r="Y505" s="11">
        <v>1</v>
      </c>
    </row>
    <row r="506" spans="1:25" x14ac:dyDescent="0.25">
      <c r="A506" s="10" t="s">
        <v>1697</v>
      </c>
      <c r="B506" s="35">
        <v>250819</v>
      </c>
      <c r="C506" s="6" t="str">
        <f t="shared" si="49"/>
        <v>FL</v>
      </c>
      <c r="D506" s="6" t="str">
        <f t="shared" si="50"/>
        <v>819</v>
      </c>
      <c r="E506" s="6" t="str">
        <f t="shared" si="51"/>
        <v>250</v>
      </c>
      <c r="F506" s="6" t="str">
        <f>TRIM(Table1[[#This Row],[Name]])</f>
        <v>Curtis Lambert</v>
      </c>
      <c r="G506" s="6" t="s">
        <v>1698</v>
      </c>
      <c r="H506" s="6" t="str">
        <f t="shared" si="52"/>
        <v>CURTIS LAMBERT</v>
      </c>
      <c r="I506" s="6" t="str">
        <f t="shared" si="53"/>
        <v>curtis lambert</v>
      </c>
      <c r="J506" s="6" t="str">
        <f t="shared" si="54"/>
        <v>Curtis Lambert</v>
      </c>
      <c r="K506" s="6" t="s">
        <v>82</v>
      </c>
      <c r="L506" s="6">
        <v>22</v>
      </c>
      <c r="M506" s="6" t="s">
        <v>158</v>
      </c>
      <c r="N506" s="6" t="s">
        <v>159</v>
      </c>
      <c r="O506" s="6" t="s">
        <v>38</v>
      </c>
      <c r="P506" s="6">
        <v>2</v>
      </c>
      <c r="Q506" s="25" t="s">
        <v>2107</v>
      </c>
      <c r="R506" s="6">
        <v>2.5</v>
      </c>
      <c r="S506" s="6" t="s">
        <v>142</v>
      </c>
      <c r="T506" s="8">
        <v>0.11</v>
      </c>
      <c r="U506" s="6" t="s">
        <v>50</v>
      </c>
      <c r="V506" s="6" t="s">
        <v>15</v>
      </c>
      <c r="W506" s="6">
        <v>5</v>
      </c>
      <c r="X506" s="6" t="str">
        <f t="shared" si="55"/>
        <v>Low</v>
      </c>
      <c r="Y506" s="11">
        <v>1</v>
      </c>
    </row>
    <row r="507" spans="1:25" x14ac:dyDescent="0.25">
      <c r="A507" s="10" t="s">
        <v>1884</v>
      </c>
      <c r="B507" s="35">
        <v>250913</v>
      </c>
      <c r="C507" s="6" t="str">
        <f t="shared" si="49"/>
        <v>FL</v>
      </c>
      <c r="D507" s="6" t="str">
        <f t="shared" si="50"/>
        <v>913</v>
      </c>
      <c r="E507" s="6" t="str">
        <f t="shared" si="51"/>
        <v>250</v>
      </c>
      <c r="F507" s="6" t="str">
        <f>TRIM(Table1[[#This Row],[Name]])</f>
        <v>Robert Evans</v>
      </c>
      <c r="G507" s="6" t="s">
        <v>501</v>
      </c>
      <c r="H507" s="6" t="str">
        <f t="shared" si="52"/>
        <v>ROBERT EVANS</v>
      </c>
      <c r="I507" s="6" t="str">
        <f t="shared" si="53"/>
        <v>robert evans</v>
      </c>
      <c r="J507" s="6" t="str">
        <f t="shared" si="54"/>
        <v>Robert Evans</v>
      </c>
      <c r="K507" s="6" t="s">
        <v>82</v>
      </c>
      <c r="L507" s="6">
        <v>49</v>
      </c>
      <c r="M507" s="6" t="s">
        <v>136</v>
      </c>
      <c r="N507" s="6" t="s">
        <v>137</v>
      </c>
      <c r="O507" s="6" t="s">
        <v>38</v>
      </c>
      <c r="P507" s="6">
        <v>11</v>
      </c>
      <c r="Q507" s="25" t="s">
        <v>32</v>
      </c>
      <c r="R507" s="6">
        <v>2.5</v>
      </c>
      <c r="S507" s="6" t="s">
        <v>54</v>
      </c>
      <c r="T507" s="8">
        <v>0.74</v>
      </c>
      <c r="U507" s="6" t="s">
        <v>55</v>
      </c>
      <c r="V507" s="6" t="s">
        <v>20</v>
      </c>
      <c r="W507" s="6">
        <v>4</v>
      </c>
      <c r="X507" s="6" t="str">
        <f t="shared" si="55"/>
        <v>Low</v>
      </c>
      <c r="Y507" s="11">
        <v>1</v>
      </c>
    </row>
    <row r="508" spans="1:25" x14ac:dyDescent="0.25">
      <c r="A508" s="10" t="s">
        <v>870</v>
      </c>
      <c r="B508" s="35">
        <v>250403</v>
      </c>
      <c r="C508" s="6" t="str">
        <f t="shared" si="49"/>
        <v>FL</v>
      </c>
      <c r="D508" s="6" t="str">
        <f t="shared" si="50"/>
        <v>403</v>
      </c>
      <c r="E508" s="6" t="str">
        <f t="shared" si="51"/>
        <v>250</v>
      </c>
      <c r="F508" s="6" t="str">
        <f>TRIM(Table1[[#This Row],[Name]])</f>
        <v>Phillip Griffin</v>
      </c>
      <c r="G508" s="6" t="s">
        <v>871</v>
      </c>
      <c r="H508" s="6" t="str">
        <f t="shared" si="52"/>
        <v>PHILLIP GRIFFIN</v>
      </c>
      <c r="I508" s="6" t="str">
        <f t="shared" si="53"/>
        <v>phillip griffin</v>
      </c>
      <c r="J508" s="6" t="str">
        <f t="shared" si="54"/>
        <v>Phillip Griffin</v>
      </c>
      <c r="K508" s="6" t="s">
        <v>82</v>
      </c>
      <c r="L508" s="6">
        <v>50</v>
      </c>
      <c r="M508" s="6" t="s">
        <v>18</v>
      </c>
      <c r="N508" s="6" t="s">
        <v>18</v>
      </c>
      <c r="O508" s="6" t="s">
        <v>75</v>
      </c>
      <c r="P508" s="6">
        <v>32</v>
      </c>
      <c r="Q508" s="25" t="s">
        <v>32</v>
      </c>
      <c r="R508" s="6">
        <v>2.5</v>
      </c>
      <c r="S508" s="6" t="s">
        <v>2099</v>
      </c>
      <c r="T508" s="8">
        <v>0.64</v>
      </c>
      <c r="U508" s="6" t="s">
        <v>33</v>
      </c>
      <c r="V508" s="6" t="s">
        <v>44</v>
      </c>
      <c r="W508" s="6">
        <v>12</v>
      </c>
      <c r="X508" s="6" t="str">
        <f t="shared" si="55"/>
        <v>Medium</v>
      </c>
      <c r="Y508" s="11">
        <v>15</v>
      </c>
    </row>
    <row r="509" spans="1:25" x14ac:dyDescent="0.25">
      <c r="A509" s="10" t="s">
        <v>1943</v>
      </c>
      <c r="B509" s="35">
        <v>250943</v>
      </c>
      <c r="C509" s="6" t="str">
        <f t="shared" si="49"/>
        <v>FL</v>
      </c>
      <c r="D509" s="6" t="str">
        <f t="shared" si="50"/>
        <v>943</v>
      </c>
      <c r="E509" s="6" t="str">
        <f t="shared" si="51"/>
        <v>250</v>
      </c>
      <c r="F509" s="6" t="str">
        <f>TRIM(Table1[[#This Row],[Name]])</f>
        <v>Richard Sanchez</v>
      </c>
      <c r="G509" s="6" t="s">
        <v>1944</v>
      </c>
      <c r="H509" s="6" t="str">
        <f t="shared" si="52"/>
        <v>RICHARD SANCHEZ</v>
      </c>
      <c r="I509" s="6" t="str">
        <f t="shared" si="53"/>
        <v>richard sanchez</v>
      </c>
      <c r="J509" s="6" t="str">
        <f t="shared" si="54"/>
        <v>Richard Sanchez</v>
      </c>
      <c r="K509" s="6" t="s">
        <v>82</v>
      </c>
      <c r="L509" s="6">
        <v>40</v>
      </c>
      <c r="M509" s="6" t="s">
        <v>111</v>
      </c>
      <c r="N509" s="6" t="s">
        <v>13</v>
      </c>
      <c r="O509" s="6" t="s">
        <v>38</v>
      </c>
      <c r="P509" s="6">
        <v>20</v>
      </c>
      <c r="Q509" s="25">
        <v>20</v>
      </c>
      <c r="R509" s="6">
        <v>2.5</v>
      </c>
      <c r="S509" s="6" t="s">
        <v>2099</v>
      </c>
      <c r="T509" s="8">
        <v>0.81</v>
      </c>
      <c r="U509" s="6" t="s">
        <v>55</v>
      </c>
      <c r="V509" s="6" t="s">
        <v>15</v>
      </c>
      <c r="W509" s="6">
        <v>10</v>
      </c>
      <c r="X509" s="6" t="str">
        <f t="shared" si="55"/>
        <v>Medium</v>
      </c>
      <c r="Y509" s="11">
        <v>9</v>
      </c>
    </row>
    <row r="510" spans="1:25" x14ac:dyDescent="0.25">
      <c r="A510" s="10" t="s">
        <v>921</v>
      </c>
      <c r="B510" s="35">
        <v>250429</v>
      </c>
      <c r="C510" s="6" t="str">
        <f t="shared" si="49"/>
        <v>FL</v>
      </c>
      <c r="D510" s="6" t="str">
        <f t="shared" si="50"/>
        <v>429</v>
      </c>
      <c r="E510" s="6" t="str">
        <f t="shared" si="51"/>
        <v>250</v>
      </c>
      <c r="F510" s="6" t="str">
        <f>TRIM(Table1[[#This Row],[Name]])</f>
        <v>Diana Walton</v>
      </c>
      <c r="G510" s="6" t="s">
        <v>922</v>
      </c>
      <c r="H510" s="6" t="str">
        <f t="shared" si="52"/>
        <v>DIANA WALTON</v>
      </c>
      <c r="I510" s="6" t="str">
        <f t="shared" si="53"/>
        <v>diana walton</v>
      </c>
      <c r="J510" s="6" t="str">
        <f t="shared" si="54"/>
        <v>Diana Walton</v>
      </c>
      <c r="K510" s="6" t="s">
        <v>63</v>
      </c>
      <c r="L510" s="6">
        <v>36</v>
      </c>
      <c r="M510" s="6" t="s">
        <v>5</v>
      </c>
      <c r="N510" s="6" t="s">
        <v>6</v>
      </c>
      <c r="O510" s="6" t="s">
        <v>97</v>
      </c>
      <c r="P510" s="6">
        <v>1</v>
      </c>
      <c r="Q510" s="25" t="s">
        <v>153</v>
      </c>
      <c r="R510" s="6">
        <v>2.5</v>
      </c>
      <c r="S510" s="6" t="s">
        <v>2100</v>
      </c>
      <c r="T510" s="8">
        <v>0.63</v>
      </c>
      <c r="U510" s="6" t="s">
        <v>50</v>
      </c>
      <c r="V510" s="6" t="s">
        <v>44</v>
      </c>
      <c r="W510" s="6">
        <v>4</v>
      </c>
      <c r="X510" s="6" t="str">
        <f t="shared" si="55"/>
        <v>Low</v>
      </c>
      <c r="Y510" s="11">
        <v>2</v>
      </c>
    </row>
    <row r="511" spans="1:25" x14ac:dyDescent="0.25">
      <c r="A511" s="10" t="s">
        <v>945</v>
      </c>
      <c r="B511" s="35">
        <v>250441</v>
      </c>
      <c r="C511" s="6" t="str">
        <f t="shared" si="49"/>
        <v>FL</v>
      </c>
      <c r="D511" s="6" t="str">
        <f t="shared" si="50"/>
        <v>441</v>
      </c>
      <c r="E511" s="6" t="str">
        <f t="shared" si="51"/>
        <v>250</v>
      </c>
      <c r="F511" s="6" t="str">
        <f>TRIM(Table1[[#This Row],[Name]])</f>
        <v>Scott Washington</v>
      </c>
      <c r="G511" s="6" t="s">
        <v>946</v>
      </c>
      <c r="H511" s="6" t="str">
        <f t="shared" si="52"/>
        <v>SCOTT WASHINGTON</v>
      </c>
      <c r="I511" s="6" t="str">
        <f t="shared" si="53"/>
        <v>scott washington</v>
      </c>
      <c r="J511" s="6" t="str">
        <f t="shared" si="54"/>
        <v>Scott Washington</v>
      </c>
      <c r="K511" s="6" t="s">
        <v>82</v>
      </c>
      <c r="L511" s="6">
        <v>34</v>
      </c>
      <c r="M511" s="6" t="s">
        <v>58</v>
      </c>
      <c r="N511" s="6" t="s">
        <v>59</v>
      </c>
      <c r="O511" s="6" t="s">
        <v>14</v>
      </c>
      <c r="P511" s="6">
        <v>15</v>
      </c>
      <c r="Q511" s="25">
        <v>75</v>
      </c>
      <c r="R511" s="6">
        <v>2.5</v>
      </c>
      <c r="S511" s="6" t="s">
        <v>2099</v>
      </c>
      <c r="T511" s="8">
        <v>0.73</v>
      </c>
      <c r="U511" s="6" t="s">
        <v>50</v>
      </c>
      <c r="V511" s="6" t="s">
        <v>9</v>
      </c>
      <c r="W511" s="6">
        <v>14</v>
      </c>
      <c r="X511" s="6" t="str">
        <f t="shared" si="55"/>
        <v>Medium</v>
      </c>
      <c r="Y511" s="11">
        <v>8</v>
      </c>
    </row>
    <row r="512" spans="1:25" x14ac:dyDescent="0.25">
      <c r="A512" s="10" t="s">
        <v>953</v>
      </c>
      <c r="B512" s="35">
        <v>250445</v>
      </c>
      <c r="C512" s="6" t="str">
        <f t="shared" si="49"/>
        <v>FL</v>
      </c>
      <c r="D512" s="6" t="str">
        <f t="shared" si="50"/>
        <v>445</v>
      </c>
      <c r="E512" s="6" t="str">
        <f t="shared" si="51"/>
        <v>250</v>
      </c>
      <c r="F512" s="6" t="str">
        <f>TRIM(Table1[[#This Row],[Name]])</f>
        <v>Angel Collins</v>
      </c>
      <c r="G512" s="6" t="s">
        <v>954</v>
      </c>
      <c r="H512" s="6" t="str">
        <f t="shared" si="52"/>
        <v>ANGEL COLLINS</v>
      </c>
      <c r="I512" s="6" t="str">
        <f t="shared" si="53"/>
        <v>angel collins</v>
      </c>
      <c r="J512" s="6" t="str">
        <f t="shared" si="54"/>
        <v>Angel Collins</v>
      </c>
      <c r="K512" s="6" t="s">
        <v>63</v>
      </c>
      <c r="L512" s="6">
        <v>32</v>
      </c>
      <c r="M512" s="6" t="s">
        <v>107</v>
      </c>
      <c r="N512" s="6" t="s">
        <v>108</v>
      </c>
      <c r="O512" s="6" t="s">
        <v>64</v>
      </c>
      <c r="P512" s="6">
        <v>10</v>
      </c>
      <c r="Q512" s="25" t="s">
        <v>104</v>
      </c>
      <c r="R512" s="6">
        <v>2.5</v>
      </c>
      <c r="S512" s="6" t="s">
        <v>2100</v>
      </c>
      <c r="T512" s="8">
        <v>0.92</v>
      </c>
      <c r="U512" s="6" t="s">
        <v>55</v>
      </c>
      <c r="V512" s="6" t="s">
        <v>20</v>
      </c>
      <c r="W512" s="6">
        <v>12</v>
      </c>
      <c r="X512" s="6" t="str">
        <f t="shared" si="55"/>
        <v>Medium</v>
      </c>
      <c r="Y512" s="11">
        <v>4</v>
      </c>
    </row>
    <row r="513" spans="1:25" x14ac:dyDescent="0.25">
      <c r="A513" s="10" t="s">
        <v>957</v>
      </c>
      <c r="B513" s="35">
        <v>250447</v>
      </c>
      <c r="C513" s="6" t="str">
        <f t="shared" si="49"/>
        <v>FL</v>
      </c>
      <c r="D513" s="6" t="str">
        <f t="shared" si="50"/>
        <v>447</v>
      </c>
      <c r="E513" s="6" t="str">
        <f t="shared" si="51"/>
        <v>250</v>
      </c>
      <c r="F513" s="6" t="str">
        <f>TRIM(Table1[[#This Row],[Name]])</f>
        <v>Steven Whitaker</v>
      </c>
      <c r="G513" s="6" t="s">
        <v>958</v>
      </c>
      <c r="H513" s="6" t="str">
        <f t="shared" si="52"/>
        <v>STEVEN WHITAKER</v>
      </c>
      <c r="I513" s="6" t="str">
        <f t="shared" si="53"/>
        <v>steven whitaker</v>
      </c>
      <c r="J513" s="6" t="str">
        <f t="shared" si="54"/>
        <v>Steven Whitaker</v>
      </c>
      <c r="K513" s="6" t="s">
        <v>82</v>
      </c>
      <c r="L513" s="6">
        <v>35</v>
      </c>
      <c r="M513" s="6" t="s">
        <v>53</v>
      </c>
      <c r="N513" s="6" t="s">
        <v>13</v>
      </c>
      <c r="O513" s="6" t="s">
        <v>31</v>
      </c>
      <c r="P513" s="6">
        <v>8</v>
      </c>
      <c r="Q513" s="25" t="s">
        <v>2105</v>
      </c>
      <c r="R513" s="6">
        <v>2.5</v>
      </c>
      <c r="S513" s="6" t="s">
        <v>142</v>
      </c>
      <c r="T513" s="8">
        <v>0.9</v>
      </c>
      <c r="U513" s="6" t="s">
        <v>55</v>
      </c>
      <c r="V513" s="6" t="s">
        <v>9</v>
      </c>
      <c r="W513" s="6">
        <v>6</v>
      </c>
      <c r="X513" s="6" t="str">
        <f t="shared" si="55"/>
        <v>Low</v>
      </c>
      <c r="Y513" s="11">
        <v>5</v>
      </c>
    </row>
    <row r="514" spans="1:25" x14ac:dyDescent="0.25">
      <c r="A514" s="10" t="s">
        <v>959</v>
      </c>
      <c r="B514" s="35">
        <v>250448</v>
      </c>
      <c r="C514" s="6" t="str">
        <f t="shared" ref="C514:C577" si="56">LEFT(A514,2)</f>
        <v>FL</v>
      </c>
      <c r="D514" s="6" t="str">
        <f t="shared" ref="D514:D577" si="57">RIGHT(A514,3)</f>
        <v>448</v>
      </c>
      <c r="E514" s="6" t="str">
        <f t="shared" ref="E514:E577" si="58">MID(A514,3,3)</f>
        <v>250</v>
      </c>
      <c r="F514" s="6" t="str">
        <f>TRIM(Table1[[#This Row],[Name]])</f>
        <v>Denise Neal</v>
      </c>
      <c r="G514" s="6" t="s">
        <v>960</v>
      </c>
      <c r="H514" s="6" t="str">
        <f t="shared" ref="H514:H577" si="59">UPPER(G514)</f>
        <v>DENISE NEAL</v>
      </c>
      <c r="I514" s="6" t="str">
        <f t="shared" ref="I514:I577" si="60">LOWER(G514)</f>
        <v>denise neal</v>
      </c>
      <c r="J514" s="6" t="str">
        <f t="shared" ref="J514:J577" si="61">PROPER(G514)</f>
        <v>Denise Neal</v>
      </c>
      <c r="K514" s="6" t="s">
        <v>63</v>
      </c>
      <c r="L514" s="6">
        <v>22</v>
      </c>
      <c r="M514" s="6" t="s">
        <v>12</v>
      </c>
      <c r="N514" s="6" t="s">
        <v>13</v>
      </c>
      <c r="O514" s="6" t="s">
        <v>14</v>
      </c>
      <c r="P514" s="6">
        <v>4</v>
      </c>
      <c r="Q514" s="25">
        <v>20</v>
      </c>
      <c r="R514" s="6">
        <v>2.5</v>
      </c>
      <c r="S514" s="6" t="s">
        <v>2099</v>
      </c>
      <c r="T514" s="8">
        <v>0.73</v>
      </c>
      <c r="U514" s="6" t="s">
        <v>50</v>
      </c>
      <c r="V514" s="6" t="s">
        <v>9</v>
      </c>
      <c r="W514" s="6">
        <v>1</v>
      </c>
      <c r="X514" s="6" t="str">
        <f t="shared" ref="X514:X577" si="62">IF(W514&gt;15,"High",IF(W514&gt;=10,"Medium","Low"))</f>
        <v>Low</v>
      </c>
      <c r="Y514" s="11">
        <v>1</v>
      </c>
    </row>
    <row r="515" spans="1:25" x14ac:dyDescent="0.25">
      <c r="A515" s="10" t="s">
        <v>961</v>
      </c>
      <c r="B515" s="35">
        <v>250449</v>
      </c>
      <c r="C515" s="6" t="str">
        <f t="shared" si="56"/>
        <v>FL</v>
      </c>
      <c r="D515" s="6" t="str">
        <f t="shared" si="57"/>
        <v>449</v>
      </c>
      <c r="E515" s="6" t="str">
        <f t="shared" si="58"/>
        <v>250</v>
      </c>
      <c r="F515" s="6" t="str">
        <f>TRIM(Table1[[#This Row],[Name]])</f>
        <v>Amanda Jacobs</v>
      </c>
      <c r="G515" s="6" t="s">
        <v>962</v>
      </c>
      <c r="H515" s="6" t="str">
        <f t="shared" si="59"/>
        <v>AMANDA JACOBS</v>
      </c>
      <c r="I515" s="6" t="str">
        <f t="shared" si="60"/>
        <v>amanda jacobs</v>
      </c>
      <c r="J515" s="6" t="str">
        <f t="shared" si="61"/>
        <v>Amanda Jacobs</v>
      </c>
      <c r="K515" s="6" t="s">
        <v>63</v>
      </c>
      <c r="L515" s="6">
        <v>55</v>
      </c>
      <c r="M515" s="6" t="s">
        <v>122</v>
      </c>
      <c r="N515" s="6" t="s">
        <v>123</v>
      </c>
      <c r="O515" s="6" t="s">
        <v>31</v>
      </c>
      <c r="P515" s="6">
        <v>3</v>
      </c>
      <c r="Q515" s="25">
        <v>100</v>
      </c>
      <c r="R515" s="6">
        <v>2.5</v>
      </c>
      <c r="S515" s="6" t="s">
        <v>2100</v>
      </c>
      <c r="T515" s="8">
        <v>0.73</v>
      </c>
      <c r="U515" s="6" t="s">
        <v>33</v>
      </c>
      <c r="V515" s="6" t="s">
        <v>9</v>
      </c>
      <c r="W515" s="6">
        <v>1</v>
      </c>
      <c r="X515" s="6" t="str">
        <f t="shared" si="62"/>
        <v>Low</v>
      </c>
      <c r="Y515" s="11">
        <v>2</v>
      </c>
    </row>
    <row r="516" spans="1:25" x14ac:dyDescent="0.25">
      <c r="A516" s="10" t="s">
        <v>1965</v>
      </c>
      <c r="B516" s="35">
        <v>250954</v>
      </c>
      <c r="C516" s="6" t="str">
        <f t="shared" si="56"/>
        <v>FL</v>
      </c>
      <c r="D516" s="6" t="str">
        <f t="shared" si="57"/>
        <v>954</v>
      </c>
      <c r="E516" s="6" t="str">
        <f t="shared" si="58"/>
        <v>250</v>
      </c>
      <c r="F516" s="6" t="str">
        <f>TRIM(Table1[[#This Row],[Name]])</f>
        <v>Miss Kimberly Marshall</v>
      </c>
      <c r="G516" s="6" t="s">
        <v>1966</v>
      </c>
      <c r="H516" s="6" t="str">
        <f t="shared" si="59"/>
        <v>MISS KIMBERLY MARSHALL</v>
      </c>
      <c r="I516" s="6" t="str">
        <f t="shared" si="60"/>
        <v>miss kimberly marshall</v>
      </c>
      <c r="J516" s="6" t="str">
        <f t="shared" si="61"/>
        <v>Miss Kimberly Marshall</v>
      </c>
      <c r="K516" s="6" t="s">
        <v>63</v>
      </c>
      <c r="L516" s="6">
        <v>59</v>
      </c>
      <c r="M516" s="6" t="s">
        <v>53</v>
      </c>
      <c r="N516" s="6" t="s">
        <v>13</v>
      </c>
      <c r="O516" s="6" t="s">
        <v>38</v>
      </c>
      <c r="P516" s="6">
        <v>40</v>
      </c>
      <c r="Q516" s="25">
        <v>40</v>
      </c>
      <c r="R516" s="6">
        <v>2.5</v>
      </c>
      <c r="S516" s="6" t="s">
        <v>2100</v>
      </c>
      <c r="T516" s="8">
        <v>0.7</v>
      </c>
      <c r="U516" s="6" t="s">
        <v>33</v>
      </c>
      <c r="V516" s="6" t="s">
        <v>20</v>
      </c>
      <c r="W516" s="6">
        <v>19</v>
      </c>
      <c r="X516" s="6" t="str">
        <f t="shared" si="62"/>
        <v>High</v>
      </c>
      <c r="Y516" s="11">
        <v>12</v>
      </c>
    </row>
    <row r="517" spans="1:25" x14ac:dyDescent="0.25">
      <c r="A517" s="10" t="s">
        <v>2053</v>
      </c>
      <c r="B517" s="35">
        <v>250998</v>
      </c>
      <c r="C517" s="6" t="str">
        <f t="shared" si="56"/>
        <v>FL</v>
      </c>
      <c r="D517" s="6" t="str">
        <f t="shared" si="57"/>
        <v>998</v>
      </c>
      <c r="E517" s="6" t="str">
        <f t="shared" si="58"/>
        <v>250</v>
      </c>
      <c r="F517" s="6" t="str">
        <f>TRIM(Table1[[#This Row],[Name]])</f>
        <v>Kathy Watkins</v>
      </c>
      <c r="G517" s="6" t="s">
        <v>2054</v>
      </c>
      <c r="H517" s="6" t="str">
        <f t="shared" si="59"/>
        <v>KATHY WATKINS</v>
      </c>
      <c r="I517" s="6" t="str">
        <f t="shared" si="60"/>
        <v>kathy watkins</v>
      </c>
      <c r="J517" s="6" t="str">
        <f t="shared" si="61"/>
        <v>Kathy Watkins</v>
      </c>
      <c r="K517" s="6" t="s">
        <v>63</v>
      </c>
      <c r="L517" s="6">
        <v>37</v>
      </c>
      <c r="M517" s="6" t="s">
        <v>71</v>
      </c>
      <c r="N517" s="6" t="s">
        <v>72</v>
      </c>
      <c r="O517" s="6" t="s">
        <v>38</v>
      </c>
      <c r="P517" s="6">
        <v>15</v>
      </c>
      <c r="Q517" s="25">
        <v>75</v>
      </c>
      <c r="R517" s="6">
        <v>2.5</v>
      </c>
      <c r="S517" s="6" t="s">
        <v>2099</v>
      </c>
      <c r="T517" s="8">
        <v>0.94</v>
      </c>
      <c r="U517" s="6" t="s">
        <v>50</v>
      </c>
      <c r="V517" s="6" t="s">
        <v>15</v>
      </c>
      <c r="W517" s="6">
        <v>14</v>
      </c>
      <c r="X517" s="6" t="str">
        <f t="shared" si="62"/>
        <v>Medium</v>
      </c>
      <c r="Y517" s="11">
        <v>12</v>
      </c>
    </row>
    <row r="518" spans="1:25" x14ac:dyDescent="0.25">
      <c r="A518" s="10" t="s">
        <v>993</v>
      </c>
      <c r="B518" s="35">
        <v>250465</v>
      </c>
      <c r="C518" s="6" t="str">
        <f t="shared" si="56"/>
        <v>FL</v>
      </c>
      <c r="D518" s="6" t="str">
        <f t="shared" si="57"/>
        <v>465</v>
      </c>
      <c r="E518" s="6" t="str">
        <f t="shared" si="58"/>
        <v>250</v>
      </c>
      <c r="F518" s="6" t="str">
        <f>TRIM(Table1[[#This Row],[Name]])</f>
        <v>Julie Barnett</v>
      </c>
      <c r="G518" s="6" t="s">
        <v>994</v>
      </c>
      <c r="H518" s="6" t="str">
        <f t="shared" si="59"/>
        <v>JULIE BARNETT</v>
      </c>
      <c r="I518" s="6" t="str">
        <f t="shared" si="60"/>
        <v>julie barnett</v>
      </c>
      <c r="J518" s="6" t="str">
        <f t="shared" si="61"/>
        <v>Julie Barnett</v>
      </c>
      <c r="K518" s="6" t="s">
        <v>63</v>
      </c>
      <c r="L518" s="6">
        <v>49</v>
      </c>
      <c r="M518" s="6" t="s">
        <v>91</v>
      </c>
      <c r="N518" s="6" t="s">
        <v>92</v>
      </c>
      <c r="O518" s="6" t="s">
        <v>97</v>
      </c>
      <c r="P518" s="6">
        <v>13</v>
      </c>
      <c r="Q518" s="25" t="s">
        <v>212</v>
      </c>
      <c r="R518" s="6">
        <v>2.5</v>
      </c>
      <c r="S518" s="6" t="s">
        <v>2099</v>
      </c>
      <c r="T518" s="8">
        <v>0.11</v>
      </c>
      <c r="U518" s="6" t="s">
        <v>55</v>
      </c>
      <c r="V518" s="6" t="s">
        <v>9</v>
      </c>
      <c r="W518" s="6">
        <v>6</v>
      </c>
      <c r="X518" s="6" t="str">
        <f t="shared" si="62"/>
        <v>Low</v>
      </c>
      <c r="Y518" s="11">
        <v>2</v>
      </c>
    </row>
    <row r="519" spans="1:25" x14ac:dyDescent="0.25">
      <c r="A519" s="10" t="s">
        <v>1017</v>
      </c>
      <c r="B519" s="35">
        <v>250477</v>
      </c>
      <c r="C519" s="6" t="str">
        <f t="shared" si="56"/>
        <v>FL</v>
      </c>
      <c r="D519" s="6" t="str">
        <f t="shared" si="57"/>
        <v>477</v>
      </c>
      <c r="E519" s="6" t="str">
        <f t="shared" si="58"/>
        <v>250</v>
      </c>
      <c r="F519" s="6" t="str">
        <f>TRIM(Table1[[#This Row],[Name]])</f>
        <v>Mark Duncan</v>
      </c>
      <c r="G519" s="6" t="s">
        <v>1018</v>
      </c>
      <c r="H519" s="6" t="str">
        <f t="shared" si="59"/>
        <v>MARK DUNCAN</v>
      </c>
      <c r="I519" s="6" t="str">
        <f t="shared" si="60"/>
        <v>mark duncan</v>
      </c>
      <c r="J519" s="6" t="str">
        <f t="shared" si="61"/>
        <v>Mark Duncan</v>
      </c>
      <c r="K519" s="6" t="s">
        <v>82</v>
      </c>
      <c r="L519" s="6">
        <v>52</v>
      </c>
      <c r="M519" s="6" t="s">
        <v>173</v>
      </c>
      <c r="N519" s="6" t="s">
        <v>59</v>
      </c>
      <c r="O519" s="6" t="s">
        <v>64</v>
      </c>
      <c r="P519" s="6">
        <v>31</v>
      </c>
      <c r="Q519" s="25">
        <v>30</v>
      </c>
      <c r="R519" s="6">
        <v>2.5</v>
      </c>
      <c r="S519" s="6" t="s">
        <v>2100</v>
      </c>
      <c r="T519" s="8">
        <v>0.11</v>
      </c>
      <c r="U519" s="6" t="s">
        <v>55</v>
      </c>
      <c r="V519" s="6" t="s">
        <v>15</v>
      </c>
      <c r="W519" s="6">
        <v>14</v>
      </c>
      <c r="X519" s="6" t="str">
        <f t="shared" si="62"/>
        <v>Medium</v>
      </c>
      <c r="Y519" s="11">
        <v>3</v>
      </c>
    </row>
    <row r="520" spans="1:25" x14ac:dyDescent="0.25">
      <c r="A520" s="10" t="s">
        <v>1066</v>
      </c>
      <c r="B520" s="35">
        <v>250502</v>
      </c>
      <c r="C520" s="6" t="str">
        <f t="shared" si="56"/>
        <v>FL</v>
      </c>
      <c r="D520" s="6" t="str">
        <f t="shared" si="57"/>
        <v>502</v>
      </c>
      <c r="E520" s="6" t="str">
        <f t="shared" si="58"/>
        <v>250</v>
      </c>
      <c r="F520" s="6" t="str">
        <f>TRIM(Table1[[#This Row],[Name]])</f>
        <v>Michael Nunez</v>
      </c>
      <c r="G520" s="6" t="s">
        <v>1067</v>
      </c>
      <c r="H520" s="6" t="str">
        <f t="shared" si="59"/>
        <v>MICHAEL NUNEZ</v>
      </c>
      <c r="I520" s="6" t="str">
        <f t="shared" si="60"/>
        <v>michael nunez</v>
      </c>
      <c r="J520" s="6" t="str">
        <f t="shared" si="61"/>
        <v>Michael Nunez</v>
      </c>
      <c r="K520" s="6" t="s">
        <v>82</v>
      </c>
      <c r="L520" s="6">
        <v>32</v>
      </c>
      <c r="M520" s="6" t="s">
        <v>162</v>
      </c>
      <c r="N520" s="6" t="s">
        <v>59</v>
      </c>
      <c r="O520" s="6" t="s">
        <v>75</v>
      </c>
      <c r="P520" s="6">
        <v>1</v>
      </c>
      <c r="Q520" s="25" t="s">
        <v>49</v>
      </c>
      <c r="R520" s="6">
        <v>2.5</v>
      </c>
      <c r="S520" s="6" t="s">
        <v>54</v>
      </c>
      <c r="T520" s="8">
        <v>0.7</v>
      </c>
      <c r="U520" s="6" t="s">
        <v>55</v>
      </c>
      <c r="V520" s="6" t="s">
        <v>44</v>
      </c>
      <c r="W520" s="6">
        <v>4</v>
      </c>
      <c r="X520" s="6" t="str">
        <f t="shared" si="62"/>
        <v>Low</v>
      </c>
      <c r="Y520" s="11">
        <v>5</v>
      </c>
    </row>
    <row r="521" spans="1:25" x14ac:dyDescent="0.25">
      <c r="A521" s="10" t="s">
        <v>1158</v>
      </c>
      <c r="B521" s="35">
        <v>250548</v>
      </c>
      <c r="C521" s="6" t="str">
        <f t="shared" si="56"/>
        <v>FL</v>
      </c>
      <c r="D521" s="6" t="str">
        <f t="shared" si="57"/>
        <v>548</v>
      </c>
      <c r="E521" s="6" t="str">
        <f t="shared" si="58"/>
        <v>250</v>
      </c>
      <c r="F521" s="6" t="str">
        <f>TRIM(Table1[[#This Row],[Name]])</f>
        <v>Ricky Martinez</v>
      </c>
      <c r="G521" s="6" t="s">
        <v>1159</v>
      </c>
      <c r="H521" s="6" t="str">
        <f t="shared" si="59"/>
        <v>RICKY MARTINEZ</v>
      </c>
      <c r="I521" s="6" t="str">
        <f t="shared" si="60"/>
        <v>ricky martinez</v>
      </c>
      <c r="J521" s="6" t="str">
        <f t="shared" si="61"/>
        <v>Ricky Martinez</v>
      </c>
      <c r="K521" s="6" t="s">
        <v>82</v>
      </c>
      <c r="L521" s="6">
        <v>21</v>
      </c>
      <c r="M521" s="6" t="s">
        <v>53</v>
      </c>
      <c r="N521" s="6" t="s">
        <v>13</v>
      </c>
      <c r="O521" s="6" t="s">
        <v>31</v>
      </c>
      <c r="P521" s="6">
        <v>0</v>
      </c>
      <c r="Q521" s="25">
        <v>100</v>
      </c>
      <c r="R521" s="6">
        <v>2.5</v>
      </c>
      <c r="S521" s="6" t="s">
        <v>2099</v>
      </c>
      <c r="T521" s="8">
        <v>0.73</v>
      </c>
      <c r="U521" s="6" t="s">
        <v>55</v>
      </c>
      <c r="V521" s="6" t="s">
        <v>9</v>
      </c>
      <c r="W521" s="6">
        <v>1</v>
      </c>
      <c r="X521" s="6" t="str">
        <f t="shared" si="62"/>
        <v>Low</v>
      </c>
      <c r="Y521" s="11">
        <v>1</v>
      </c>
    </row>
    <row r="522" spans="1:25" x14ac:dyDescent="0.25">
      <c r="A522" s="10" t="s">
        <v>1162</v>
      </c>
      <c r="B522" s="35">
        <v>250550</v>
      </c>
      <c r="C522" s="6" t="str">
        <f t="shared" si="56"/>
        <v>FL</v>
      </c>
      <c r="D522" s="6" t="str">
        <f t="shared" si="57"/>
        <v>550</v>
      </c>
      <c r="E522" s="6" t="str">
        <f t="shared" si="58"/>
        <v>250</v>
      </c>
      <c r="F522" s="6" t="str">
        <f>TRIM(Table1[[#This Row],[Name]])</f>
        <v>Nancy Smith</v>
      </c>
      <c r="G522" s="6" t="s">
        <v>1163</v>
      </c>
      <c r="H522" s="6" t="str">
        <f t="shared" si="59"/>
        <v>NANCY SMITH</v>
      </c>
      <c r="I522" s="6" t="str">
        <f t="shared" si="60"/>
        <v>nancy smith</v>
      </c>
      <c r="J522" s="6" t="str">
        <f t="shared" si="61"/>
        <v>Nancy Smith</v>
      </c>
      <c r="K522" s="6" t="s">
        <v>63</v>
      </c>
      <c r="L522" s="6">
        <v>28</v>
      </c>
      <c r="M522" s="6" t="s">
        <v>53</v>
      </c>
      <c r="N522" s="6" t="s">
        <v>13</v>
      </c>
      <c r="O522" s="6" t="s">
        <v>75</v>
      </c>
      <c r="P522" s="6">
        <v>3</v>
      </c>
      <c r="Q522" s="25" t="s">
        <v>2107</v>
      </c>
      <c r="R522" s="6">
        <v>2.5</v>
      </c>
      <c r="S522" s="6" t="s">
        <v>2100</v>
      </c>
      <c r="T522" s="8">
        <v>0.79</v>
      </c>
      <c r="U522" s="6" t="s">
        <v>55</v>
      </c>
      <c r="V522" s="6" t="s">
        <v>20</v>
      </c>
      <c r="W522" s="6">
        <v>2</v>
      </c>
      <c r="X522" s="6" t="str">
        <f t="shared" si="62"/>
        <v>Low</v>
      </c>
      <c r="Y522" s="11">
        <v>1</v>
      </c>
    </row>
    <row r="523" spans="1:25" x14ac:dyDescent="0.25">
      <c r="A523" s="10" t="s">
        <v>1192</v>
      </c>
      <c r="B523" s="35">
        <v>250565</v>
      </c>
      <c r="C523" s="6" t="str">
        <f t="shared" si="56"/>
        <v>FL</v>
      </c>
      <c r="D523" s="6" t="str">
        <f t="shared" si="57"/>
        <v>565</v>
      </c>
      <c r="E523" s="6" t="str">
        <f t="shared" si="58"/>
        <v>250</v>
      </c>
      <c r="F523" s="6" t="str">
        <f>TRIM(Table1[[#This Row],[Name]])</f>
        <v>John Gonzales</v>
      </c>
      <c r="G523" s="6" t="s">
        <v>1193</v>
      </c>
      <c r="H523" s="6" t="str">
        <f t="shared" si="59"/>
        <v>JOHN GONZALES</v>
      </c>
      <c r="I523" s="6" t="str">
        <f t="shared" si="60"/>
        <v>john gonzales</v>
      </c>
      <c r="J523" s="6" t="str">
        <f t="shared" si="61"/>
        <v>John Gonzales</v>
      </c>
      <c r="K523" s="6" t="s">
        <v>82</v>
      </c>
      <c r="L523" s="6">
        <v>59</v>
      </c>
      <c r="M523" s="6" t="s">
        <v>53</v>
      </c>
      <c r="N523" s="6" t="s">
        <v>13</v>
      </c>
      <c r="O523" s="6" t="s">
        <v>75</v>
      </c>
      <c r="P523" s="6">
        <v>15</v>
      </c>
      <c r="Q523" s="25" t="s">
        <v>49</v>
      </c>
      <c r="R523" s="6">
        <v>2.5</v>
      </c>
      <c r="S523" s="6" t="s">
        <v>142</v>
      </c>
      <c r="T523" s="8">
        <v>0.11</v>
      </c>
      <c r="U523" s="6" t="s">
        <v>8</v>
      </c>
      <c r="V523" s="6" t="s">
        <v>15</v>
      </c>
      <c r="W523" s="6">
        <v>7</v>
      </c>
      <c r="X523" s="6" t="str">
        <f t="shared" si="62"/>
        <v>Low</v>
      </c>
      <c r="Y523" s="11">
        <v>8</v>
      </c>
    </row>
    <row r="524" spans="1:25" x14ac:dyDescent="0.25">
      <c r="A524" s="10" t="s">
        <v>1200</v>
      </c>
      <c r="B524" s="35">
        <v>250569</v>
      </c>
      <c r="C524" s="6" t="str">
        <f t="shared" si="56"/>
        <v>FL</v>
      </c>
      <c r="D524" s="6" t="str">
        <f t="shared" si="57"/>
        <v>569</v>
      </c>
      <c r="E524" s="6" t="str">
        <f t="shared" si="58"/>
        <v>250</v>
      </c>
      <c r="F524" s="6" t="str">
        <f>TRIM(Table1[[#This Row],[Name]])</f>
        <v>Dawn Hardy</v>
      </c>
      <c r="G524" s="6" t="s">
        <v>1201</v>
      </c>
      <c r="H524" s="6" t="str">
        <f t="shared" si="59"/>
        <v>DAWN HARDY</v>
      </c>
      <c r="I524" s="6" t="str">
        <f t="shared" si="60"/>
        <v>dawn hardy</v>
      </c>
      <c r="J524" s="6" t="str">
        <f t="shared" si="61"/>
        <v>Dawn Hardy</v>
      </c>
      <c r="K524" s="6" t="s">
        <v>63</v>
      </c>
      <c r="L524" s="6">
        <v>25</v>
      </c>
      <c r="M524" s="6" t="s">
        <v>58</v>
      </c>
      <c r="N524" s="6" t="s">
        <v>59</v>
      </c>
      <c r="O524" s="6" t="s">
        <v>23</v>
      </c>
      <c r="P524" s="6">
        <v>5</v>
      </c>
      <c r="Q524" s="25">
        <v>40</v>
      </c>
      <c r="R524" s="6">
        <v>2.5</v>
      </c>
      <c r="S524" s="6" t="s">
        <v>2100</v>
      </c>
      <c r="T524" s="8">
        <v>0.75</v>
      </c>
      <c r="U524" s="6" t="s">
        <v>33</v>
      </c>
      <c r="V524" s="6" t="s">
        <v>44</v>
      </c>
      <c r="W524" s="6">
        <v>4</v>
      </c>
      <c r="X524" s="6" t="str">
        <f t="shared" si="62"/>
        <v>Low</v>
      </c>
      <c r="Y524" s="11">
        <v>1</v>
      </c>
    </row>
    <row r="525" spans="1:25" x14ac:dyDescent="0.25">
      <c r="A525" s="10" t="s">
        <v>1216</v>
      </c>
      <c r="B525" s="35">
        <v>250577</v>
      </c>
      <c r="C525" s="6" t="str">
        <f t="shared" si="56"/>
        <v>FL</v>
      </c>
      <c r="D525" s="6" t="str">
        <f t="shared" si="57"/>
        <v>577</v>
      </c>
      <c r="E525" s="6" t="str">
        <f t="shared" si="58"/>
        <v>250</v>
      </c>
      <c r="F525" s="6" t="str">
        <f>TRIM(Table1[[#This Row],[Name]])</f>
        <v>Kelli Ramirez</v>
      </c>
      <c r="G525" s="6" t="s">
        <v>1217</v>
      </c>
      <c r="H525" s="6" t="str">
        <f t="shared" si="59"/>
        <v>KELLI RAMIREZ</v>
      </c>
      <c r="I525" s="6" t="str">
        <f t="shared" si="60"/>
        <v>kelli ramirez</v>
      </c>
      <c r="J525" s="6" t="str">
        <f t="shared" si="61"/>
        <v>Kelli Ramirez</v>
      </c>
      <c r="K525" s="6" t="s">
        <v>63</v>
      </c>
      <c r="L525" s="6">
        <v>28</v>
      </c>
      <c r="M525" s="6" t="s">
        <v>95</v>
      </c>
      <c r="N525" s="6" t="s">
        <v>96</v>
      </c>
      <c r="O525" s="6" t="s">
        <v>19</v>
      </c>
      <c r="P525" s="6">
        <v>2</v>
      </c>
      <c r="Q525" s="25" t="s">
        <v>2105</v>
      </c>
      <c r="R525" s="6">
        <v>2.5</v>
      </c>
      <c r="S525" s="6" t="s">
        <v>2100</v>
      </c>
      <c r="T525" s="8">
        <v>0.85</v>
      </c>
      <c r="U525" s="6" t="s">
        <v>55</v>
      </c>
      <c r="V525" s="6" t="s">
        <v>44</v>
      </c>
      <c r="W525" s="6">
        <v>3</v>
      </c>
      <c r="X525" s="6" t="str">
        <f t="shared" si="62"/>
        <v>Low</v>
      </c>
      <c r="Y525" s="11">
        <v>2</v>
      </c>
    </row>
    <row r="526" spans="1:25" x14ac:dyDescent="0.25">
      <c r="A526" s="10" t="s">
        <v>1250</v>
      </c>
      <c r="B526" s="35">
        <v>250594</v>
      </c>
      <c r="C526" s="6" t="str">
        <f t="shared" si="56"/>
        <v>FL</v>
      </c>
      <c r="D526" s="6" t="str">
        <f t="shared" si="57"/>
        <v>594</v>
      </c>
      <c r="E526" s="6" t="str">
        <f t="shared" si="58"/>
        <v>250</v>
      </c>
      <c r="F526" s="6" t="str">
        <f>TRIM(Table1[[#This Row],[Name]])</f>
        <v>Kimberly Hunter</v>
      </c>
      <c r="G526" s="6" t="s">
        <v>1251</v>
      </c>
      <c r="H526" s="6" t="str">
        <f t="shared" si="59"/>
        <v>KIMBERLY HUNTER</v>
      </c>
      <c r="I526" s="6" t="str">
        <f t="shared" si="60"/>
        <v>kimberly hunter</v>
      </c>
      <c r="J526" s="6" t="str">
        <f t="shared" si="61"/>
        <v>Kimberly Hunter</v>
      </c>
      <c r="K526" s="6" t="s">
        <v>63</v>
      </c>
      <c r="L526" s="6">
        <v>26</v>
      </c>
      <c r="M526" s="6" t="s">
        <v>12</v>
      </c>
      <c r="N526" s="6" t="s">
        <v>13</v>
      </c>
      <c r="O526" s="6" t="s">
        <v>19</v>
      </c>
      <c r="P526" s="6">
        <v>2</v>
      </c>
      <c r="Q526" s="25" t="s">
        <v>2103</v>
      </c>
      <c r="R526" s="6">
        <v>2.5</v>
      </c>
      <c r="S526" s="6" t="s">
        <v>54</v>
      </c>
      <c r="T526" s="8">
        <v>0.6</v>
      </c>
      <c r="U526" s="6" t="s">
        <v>50</v>
      </c>
      <c r="V526" s="6" t="s">
        <v>44</v>
      </c>
      <c r="W526" s="6">
        <v>5</v>
      </c>
      <c r="X526" s="6" t="str">
        <f t="shared" si="62"/>
        <v>Low</v>
      </c>
      <c r="Y526" s="11">
        <v>1</v>
      </c>
    </row>
    <row r="527" spans="1:25" x14ac:dyDescent="0.25">
      <c r="A527" s="10" t="s">
        <v>1278</v>
      </c>
      <c r="B527" s="35">
        <v>250608</v>
      </c>
      <c r="C527" s="6" t="str">
        <f t="shared" si="56"/>
        <v>FL</v>
      </c>
      <c r="D527" s="6" t="str">
        <f t="shared" si="57"/>
        <v>608</v>
      </c>
      <c r="E527" s="6" t="str">
        <f t="shared" si="58"/>
        <v>250</v>
      </c>
      <c r="F527" s="6" t="str">
        <f>TRIM(Table1[[#This Row],[Name]])</f>
        <v>Thomas Mooney</v>
      </c>
      <c r="G527" s="6" t="s">
        <v>1279</v>
      </c>
      <c r="H527" s="6" t="str">
        <f t="shared" si="59"/>
        <v>THOMAS MOONEY</v>
      </c>
      <c r="I527" s="6" t="str">
        <f t="shared" si="60"/>
        <v>thomas mooney</v>
      </c>
      <c r="J527" s="6" t="str">
        <f t="shared" si="61"/>
        <v>Thomas Mooney</v>
      </c>
      <c r="K527" s="6" t="s">
        <v>82</v>
      </c>
      <c r="L527" s="6">
        <v>27</v>
      </c>
      <c r="M527" s="6" t="s">
        <v>91</v>
      </c>
      <c r="N527" s="6" t="s">
        <v>92</v>
      </c>
      <c r="O527" s="6" t="s">
        <v>23</v>
      </c>
      <c r="P527" s="6">
        <v>9</v>
      </c>
      <c r="Q527" s="25" t="s">
        <v>212</v>
      </c>
      <c r="R527" s="6">
        <v>2.5</v>
      </c>
      <c r="S527" s="6" t="s">
        <v>2100</v>
      </c>
      <c r="T527" s="8">
        <v>0.11</v>
      </c>
      <c r="U527" s="6" t="s">
        <v>33</v>
      </c>
      <c r="V527" s="6" t="s">
        <v>15</v>
      </c>
      <c r="W527" s="6">
        <v>13</v>
      </c>
      <c r="X527" s="6" t="str">
        <f t="shared" si="62"/>
        <v>Medium</v>
      </c>
      <c r="Y527" s="11">
        <v>6</v>
      </c>
    </row>
    <row r="528" spans="1:25" x14ac:dyDescent="0.25">
      <c r="A528" s="10" t="s">
        <v>1298</v>
      </c>
      <c r="B528" s="35">
        <v>250618</v>
      </c>
      <c r="C528" s="6" t="str">
        <f t="shared" si="56"/>
        <v>FL</v>
      </c>
      <c r="D528" s="6" t="str">
        <f t="shared" si="57"/>
        <v>618</v>
      </c>
      <c r="E528" s="6" t="str">
        <f t="shared" si="58"/>
        <v>250</v>
      </c>
      <c r="F528" s="6" t="str">
        <f>TRIM(Table1[[#This Row],[Name]])</f>
        <v>Michele Taylor</v>
      </c>
      <c r="G528" s="6" t="s">
        <v>1299</v>
      </c>
      <c r="H528" s="6" t="str">
        <f t="shared" si="59"/>
        <v>MICHELE TAYLOR</v>
      </c>
      <c r="I528" s="6" t="str">
        <f t="shared" si="60"/>
        <v>michele taylor</v>
      </c>
      <c r="J528" s="6" t="str">
        <f t="shared" si="61"/>
        <v>Michele Taylor</v>
      </c>
      <c r="K528" s="6" t="s">
        <v>63</v>
      </c>
      <c r="L528" s="6">
        <v>42</v>
      </c>
      <c r="M528" s="6" t="s">
        <v>107</v>
      </c>
      <c r="N528" s="6" t="s">
        <v>108</v>
      </c>
      <c r="O528" s="6" t="s">
        <v>75</v>
      </c>
      <c r="P528" s="6">
        <v>24</v>
      </c>
      <c r="Q528" s="25" t="s">
        <v>2104</v>
      </c>
      <c r="R528" s="6">
        <v>2.5</v>
      </c>
      <c r="S528" s="6" t="s">
        <v>2099</v>
      </c>
      <c r="T528" s="8">
        <v>0.88</v>
      </c>
      <c r="U528" s="6" t="s">
        <v>33</v>
      </c>
      <c r="V528" s="6" t="s">
        <v>20</v>
      </c>
      <c r="W528" s="6">
        <v>12</v>
      </c>
      <c r="X528" s="6" t="str">
        <f t="shared" si="62"/>
        <v>Medium</v>
      </c>
      <c r="Y528" s="11">
        <v>3</v>
      </c>
    </row>
    <row r="529" spans="1:25" x14ac:dyDescent="0.25">
      <c r="A529" s="10" t="s">
        <v>1328</v>
      </c>
      <c r="B529" s="35">
        <v>250633</v>
      </c>
      <c r="C529" s="6" t="str">
        <f t="shared" si="56"/>
        <v>FL</v>
      </c>
      <c r="D529" s="6" t="str">
        <f t="shared" si="57"/>
        <v>633</v>
      </c>
      <c r="E529" s="6" t="str">
        <f t="shared" si="58"/>
        <v>250</v>
      </c>
      <c r="F529" s="6" t="str">
        <f>TRIM(Table1[[#This Row],[Name]])</f>
        <v>Christian Lane</v>
      </c>
      <c r="G529" s="6" t="s">
        <v>1329</v>
      </c>
      <c r="H529" s="6" t="str">
        <f t="shared" si="59"/>
        <v>CHRISTIAN LANE</v>
      </c>
      <c r="I529" s="6" t="str">
        <f t="shared" si="60"/>
        <v>christian lane</v>
      </c>
      <c r="J529" s="6" t="str">
        <f t="shared" si="61"/>
        <v>Christian Lane</v>
      </c>
      <c r="K529" s="6" t="s">
        <v>82</v>
      </c>
      <c r="L529" s="6">
        <v>24</v>
      </c>
      <c r="M529" s="6" t="s">
        <v>118</v>
      </c>
      <c r="N529" s="6" t="s">
        <v>119</v>
      </c>
      <c r="O529" s="6" t="s">
        <v>14</v>
      </c>
      <c r="P529" s="6">
        <v>0</v>
      </c>
      <c r="Q529" s="25">
        <v>100</v>
      </c>
      <c r="R529" s="6">
        <v>2.5</v>
      </c>
      <c r="S529" s="6" t="s">
        <v>142</v>
      </c>
      <c r="T529" s="8">
        <v>0.11</v>
      </c>
      <c r="U529" s="6" t="s">
        <v>8</v>
      </c>
      <c r="V529" s="6" t="s">
        <v>44</v>
      </c>
      <c r="W529" s="6">
        <v>5</v>
      </c>
      <c r="X529" s="6" t="str">
        <f t="shared" si="62"/>
        <v>Low</v>
      </c>
      <c r="Y529" s="11">
        <v>1</v>
      </c>
    </row>
    <row r="530" spans="1:25" x14ac:dyDescent="0.25">
      <c r="A530" s="10" t="s">
        <v>1336</v>
      </c>
      <c r="B530" s="35">
        <v>250637</v>
      </c>
      <c r="C530" s="6" t="str">
        <f t="shared" si="56"/>
        <v>FL</v>
      </c>
      <c r="D530" s="6" t="str">
        <f t="shared" si="57"/>
        <v>637</v>
      </c>
      <c r="E530" s="6" t="str">
        <f t="shared" si="58"/>
        <v>250</v>
      </c>
      <c r="F530" s="6" t="str">
        <f>TRIM(Table1[[#This Row],[Name]])</f>
        <v>Emma Hicks</v>
      </c>
      <c r="G530" s="6" t="s">
        <v>1337</v>
      </c>
      <c r="H530" s="6" t="str">
        <f t="shared" si="59"/>
        <v>EMMA HICKS</v>
      </c>
      <c r="I530" s="6" t="str">
        <f t="shared" si="60"/>
        <v>emma hicks</v>
      </c>
      <c r="J530" s="6" t="str">
        <f t="shared" si="61"/>
        <v>Emma Hicks</v>
      </c>
      <c r="K530" s="6" t="s">
        <v>63</v>
      </c>
      <c r="L530" s="6">
        <v>24</v>
      </c>
      <c r="M530" s="6" t="s">
        <v>29</v>
      </c>
      <c r="N530" s="6" t="s">
        <v>30</v>
      </c>
      <c r="O530" s="6" t="s">
        <v>75</v>
      </c>
      <c r="P530" s="6">
        <v>2</v>
      </c>
      <c r="Q530" s="25" t="s">
        <v>49</v>
      </c>
      <c r="R530" s="6">
        <v>2.5</v>
      </c>
      <c r="S530" s="6" t="s">
        <v>2099</v>
      </c>
      <c r="T530" s="8">
        <v>0.64</v>
      </c>
      <c r="U530" s="6" t="s">
        <v>33</v>
      </c>
      <c r="V530" s="6" t="s">
        <v>9</v>
      </c>
      <c r="W530" s="6">
        <v>4</v>
      </c>
      <c r="X530" s="6" t="str">
        <f t="shared" si="62"/>
        <v>Low</v>
      </c>
      <c r="Y530" s="11">
        <v>2</v>
      </c>
    </row>
    <row r="531" spans="1:25" x14ac:dyDescent="0.25">
      <c r="A531" s="10" t="s">
        <v>1346</v>
      </c>
      <c r="B531" s="35">
        <v>250642</v>
      </c>
      <c r="C531" s="6" t="str">
        <f t="shared" si="56"/>
        <v>FL</v>
      </c>
      <c r="D531" s="6" t="str">
        <f t="shared" si="57"/>
        <v>642</v>
      </c>
      <c r="E531" s="6" t="str">
        <f t="shared" si="58"/>
        <v>250</v>
      </c>
      <c r="F531" s="6" t="str">
        <f>TRIM(Table1[[#This Row],[Name]])</f>
        <v>John Davis</v>
      </c>
      <c r="G531" s="6" t="s">
        <v>1347</v>
      </c>
      <c r="H531" s="6" t="str">
        <f t="shared" si="59"/>
        <v>JOHN DAVIS</v>
      </c>
      <c r="I531" s="6" t="str">
        <f t="shared" si="60"/>
        <v>john davis</v>
      </c>
      <c r="J531" s="6" t="str">
        <f t="shared" si="61"/>
        <v>John Davis</v>
      </c>
      <c r="K531" s="6" t="s">
        <v>82</v>
      </c>
      <c r="L531" s="6">
        <v>22</v>
      </c>
      <c r="M531" s="6" t="s">
        <v>162</v>
      </c>
      <c r="N531" s="6" t="s">
        <v>59</v>
      </c>
      <c r="O531" s="6" t="s">
        <v>97</v>
      </c>
      <c r="P531" s="6">
        <v>1</v>
      </c>
      <c r="Q531" s="25" t="s">
        <v>2107</v>
      </c>
      <c r="R531" s="6">
        <v>2.5</v>
      </c>
      <c r="S531" s="6" t="s">
        <v>54</v>
      </c>
      <c r="T531" s="8">
        <v>0.75</v>
      </c>
      <c r="U531" s="6" t="s">
        <v>50</v>
      </c>
      <c r="V531" s="6" t="s">
        <v>15</v>
      </c>
      <c r="W531" s="6">
        <v>1</v>
      </c>
      <c r="X531" s="6" t="str">
        <f t="shared" si="62"/>
        <v>Low</v>
      </c>
      <c r="Y531" s="11">
        <v>1</v>
      </c>
    </row>
    <row r="532" spans="1:25" x14ac:dyDescent="0.25">
      <c r="A532" s="10" t="s">
        <v>1352</v>
      </c>
      <c r="B532" s="35">
        <v>250645</v>
      </c>
      <c r="C532" s="6" t="str">
        <f t="shared" si="56"/>
        <v>FL</v>
      </c>
      <c r="D532" s="6" t="str">
        <f t="shared" si="57"/>
        <v>645</v>
      </c>
      <c r="E532" s="6" t="str">
        <f t="shared" si="58"/>
        <v>250</v>
      </c>
      <c r="F532" s="6" t="str">
        <f>TRIM(Table1[[#This Row],[Name]])</f>
        <v>Ashley Kemp</v>
      </c>
      <c r="G532" s="6" t="s">
        <v>1353</v>
      </c>
      <c r="H532" s="6" t="str">
        <f t="shared" si="59"/>
        <v>ASHLEY KEMP</v>
      </c>
      <c r="I532" s="6" t="str">
        <f t="shared" si="60"/>
        <v>ashley kemp</v>
      </c>
      <c r="J532" s="6" t="str">
        <f t="shared" si="61"/>
        <v>Ashley Kemp</v>
      </c>
      <c r="K532" s="6" t="s">
        <v>63</v>
      </c>
      <c r="L532" s="6">
        <v>47</v>
      </c>
      <c r="M532" s="6" t="s">
        <v>162</v>
      </c>
      <c r="N532" s="6" t="s">
        <v>59</v>
      </c>
      <c r="O532" s="6" t="s">
        <v>31</v>
      </c>
      <c r="P532" s="6">
        <v>29</v>
      </c>
      <c r="Q532" s="25" t="s">
        <v>49</v>
      </c>
      <c r="R532" s="6">
        <v>2.5</v>
      </c>
      <c r="S532" s="6" t="s">
        <v>2100</v>
      </c>
      <c r="T532" s="8">
        <v>0.79</v>
      </c>
      <c r="U532" s="6" t="s">
        <v>50</v>
      </c>
      <c r="V532" s="6" t="s">
        <v>20</v>
      </c>
      <c r="W532" s="6">
        <v>14</v>
      </c>
      <c r="X532" s="6" t="str">
        <f t="shared" si="62"/>
        <v>Medium</v>
      </c>
      <c r="Y532" s="11">
        <v>5</v>
      </c>
    </row>
    <row r="533" spans="1:25" x14ac:dyDescent="0.25">
      <c r="A533" s="10" t="s">
        <v>1362</v>
      </c>
      <c r="B533" s="35">
        <v>250650</v>
      </c>
      <c r="C533" s="6" t="str">
        <f t="shared" si="56"/>
        <v>FL</v>
      </c>
      <c r="D533" s="6" t="str">
        <f t="shared" si="57"/>
        <v>650</v>
      </c>
      <c r="E533" s="6" t="str">
        <f t="shared" si="58"/>
        <v>250</v>
      </c>
      <c r="F533" s="6" t="str">
        <f>TRIM(Table1[[#This Row],[Name]])</f>
        <v>Andrew Scott</v>
      </c>
      <c r="G533" s="6" t="s">
        <v>1363</v>
      </c>
      <c r="H533" s="6" t="str">
        <f t="shared" si="59"/>
        <v>ANDREW SCOTT</v>
      </c>
      <c r="I533" s="6" t="str">
        <f t="shared" si="60"/>
        <v>andrew scott</v>
      </c>
      <c r="J533" s="6" t="str">
        <f t="shared" si="61"/>
        <v>Andrew Scott</v>
      </c>
      <c r="K533" s="6" t="s">
        <v>82</v>
      </c>
      <c r="L533" s="6">
        <v>51</v>
      </c>
      <c r="M533" s="6" t="s">
        <v>12</v>
      </c>
      <c r="N533" s="6" t="s">
        <v>13</v>
      </c>
      <c r="O533" s="6" t="s">
        <v>64</v>
      </c>
      <c r="P533" s="6">
        <v>9</v>
      </c>
      <c r="Q533" s="25" t="s">
        <v>24</v>
      </c>
      <c r="R533" s="6">
        <v>2.5</v>
      </c>
      <c r="S533" s="6" t="s">
        <v>2099</v>
      </c>
      <c r="T533" s="8">
        <v>0.6</v>
      </c>
      <c r="U533" s="6" t="s">
        <v>50</v>
      </c>
      <c r="V533" s="6" t="s">
        <v>15</v>
      </c>
      <c r="W533" s="6">
        <v>12</v>
      </c>
      <c r="X533" s="6" t="str">
        <f t="shared" si="62"/>
        <v>Medium</v>
      </c>
      <c r="Y533" s="11">
        <v>5</v>
      </c>
    </row>
    <row r="534" spans="1:25" x14ac:dyDescent="0.25">
      <c r="A534" s="10" t="s">
        <v>1366</v>
      </c>
      <c r="B534" s="35">
        <v>250652</v>
      </c>
      <c r="C534" s="6" t="str">
        <f t="shared" si="56"/>
        <v>FL</v>
      </c>
      <c r="D534" s="6" t="str">
        <f t="shared" si="57"/>
        <v>652</v>
      </c>
      <c r="E534" s="6" t="str">
        <f t="shared" si="58"/>
        <v>250</v>
      </c>
      <c r="F534" s="6" t="str">
        <f>TRIM(Table1[[#This Row],[Name]])</f>
        <v>John Arroyo</v>
      </c>
      <c r="G534" s="6" t="s">
        <v>1367</v>
      </c>
      <c r="H534" s="6" t="str">
        <f t="shared" si="59"/>
        <v>JOHN ARROYO</v>
      </c>
      <c r="I534" s="6" t="str">
        <f t="shared" si="60"/>
        <v>john arroyo</v>
      </c>
      <c r="J534" s="6" t="str">
        <f t="shared" si="61"/>
        <v>John Arroyo</v>
      </c>
      <c r="K534" s="6" t="s">
        <v>82</v>
      </c>
      <c r="L534" s="6">
        <v>27</v>
      </c>
      <c r="M534" s="6" t="s">
        <v>53</v>
      </c>
      <c r="N534" s="6" t="s">
        <v>13</v>
      </c>
      <c r="O534" s="6" t="s">
        <v>31</v>
      </c>
      <c r="P534" s="6">
        <v>3</v>
      </c>
      <c r="Q534" s="25" t="s">
        <v>2105</v>
      </c>
      <c r="R534" s="6">
        <v>2.5</v>
      </c>
      <c r="S534" s="6" t="s">
        <v>2099</v>
      </c>
      <c r="T534" s="8">
        <v>0.11</v>
      </c>
      <c r="U534" s="6" t="s">
        <v>55</v>
      </c>
      <c r="V534" s="6" t="s">
        <v>44</v>
      </c>
      <c r="W534" s="6">
        <v>1</v>
      </c>
      <c r="X534" s="6" t="str">
        <f t="shared" si="62"/>
        <v>Low</v>
      </c>
      <c r="Y534" s="11">
        <v>3</v>
      </c>
    </row>
    <row r="535" spans="1:25" x14ac:dyDescent="0.25">
      <c r="A535" s="10" t="s">
        <v>1388</v>
      </c>
      <c r="B535" s="35">
        <v>250663</v>
      </c>
      <c r="C535" s="6" t="str">
        <f t="shared" si="56"/>
        <v>FL</v>
      </c>
      <c r="D535" s="6" t="str">
        <f t="shared" si="57"/>
        <v>663</v>
      </c>
      <c r="E535" s="6" t="str">
        <f t="shared" si="58"/>
        <v>250</v>
      </c>
      <c r="F535" s="6" t="str">
        <f>TRIM(Table1[[#This Row],[Name]])</f>
        <v>Angela Johnson</v>
      </c>
      <c r="G535" s="6" t="s">
        <v>1389</v>
      </c>
      <c r="H535" s="6" t="str">
        <f t="shared" si="59"/>
        <v>ANGELA JOHNSON</v>
      </c>
      <c r="I535" s="6" t="str">
        <f t="shared" si="60"/>
        <v>angela johnson</v>
      </c>
      <c r="J535" s="6" t="str">
        <f t="shared" si="61"/>
        <v>Angela Johnson</v>
      </c>
      <c r="K535" s="6" t="s">
        <v>63</v>
      </c>
      <c r="L535" s="6">
        <v>42</v>
      </c>
      <c r="M535" s="6" t="s">
        <v>29</v>
      </c>
      <c r="N535" s="6" t="s">
        <v>30</v>
      </c>
      <c r="O535" s="6" t="s">
        <v>14</v>
      </c>
      <c r="P535" s="6">
        <v>8</v>
      </c>
      <c r="Q535" s="25" t="s">
        <v>2105</v>
      </c>
      <c r="R535" s="6">
        <v>2.5</v>
      </c>
      <c r="S535" s="6" t="s">
        <v>2100</v>
      </c>
      <c r="T535" s="8">
        <v>0.11</v>
      </c>
      <c r="U535" s="6" t="s">
        <v>8</v>
      </c>
      <c r="V535" s="6" t="s">
        <v>15</v>
      </c>
      <c r="W535" s="6">
        <v>6</v>
      </c>
      <c r="X535" s="6" t="str">
        <f t="shared" si="62"/>
        <v>Low</v>
      </c>
      <c r="Y535" s="11">
        <v>11</v>
      </c>
    </row>
    <row r="536" spans="1:25" x14ac:dyDescent="0.25">
      <c r="A536" s="10" t="s">
        <v>1418</v>
      </c>
      <c r="B536" s="35">
        <v>250678</v>
      </c>
      <c r="C536" s="6" t="str">
        <f t="shared" si="56"/>
        <v>FL</v>
      </c>
      <c r="D536" s="6" t="str">
        <f t="shared" si="57"/>
        <v>678</v>
      </c>
      <c r="E536" s="6" t="str">
        <f t="shared" si="58"/>
        <v>250</v>
      </c>
      <c r="F536" s="6" t="str">
        <f>TRIM(Table1[[#This Row],[Name]])</f>
        <v>Regina Dunn</v>
      </c>
      <c r="G536" s="6" t="s">
        <v>1419</v>
      </c>
      <c r="H536" s="6" t="str">
        <f t="shared" si="59"/>
        <v>REGINA DUNN</v>
      </c>
      <c r="I536" s="6" t="str">
        <f t="shared" si="60"/>
        <v>regina dunn</v>
      </c>
      <c r="J536" s="6" t="str">
        <f t="shared" si="61"/>
        <v>Regina Dunn</v>
      </c>
      <c r="K536" s="6" t="s">
        <v>63</v>
      </c>
      <c r="L536" s="6">
        <v>49</v>
      </c>
      <c r="M536" s="6" t="s">
        <v>158</v>
      </c>
      <c r="N536" s="6" t="s">
        <v>159</v>
      </c>
      <c r="O536" s="6" t="s">
        <v>75</v>
      </c>
      <c r="P536" s="6">
        <v>20</v>
      </c>
      <c r="Q536" s="25">
        <v>50</v>
      </c>
      <c r="R536" s="6">
        <v>2.5</v>
      </c>
      <c r="S536" s="6" t="s">
        <v>2099</v>
      </c>
      <c r="T536" s="8">
        <v>0.82</v>
      </c>
      <c r="U536" s="6" t="s">
        <v>8</v>
      </c>
      <c r="V536" s="6" t="s">
        <v>44</v>
      </c>
      <c r="W536" s="6">
        <v>15</v>
      </c>
      <c r="X536" s="6" t="str">
        <f t="shared" si="62"/>
        <v>Medium</v>
      </c>
      <c r="Y536" s="11">
        <v>11</v>
      </c>
    </row>
    <row r="537" spans="1:25" x14ac:dyDescent="0.25">
      <c r="A537" s="10" t="s">
        <v>1422</v>
      </c>
      <c r="B537" s="35">
        <v>250680</v>
      </c>
      <c r="C537" s="6" t="str">
        <f t="shared" si="56"/>
        <v>FL</v>
      </c>
      <c r="D537" s="6" t="str">
        <f t="shared" si="57"/>
        <v>680</v>
      </c>
      <c r="E537" s="6" t="str">
        <f t="shared" si="58"/>
        <v>250</v>
      </c>
      <c r="F537" s="6" t="str">
        <f>TRIM(Table1[[#This Row],[Name]])</f>
        <v>Hannah Sanders</v>
      </c>
      <c r="G537" s="6" t="s">
        <v>1423</v>
      </c>
      <c r="H537" s="6" t="str">
        <f t="shared" si="59"/>
        <v>HANNAH SANDERS</v>
      </c>
      <c r="I537" s="6" t="str">
        <f t="shared" si="60"/>
        <v>hannah sanders</v>
      </c>
      <c r="J537" s="6" t="str">
        <f t="shared" si="61"/>
        <v>Hannah Sanders</v>
      </c>
      <c r="K537" s="6" t="s">
        <v>63</v>
      </c>
      <c r="L537" s="6">
        <v>29</v>
      </c>
      <c r="M537" s="6" t="s">
        <v>95</v>
      </c>
      <c r="N537" s="6" t="s">
        <v>96</v>
      </c>
      <c r="O537" s="6" t="s">
        <v>19</v>
      </c>
      <c r="P537" s="6">
        <v>0</v>
      </c>
      <c r="Q537" s="25" t="s">
        <v>104</v>
      </c>
      <c r="R537" s="6">
        <v>2.5</v>
      </c>
      <c r="S537" s="6" t="s">
        <v>2100</v>
      </c>
      <c r="T537" s="8">
        <v>0.99</v>
      </c>
      <c r="U537" s="6" t="s">
        <v>33</v>
      </c>
      <c r="V537" s="6" t="s">
        <v>9</v>
      </c>
      <c r="W537" s="6">
        <v>3</v>
      </c>
      <c r="X537" s="6" t="str">
        <f t="shared" si="62"/>
        <v>Low</v>
      </c>
      <c r="Y537" s="11">
        <v>2</v>
      </c>
    </row>
    <row r="538" spans="1:25" x14ac:dyDescent="0.25">
      <c r="A538" s="10" t="s">
        <v>1428</v>
      </c>
      <c r="B538" s="35">
        <v>250683</v>
      </c>
      <c r="C538" s="6" t="str">
        <f t="shared" si="56"/>
        <v>FL</v>
      </c>
      <c r="D538" s="6" t="str">
        <f t="shared" si="57"/>
        <v>683</v>
      </c>
      <c r="E538" s="6" t="str">
        <f t="shared" si="58"/>
        <v>250</v>
      </c>
      <c r="F538" s="6" t="str">
        <f>TRIM(Table1[[#This Row],[Name]])</f>
        <v>Joseph Wood</v>
      </c>
      <c r="G538" s="6" t="s">
        <v>1429</v>
      </c>
      <c r="H538" s="6" t="str">
        <f t="shared" si="59"/>
        <v>JOSEPH WOOD</v>
      </c>
      <c r="I538" s="6" t="str">
        <f t="shared" si="60"/>
        <v>joseph wood</v>
      </c>
      <c r="J538" s="6" t="str">
        <f t="shared" si="61"/>
        <v>Joseph Wood</v>
      </c>
      <c r="K538" s="6" t="s">
        <v>82</v>
      </c>
      <c r="L538" s="6">
        <v>52</v>
      </c>
      <c r="M538" s="6" t="s">
        <v>162</v>
      </c>
      <c r="N538" s="6" t="s">
        <v>59</v>
      </c>
      <c r="O538" s="6" t="s">
        <v>19</v>
      </c>
      <c r="P538" s="6">
        <v>30</v>
      </c>
      <c r="Q538" s="25" t="s">
        <v>2102</v>
      </c>
      <c r="R538" s="6">
        <v>2.5</v>
      </c>
      <c r="S538" s="6" t="s">
        <v>2100</v>
      </c>
      <c r="T538" s="8">
        <v>0.61</v>
      </c>
      <c r="U538" s="6" t="s">
        <v>8</v>
      </c>
      <c r="V538" s="6" t="s">
        <v>15</v>
      </c>
      <c r="W538" s="6">
        <v>19</v>
      </c>
      <c r="X538" s="6" t="str">
        <f t="shared" si="62"/>
        <v>High</v>
      </c>
      <c r="Y538" s="11">
        <v>14</v>
      </c>
    </row>
    <row r="539" spans="1:25" x14ac:dyDescent="0.25">
      <c r="A539" s="10" t="s">
        <v>1457</v>
      </c>
      <c r="B539" s="35">
        <v>250699</v>
      </c>
      <c r="C539" s="6" t="str">
        <f t="shared" si="56"/>
        <v>FL</v>
      </c>
      <c r="D539" s="6" t="str">
        <f t="shared" si="57"/>
        <v>699</v>
      </c>
      <c r="E539" s="6" t="str">
        <f t="shared" si="58"/>
        <v>250</v>
      </c>
      <c r="F539" s="6" t="str">
        <f>TRIM(Table1[[#This Row],[Name]])</f>
        <v>Carol Schneider</v>
      </c>
      <c r="G539" s="6" t="s">
        <v>1458</v>
      </c>
      <c r="H539" s="6" t="str">
        <f t="shared" si="59"/>
        <v>CAROL SCHNEIDER</v>
      </c>
      <c r="I539" s="6" t="str">
        <f t="shared" si="60"/>
        <v>carol schneider</v>
      </c>
      <c r="J539" s="6" t="str">
        <f t="shared" si="61"/>
        <v>Carol Schneider</v>
      </c>
      <c r="K539" s="6" t="s">
        <v>63</v>
      </c>
      <c r="L539" s="6">
        <v>54</v>
      </c>
      <c r="M539" s="6" t="s">
        <v>43</v>
      </c>
      <c r="N539" s="6" t="s">
        <v>13</v>
      </c>
      <c r="O539" s="6" t="s">
        <v>97</v>
      </c>
      <c r="P539" s="6">
        <v>9</v>
      </c>
      <c r="Q539" s="25">
        <v>100</v>
      </c>
      <c r="R539" s="6">
        <v>2.5</v>
      </c>
      <c r="S539" s="6" t="s">
        <v>2099</v>
      </c>
      <c r="T539" s="8">
        <v>0.72</v>
      </c>
      <c r="U539" s="6" t="s">
        <v>55</v>
      </c>
      <c r="V539" s="6" t="s">
        <v>9</v>
      </c>
      <c r="W539" s="6">
        <v>13</v>
      </c>
      <c r="X539" s="6" t="str">
        <f t="shared" si="62"/>
        <v>Medium</v>
      </c>
      <c r="Y539" s="11">
        <v>10</v>
      </c>
    </row>
    <row r="540" spans="1:25" x14ac:dyDescent="0.25">
      <c r="A540" s="10" t="s">
        <v>1501</v>
      </c>
      <c r="B540" s="35">
        <v>250721</v>
      </c>
      <c r="C540" s="6" t="str">
        <f t="shared" si="56"/>
        <v>FL</v>
      </c>
      <c r="D540" s="6" t="str">
        <f t="shared" si="57"/>
        <v>721</v>
      </c>
      <c r="E540" s="6" t="str">
        <f t="shared" si="58"/>
        <v>250</v>
      </c>
      <c r="F540" s="6" t="str">
        <f>TRIM(Table1[[#This Row],[Name]])</f>
        <v>Rachel Rogers</v>
      </c>
      <c r="G540" s="6" t="s">
        <v>1502</v>
      </c>
      <c r="H540" s="6" t="str">
        <f t="shared" si="59"/>
        <v>RACHEL ROGERS</v>
      </c>
      <c r="I540" s="6" t="str">
        <f t="shared" si="60"/>
        <v>rachel rogers</v>
      </c>
      <c r="J540" s="6" t="str">
        <f t="shared" si="61"/>
        <v>Rachel Rogers</v>
      </c>
      <c r="K540" s="6" t="s">
        <v>63</v>
      </c>
      <c r="L540" s="6">
        <v>52</v>
      </c>
      <c r="M540" s="6" t="s">
        <v>95</v>
      </c>
      <c r="N540" s="6" t="s">
        <v>96</v>
      </c>
      <c r="O540" s="6" t="s">
        <v>60</v>
      </c>
      <c r="P540" s="6">
        <v>30</v>
      </c>
      <c r="Q540" s="25">
        <v>75</v>
      </c>
      <c r="R540" s="6">
        <v>2.5</v>
      </c>
      <c r="S540" s="6" t="s">
        <v>142</v>
      </c>
      <c r="T540" s="8">
        <v>0.94</v>
      </c>
      <c r="U540" s="6" t="s">
        <v>50</v>
      </c>
      <c r="V540" s="6" t="s">
        <v>20</v>
      </c>
      <c r="W540" s="6">
        <v>10</v>
      </c>
      <c r="X540" s="6" t="str">
        <f t="shared" si="62"/>
        <v>Medium</v>
      </c>
      <c r="Y540" s="11">
        <v>6</v>
      </c>
    </row>
    <row r="541" spans="1:25" x14ac:dyDescent="0.25">
      <c r="A541" s="10" t="s">
        <v>1509</v>
      </c>
      <c r="B541" s="35">
        <v>250725</v>
      </c>
      <c r="C541" s="6" t="str">
        <f t="shared" si="56"/>
        <v>FL</v>
      </c>
      <c r="D541" s="6" t="str">
        <f t="shared" si="57"/>
        <v>725</v>
      </c>
      <c r="E541" s="6" t="str">
        <f t="shared" si="58"/>
        <v>250</v>
      </c>
      <c r="F541" s="6" t="str">
        <f>TRIM(Table1[[#This Row],[Name]])</f>
        <v>April Ford</v>
      </c>
      <c r="G541" s="6" t="s">
        <v>1510</v>
      </c>
      <c r="H541" s="6" t="str">
        <f t="shared" si="59"/>
        <v>APRIL FORD</v>
      </c>
      <c r="I541" s="6" t="str">
        <f t="shared" si="60"/>
        <v>april ford</v>
      </c>
      <c r="J541" s="6" t="str">
        <f t="shared" si="61"/>
        <v>April Ford</v>
      </c>
      <c r="K541" s="6" t="s">
        <v>63</v>
      </c>
      <c r="L541" s="6">
        <v>37</v>
      </c>
      <c r="M541" s="6" t="s">
        <v>111</v>
      </c>
      <c r="N541" s="6" t="s">
        <v>13</v>
      </c>
      <c r="O541" s="6" t="s">
        <v>64</v>
      </c>
      <c r="P541" s="6">
        <v>9</v>
      </c>
      <c r="Q541" s="25" t="s">
        <v>49</v>
      </c>
      <c r="R541" s="6">
        <v>2.5</v>
      </c>
      <c r="S541" s="6" t="s">
        <v>54</v>
      </c>
      <c r="T541" s="8">
        <v>0.84</v>
      </c>
      <c r="U541" s="6" t="s">
        <v>55</v>
      </c>
      <c r="V541" s="6" t="s">
        <v>15</v>
      </c>
      <c r="W541" s="6">
        <v>7</v>
      </c>
      <c r="X541" s="6" t="str">
        <f t="shared" si="62"/>
        <v>Low</v>
      </c>
      <c r="Y541" s="11">
        <v>6</v>
      </c>
    </row>
    <row r="542" spans="1:25" x14ac:dyDescent="0.25">
      <c r="A542" s="10" t="s">
        <v>1521</v>
      </c>
      <c r="B542" s="35">
        <v>250731</v>
      </c>
      <c r="C542" s="6" t="str">
        <f t="shared" si="56"/>
        <v>FL</v>
      </c>
      <c r="D542" s="6" t="str">
        <f t="shared" si="57"/>
        <v>731</v>
      </c>
      <c r="E542" s="6" t="str">
        <f t="shared" si="58"/>
        <v>250</v>
      </c>
      <c r="F542" s="6" t="str">
        <f>TRIM(Table1[[#This Row],[Name]])</f>
        <v>John Gray</v>
      </c>
      <c r="G542" s="6" t="s">
        <v>1522</v>
      </c>
      <c r="H542" s="6" t="str">
        <f t="shared" si="59"/>
        <v>JOHN GRAY</v>
      </c>
      <c r="I542" s="6" t="str">
        <f t="shared" si="60"/>
        <v>john gray</v>
      </c>
      <c r="J542" s="6" t="str">
        <f t="shared" si="61"/>
        <v>John Gray</v>
      </c>
      <c r="K542" s="6" t="s">
        <v>82</v>
      </c>
      <c r="L542" s="6">
        <v>42</v>
      </c>
      <c r="M542" s="6" t="s">
        <v>107</v>
      </c>
      <c r="N542" s="6" t="s">
        <v>108</v>
      </c>
      <c r="O542" s="6" t="s">
        <v>23</v>
      </c>
      <c r="P542" s="6">
        <v>7</v>
      </c>
      <c r="Q542" s="25" t="s">
        <v>2107</v>
      </c>
      <c r="R542" s="6">
        <v>2.5</v>
      </c>
      <c r="S542" s="6" t="s">
        <v>2099</v>
      </c>
      <c r="T542" s="8">
        <v>0.01</v>
      </c>
      <c r="U542" s="6" t="s">
        <v>55</v>
      </c>
      <c r="V542" s="6" t="s">
        <v>9</v>
      </c>
      <c r="W542" s="6">
        <v>15</v>
      </c>
      <c r="X542" s="6" t="str">
        <f t="shared" si="62"/>
        <v>Medium</v>
      </c>
      <c r="Y542" s="11">
        <v>14</v>
      </c>
    </row>
    <row r="543" spans="1:25" x14ac:dyDescent="0.25">
      <c r="A543" s="10" t="s">
        <v>1535</v>
      </c>
      <c r="B543" s="35">
        <v>250738</v>
      </c>
      <c r="C543" s="6" t="str">
        <f t="shared" si="56"/>
        <v>FL</v>
      </c>
      <c r="D543" s="6" t="str">
        <f t="shared" si="57"/>
        <v>738</v>
      </c>
      <c r="E543" s="6" t="str">
        <f t="shared" si="58"/>
        <v>250</v>
      </c>
      <c r="F543" s="6" t="str">
        <f>TRIM(Table1[[#This Row],[Name]])</f>
        <v>Gregory Waters</v>
      </c>
      <c r="G543" s="6" t="s">
        <v>1536</v>
      </c>
      <c r="H543" s="6" t="str">
        <f t="shared" si="59"/>
        <v>GREGORY WATERS</v>
      </c>
      <c r="I543" s="6" t="str">
        <f t="shared" si="60"/>
        <v>gregory waters</v>
      </c>
      <c r="J543" s="6" t="str">
        <f t="shared" si="61"/>
        <v>Gregory Waters</v>
      </c>
      <c r="K543" s="6" t="s">
        <v>82</v>
      </c>
      <c r="L543" s="6">
        <v>26</v>
      </c>
      <c r="M543" s="6" t="s">
        <v>29</v>
      </c>
      <c r="N543" s="6" t="s">
        <v>30</v>
      </c>
      <c r="O543" s="6" t="s">
        <v>31</v>
      </c>
      <c r="P543" s="6">
        <v>6</v>
      </c>
      <c r="Q543" s="25" t="s">
        <v>2102</v>
      </c>
      <c r="R543" s="6">
        <v>2.5</v>
      </c>
      <c r="S543" s="6" t="s">
        <v>142</v>
      </c>
      <c r="T543" s="8">
        <v>0.69</v>
      </c>
      <c r="U543" s="6" t="s">
        <v>55</v>
      </c>
      <c r="V543" s="6" t="s">
        <v>15</v>
      </c>
      <c r="W543" s="6">
        <v>8</v>
      </c>
      <c r="X543" s="6" t="str">
        <f t="shared" si="62"/>
        <v>Low</v>
      </c>
      <c r="Y543" s="11">
        <v>9</v>
      </c>
    </row>
    <row r="544" spans="1:25" x14ac:dyDescent="0.25">
      <c r="A544" s="10" t="s">
        <v>1539</v>
      </c>
      <c r="B544" s="35">
        <v>250740</v>
      </c>
      <c r="C544" s="6" t="str">
        <f t="shared" si="56"/>
        <v>FL</v>
      </c>
      <c r="D544" s="6" t="str">
        <f t="shared" si="57"/>
        <v>740</v>
      </c>
      <c r="E544" s="6" t="str">
        <f t="shared" si="58"/>
        <v>250</v>
      </c>
      <c r="F544" s="6" t="str">
        <f>TRIM(Table1[[#This Row],[Name]])</f>
        <v>Megan Brown</v>
      </c>
      <c r="G544" s="6" t="s">
        <v>1540</v>
      </c>
      <c r="H544" s="6" t="str">
        <f t="shared" si="59"/>
        <v>MEGAN BROWN</v>
      </c>
      <c r="I544" s="6" t="str">
        <f t="shared" si="60"/>
        <v>megan brown</v>
      </c>
      <c r="J544" s="6" t="str">
        <f t="shared" si="61"/>
        <v>Megan Brown</v>
      </c>
      <c r="K544" s="6" t="s">
        <v>63</v>
      </c>
      <c r="L544" s="6">
        <v>34</v>
      </c>
      <c r="M544" s="6" t="s">
        <v>18</v>
      </c>
      <c r="N544" s="6" t="s">
        <v>18</v>
      </c>
      <c r="O544" s="6" t="s">
        <v>7</v>
      </c>
      <c r="P544" s="6">
        <v>3</v>
      </c>
      <c r="Q544" s="25" t="s">
        <v>49</v>
      </c>
      <c r="R544" s="6">
        <v>2.5</v>
      </c>
      <c r="S544" s="6" t="s">
        <v>2099</v>
      </c>
      <c r="T544" s="8">
        <v>0.77</v>
      </c>
      <c r="U544" s="6" t="s">
        <v>55</v>
      </c>
      <c r="V544" s="6" t="s">
        <v>15</v>
      </c>
      <c r="W544" s="6">
        <v>2</v>
      </c>
      <c r="X544" s="6" t="str">
        <f t="shared" si="62"/>
        <v>Low</v>
      </c>
      <c r="Y544" s="11">
        <v>1</v>
      </c>
    </row>
    <row r="545" spans="1:25" x14ac:dyDescent="0.25">
      <c r="A545" s="10" t="s">
        <v>1563</v>
      </c>
      <c r="B545" s="35">
        <v>250752</v>
      </c>
      <c r="C545" s="6" t="str">
        <f t="shared" si="56"/>
        <v>FL</v>
      </c>
      <c r="D545" s="6" t="str">
        <f t="shared" si="57"/>
        <v>752</v>
      </c>
      <c r="E545" s="6" t="str">
        <f t="shared" si="58"/>
        <v>250</v>
      </c>
      <c r="F545" s="6" t="str">
        <f>TRIM(Table1[[#This Row],[Name]])</f>
        <v>Patricia Scott</v>
      </c>
      <c r="G545" s="6" t="s">
        <v>1564</v>
      </c>
      <c r="H545" s="6" t="str">
        <f t="shared" si="59"/>
        <v>PATRICIA SCOTT</v>
      </c>
      <c r="I545" s="6" t="str">
        <f t="shared" si="60"/>
        <v>patricia scott</v>
      </c>
      <c r="J545" s="6" t="str">
        <f t="shared" si="61"/>
        <v>Patricia Scott</v>
      </c>
      <c r="K545" s="6" t="s">
        <v>63</v>
      </c>
      <c r="L545" s="6">
        <v>40</v>
      </c>
      <c r="M545" s="6" t="s">
        <v>58</v>
      </c>
      <c r="N545" s="6" t="s">
        <v>59</v>
      </c>
      <c r="O545" s="6" t="s">
        <v>23</v>
      </c>
      <c r="P545" s="6">
        <v>0</v>
      </c>
      <c r="Q545" s="25">
        <v>40</v>
      </c>
      <c r="R545" s="6">
        <v>2.5</v>
      </c>
      <c r="S545" s="6" t="s">
        <v>2100</v>
      </c>
      <c r="T545" s="8">
        <v>0.74</v>
      </c>
      <c r="U545" s="6" t="s">
        <v>33</v>
      </c>
      <c r="V545" s="6" t="s">
        <v>44</v>
      </c>
      <c r="W545" s="6">
        <v>1</v>
      </c>
      <c r="X545" s="6" t="str">
        <f t="shared" si="62"/>
        <v>Low</v>
      </c>
      <c r="Y545" s="11">
        <v>2</v>
      </c>
    </row>
    <row r="546" spans="1:25" x14ac:dyDescent="0.25">
      <c r="A546" s="10" t="s">
        <v>1569</v>
      </c>
      <c r="B546" s="35">
        <v>250755</v>
      </c>
      <c r="C546" s="6" t="str">
        <f t="shared" si="56"/>
        <v>FL</v>
      </c>
      <c r="D546" s="6" t="str">
        <f t="shared" si="57"/>
        <v>755</v>
      </c>
      <c r="E546" s="6" t="str">
        <f t="shared" si="58"/>
        <v>250</v>
      </c>
      <c r="F546" s="6" t="str">
        <f>TRIM(Table1[[#This Row],[Name]])</f>
        <v>Diane Dean</v>
      </c>
      <c r="G546" s="6" t="s">
        <v>1570</v>
      </c>
      <c r="H546" s="6" t="str">
        <f t="shared" si="59"/>
        <v>DIANE DEAN</v>
      </c>
      <c r="I546" s="6" t="str">
        <f t="shared" si="60"/>
        <v>diane dean</v>
      </c>
      <c r="J546" s="6" t="str">
        <f t="shared" si="61"/>
        <v>Diane Dean</v>
      </c>
      <c r="K546" s="6" t="s">
        <v>63</v>
      </c>
      <c r="L546" s="6">
        <v>42</v>
      </c>
      <c r="M546" s="6" t="s">
        <v>118</v>
      </c>
      <c r="N546" s="6" t="s">
        <v>119</v>
      </c>
      <c r="O546" s="6" t="s">
        <v>31</v>
      </c>
      <c r="P546" s="6">
        <v>21</v>
      </c>
      <c r="Q546" s="25" t="s">
        <v>49</v>
      </c>
      <c r="R546" s="6">
        <v>2.5</v>
      </c>
      <c r="S546" s="6" t="s">
        <v>2100</v>
      </c>
      <c r="T546" s="8">
        <v>0.73</v>
      </c>
      <c r="U546" s="6" t="s">
        <v>50</v>
      </c>
      <c r="V546" s="6" t="s">
        <v>44</v>
      </c>
      <c r="W546" s="6">
        <v>10</v>
      </c>
      <c r="X546" s="6" t="str">
        <f t="shared" si="62"/>
        <v>Medium</v>
      </c>
      <c r="Y546" s="11">
        <v>7</v>
      </c>
    </row>
    <row r="547" spans="1:25" x14ac:dyDescent="0.25">
      <c r="A547" s="10" t="s">
        <v>1583</v>
      </c>
      <c r="B547" s="35">
        <v>250762</v>
      </c>
      <c r="C547" s="6" t="str">
        <f t="shared" si="56"/>
        <v>FL</v>
      </c>
      <c r="D547" s="6" t="str">
        <f t="shared" si="57"/>
        <v>762</v>
      </c>
      <c r="E547" s="6" t="str">
        <f t="shared" si="58"/>
        <v>250</v>
      </c>
      <c r="F547" s="6" t="str">
        <f>TRIM(Table1[[#This Row],[Name]])</f>
        <v>Gilbert Mcintyre</v>
      </c>
      <c r="G547" s="6" t="s">
        <v>1584</v>
      </c>
      <c r="H547" s="6" t="str">
        <f t="shared" si="59"/>
        <v>GILBERT MCINTYRE</v>
      </c>
      <c r="I547" s="6" t="str">
        <f t="shared" si="60"/>
        <v>gilbert mcintyre</v>
      </c>
      <c r="J547" s="6" t="str">
        <f t="shared" si="61"/>
        <v>Gilbert Mcintyre</v>
      </c>
      <c r="K547" s="6" t="s">
        <v>82</v>
      </c>
      <c r="L547" s="6">
        <v>51</v>
      </c>
      <c r="M547" s="6" t="s">
        <v>111</v>
      </c>
      <c r="N547" s="6" t="s">
        <v>13</v>
      </c>
      <c r="O547" s="6" t="s">
        <v>7</v>
      </c>
      <c r="P547" s="6">
        <v>19</v>
      </c>
      <c r="Q547" s="25">
        <v>50</v>
      </c>
      <c r="R547" s="6">
        <v>2.5</v>
      </c>
      <c r="S547" s="6" t="s">
        <v>2100</v>
      </c>
      <c r="T547" s="8">
        <v>0.82</v>
      </c>
      <c r="U547" s="6" t="s">
        <v>8</v>
      </c>
      <c r="V547" s="6" t="s">
        <v>9</v>
      </c>
      <c r="W547" s="6">
        <v>17</v>
      </c>
      <c r="X547" s="6" t="str">
        <f t="shared" si="62"/>
        <v>High</v>
      </c>
      <c r="Y547" s="11">
        <v>4</v>
      </c>
    </row>
    <row r="548" spans="1:25" x14ac:dyDescent="0.25">
      <c r="A548" s="10" t="s">
        <v>1589</v>
      </c>
      <c r="B548" s="35">
        <v>250765</v>
      </c>
      <c r="C548" s="6" t="str">
        <f t="shared" si="56"/>
        <v>FL</v>
      </c>
      <c r="D548" s="6" t="str">
        <f t="shared" si="57"/>
        <v>765</v>
      </c>
      <c r="E548" s="6" t="str">
        <f t="shared" si="58"/>
        <v>250</v>
      </c>
      <c r="F548" s="6" t="str">
        <f>TRIM(Table1[[#This Row],[Name]])</f>
        <v>Jose Patterson</v>
      </c>
      <c r="G548" s="6" t="s">
        <v>1590</v>
      </c>
      <c r="H548" s="6" t="str">
        <f t="shared" si="59"/>
        <v>JOSE PATTERSON</v>
      </c>
      <c r="I548" s="6" t="str">
        <f t="shared" si="60"/>
        <v>jose patterson</v>
      </c>
      <c r="J548" s="6" t="str">
        <f t="shared" si="61"/>
        <v>Jose Patterson</v>
      </c>
      <c r="K548" s="6" t="s">
        <v>82</v>
      </c>
      <c r="L548" s="6">
        <v>27</v>
      </c>
      <c r="M548" s="6" t="s">
        <v>36</v>
      </c>
      <c r="N548" s="6" t="s">
        <v>37</v>
      </c>
      <c r="O548" s="6" t="s">
        <v>7</v>
      </c>
      <c r="P548" s="6">
        <v>4</v>
      </c>
      <c r="Q548" s="25">
        <v>20</v>
      </c>
      <c r="R548" s="6">
        <v>2.5</v>
      </c>
      <c r="S548" s="6" t="s">
        <v>2099</v>
      </c>
      <c r="T548" s="8">
        <v>0.63</v>
      </c>
      <c r="U548" s="6" t="s">
        <v>55</v>
      </c>
      <c r="V548" s="6" t="s">
        <v>44</v>
      </c>
      <c r="W548" s="6">
        <v>3</v>
      </c>
      <c r="X548" s="6" t="str">
        <f t="shared" si="62"/>
        <v>Low</v>
      </c>
      <c r="Y548" s="11">
        <v>3</v>
      </c>
    </row>
    <row r="549" spans="1:25" x14ac:dyDescent="0.25">
      <c r="A549" s="10" t="s">
        <v>1601</v>
      </c>
      <c r="B549" s="35">
        <v>250771</v>
      </c>
      <c r="C549" s="6" t="str">
        <f t="shared" si="56"/>
        <v>FL</v>
      </c>
      <c r="D549" s="6" t="str">
        <f t="shared" si="57"/>
        <v>771</v>
      </c>
      <c r="E549" s="6" t="str">
        <f t="shared" si="58"/>
        <v>250</v>
      </c>
      <c r="F549" s="6" t="str">
        <f>TRIM(Table1[[#This Row],[Name]])</f>
        <v>Anne Hamilton</v>
      </c>
      <c r="G549" s="6" t="s">
        <v>1602</v>
      </c>
      <c r="H549" s="6" t="str">
        <f t="shared" si="59"/>
        <v>ANNE HAMILTON</v>
      </c>
      <c r="I549" s="6" t="str">
        <f t="shared" si="60"/>
        <v>anne hamilton</v>
      </c>
      <c r="J549" s="6" t="str">
        <f t="shared" si="61"/>
        <v>Anne Hamilton</v>
      </c>
      <c r="K549" s="6" t="s">
        <v>63</v>
      </c>
      <c r="L549" s="6">
        <v>39</v>
      </c>
      <c r="M549" s="6" t="s">
        <v>47</v>
      </c>
      <c r="N549" s="6" t="s">
        <v>48</v>
      </c>
      <c r="O549" s="6" t="s">
        <v>23</v>
      </c>
      <c r="P549" s="6">
        <v>20</v>
      </c>
      <c r="Q549" s="25" t="s">
        <v>2102</v>
      </c>
      <c r="R549" s="6">
        <v>2.5</v>
      </c>
      <c r="S549" s="6" t="s">
        <v>2100</v>
      </c>
      <c r="T549" s="8">
        <v>0.89</v>
      </c>
      <c r="U549" s="6" t="s">
        <v>50</v>
      </c>
      <c r="V549" s="6" t="s">
        <v>15</v>
      </c>
      <c r="W549" s="6">
        <v>13</v>
      </c>
      <c r="X549" s="6" t="str">
        <f t="shared" si="62"/>
        <v>Medium</v>
      </c>
      <c r="Y549" s="11">
        <v>2</v>
      </c>
    </row>
    <row r="550" spans="1:25" x14ac:dyDescent="0.25">
      <c r="A550" s="10" t="s">
        <v>1657</v>
      </c>
      <c r="B550" s="35">
        <v>250799</v>
      </c>
      <c r="C550" s="6" t="str">
        <f t="shared" si="56"/>
        <v>FL</v>
      </c>
      <c r="D550" s="6" t="str">
        <f t="shared" si="57"/>
        <v>799</v>
      </c>
      <c r="E550" s="6" t="str">
        <f t="shared" si="58"/>
        <v>250</v>
      </c>
      <c r="F550" s="6" t="str">
        <f>TRIM(Table1[[#This Row],[Name]])</f>
        <v>Mark Lopez</v>
      </c>
      <c r="G550" s="6" t="s">
        <v>1658</v>
      </c>
      <c r="H550" s="6" t="str">
        <f t="shared" si="59"/>
        <v>MARK LOPEZ</v>
      </c>
      <c r="I550" s="6" t="str">
        <f t="shared" si="60"/>
        <v>mark lopez</v>
      </c>
      <c r="J550" s="6" t="str">
        <f t="shared" si="61"/>
        <v>Mark Lopez</v>
      </c>
      <c r="K550" s="6" t="s">
        <v>82</v>
      </c>
      <c r="L550" s="6">
        <v>37</v>
      </c>
      <c r="M550" s="6" t="s">
        <v>111</v>
      </c>
      <c r="N550" s="6" t="s">
        <v>13</v>
      </c>
      <c r="O550" s="6" t="s">
        <v>75</v>
      </c>
      <c r="P550" s="6">
        <v>3</v>
      </c>
      <c r="Q550" s="25">
        <v>20</v>
      </c>
      <c r="R550" s="6">
        <v>2.5</v>
      </c>
      <c r="S550" s="6" t="s">
        <v>2099</v>
      </c>
      <c r="T550" s="8">
        <v>0.62</v>
      </c>
      <c r="U550" s="6" t="s">
        <v>55</v>
      </c>
      <c r="V550" s="6" t="s">
        <v>15</v>
      </c>
      <c r="W550" s="6">
        <v>3</v>
      </c>
      <c r="X550" s="6" t="str">
        <f t="shared" si="62"/>
        <v>Low</v>
      </c>
      <c r="Y550" s="11">
        <v>1</v>
      </c>
    </row>
    <row r="551" spans="1:25" x14ac:dyDescent="0.25">
      <c r="A551" s="10" t="s">
        <v>1661</v>
      </c>
      <c r="B551" s="35">
        <v>250801</v>
      </c>
      <c r="C551" s="6" t="str">
        <f t="shared" si="56"/>
        <v>FL</v>
      </c>
      <c r="D551" s="6" t="str">
        <f t="shared" si="57"/>
        <v>801</v>
      </c>
      <c r="E551" s="6" t="str">
        <f t="shared" si="58"/>
        <v>250</v>
      </c>
      <c r="F551" s="6" t="str">
        <f>TRIM(Table1[[#This Row],[Name]])</f>
        <v>Beth Young</v>
      </c>
      <c r="G551" s="6" t="s">
        <v>1662</v>
      </c>
      <c r="H551" s="6" t="str">
        <f t="shared" si="59"/>
        <v>BETH YOUNG</v>
      </c>
      <c r="I551" s="6" t="str">
        <f t="shared" si="60"/>
        <v>beth young</v>
      </c>
      <c r="J551" s="6" t="str">
        <f t="shared" si="61"/>
        <v>Beth Young</v>
      </c>
      <c r="K551" s="6" t="s">
        <v>63</v>
      </c>
      <c r="L551" s="6">
        <v>39</v>
      </c>
      <c r="M551" s="6" t="s">
        <v>173</v>
      </c>
      <c r="N551" s="6" t="s">
        <v>59</v>
      </c>
      <c r="O551" s="6" t="s">
        <v>14</v>
      </c>
      <c r="P551" s="6">
        <v>15</v>
      </c>
      <c r="Q551" s="25">
        <v>50</v>
      </c>
      <c r="R551" s="6">
        <v>2.5</v>
      </c>
      <c r="S551" s="6" t="s">
        <v>2099</v>
      </c>
      <c r="T551" s="8">
        <v>0.8</v>
      </c>
      <c r="U551" s="6" t="s">
        <v>8</v>
      </c>
      <c r="V551" s="6" t="s">
        <v>44</v>
      </c>
      <c r="W551" s="6">
        <v>15</v>
      </c>
      <c r="X551" s="6" t="str">
        <f t="shared" si="62"/>
        <v>Medium</v>
      </c>
      <c r="Y551" s="11">
        <v>2</v>
      </c>
    </row>
    <row r="552" spans="1:25" x14ac:dyDescent="0.25">
      <c r="A552" s="10" t="s">
        <v>1665</v>
      </c>
      <c r="B552" s="35">
        <v>250803</v>
      </c>
      <c r="C552" s="6" t="str">
        <f t="shared" si="56"/>
        <v>FL</v>
      </c>
      <c r="D552" s="6" t="str">
        <f t="shared" si="57"/>
        <v>803</v>
      </c>
      <c r="E552" s="6" t="str">
        <f t="shared" si="58"/>
        <v>250</v>
      </c>
      <c r="F552" s="6" t="str">
        <f>TRIM(Table1[[#This Row],[Name]])</f>
        <v>Amanda Fowler</v>
      </c>
      <c r="G552" s="6" t="s">
        <v>1666</v>
      </c>
      <c r="H552" s="6" t="str">
        <f t="shared" si="59"/>
        <v>AMANDA FOWLER</v>
      </c>
      <c r="I552" s="6" t="str">
        <f t="shared" si="60"/>
        <v>amanda fowler</v>
      </c>
      <c r="J552" s="6" t="str">
        <f t="shared" si="61"/>
        <v>Amanda Fowler</v>
      </c>
      <c r="K552" s="6" t="s">
        <v>63</v>
      </c>
      <c r="L552" s="6">
        <v>40</v>
      </c>
      <c r="M552" s="6" t="s">
        <v>173</v>
      </c>
      <c r="N552" s="6" t="s">
        <v>59</v>
      </c>
      <c r="O552" s="6" t="s">
        <v>7</v>
      </c>
      <c r="P552" s="6">
        <v>20</v>
      </c>
      <c r="Q552" s="25" t="s">
        <v>2106</v>
      </c>
      <c r="R552" s="6">
        <v>2.5</v>
      </c>
      <c r="S552" s="6" t="s">
        <v>2099</v>
      </c>
      <c r="T552" s="8">
        <v>0.9</v>
      </c>
      <c r="U552" s="6" t="s">
        <v>33</v>
      </c>
      <c r="V552" s="6" t="s">
        <v>20</v>
      </c>
      <c r="W552" s="6">
        <v>11</v>
      </c>
      <c r="X552" s="6" t="str">
        <f t="shared" si="62"/>
        <v>Medium</v>
      </c>
      <c r="Y552" s="11">
        <v>3</v>
      </c>
    </row>
    <row r="553" spans="1:25" x14ac:dyDescent="0.25">
      <c r="A553" s="10" t="s">
        <v>1667</v>
      </c>
      <c r="B553" s="35">
        <v>250804</v>
      </c>
      <c r="C553" s="6" t="str">
        <f t="shared" si="56"/>
        <v>FL</v>
      </c>
      <c r="D553" s="6" t="str">
        <f t="shared" si="57"/>
        <v>804</v>
      </c>
      <c r="E553" s="6" t="str">
        <f t="shared" si="58"/>
        <v>250</v>
      </c>
      <c r="F553" s="6" t="str">
        <f>TRIM(Table1[[#This Row],[Name]])</f>
        <v>Lindsay Rivera</v>
      </c>
      <c r="G553" s="6" t="s">
        <v>1668</v>
      </c>
      <c r="H553" s="6" t="str">
        <f t="shared" si="59"/>
        <v>LINDSAY RIVERA</v>
      </c>
      <c r="I553" s="6" t="str">
        <f t="shared" si="60"/>
        <v>lindsay rivera</v>
      </c>
      <c r="J553" s="6" t="str">
        <f t="shared" si="61"/>
        <v>Lindsay Rivera</v>
      </c>
      <c r="K553" s="6" t="s">
        <v>63</v>
      </c>
      <c r="L553" s="6">
        <v>51</v>
      </c>
      <c r="M553" s="6" t="s">
        <v>53</v>
      </c>
      <c r="N553" s="6" t="s">
        <v>13</v>
      </c>
      <c r="O553" s="6" t="s">
        <v>97</v>
      </c>
      <c r="P553" s="6">
        <v>30</v>
      </c>
      <c r="Q553" s="25">
        <v>75</v>
      </c>
      <c r="R553" s="6">
        <v>2.5</v>
      </c>
      <c r="S553" s="6" t="s">
        <v>2100</v>
      </c>
      <c r="T553" s="8">
        <v>0.74</v>
      </c>
      <c r="U553" s="6" t="s">
        <v>8</v>
      </c>
      <c r="V553" s="6" t="s">
        <v>9</v>
      </c>
      <c r="W553" s="6">
        <v>20</v>
      </c>
      <c r="X553" s="6" t="str">
        <f t="shared" si="62"/>
        <v>High</v>
      </c>
      <c r="Y553" s="11">
        <v>11</v>
      </c>
    </row>
    <row r="554" spans="1:25" x14ac:dyDescent="0.25">
      <c r="A554" s="10" t="s">
        <v>1671</v>
      </c>
      <c r="B554" s="35">
        <v>250806</v>
      </c>
      <c r="C554" s="6" t="str">
        <f t="shared" si="56"/>
        <v>FL</v>
      </c>
      <c r="D554" s="6" t="str">
        <f t="shared" si="57"/>
        <v>806</v>
      </c>
      <c r="E554" s="6" t="str">
        <f t="shared" si="58"/>
        <v>250</v>
      </c>
      <c r="F554" s="6" t="str">
        <f>TRIM(Table1[[#This Row],[Name]])</f>
        <v>Amanda Smith</v>
      </c>
      <c r="G554" s="6" t="s">
        <v>1672</v>
      </c>
      <c r="H554" s="6" t="str">
        <f t="shared" si="59"/>
        <v>AMANDA SMITH</v>
      </c>
      <c r="I554" s="6" t="str">
        <f t="shared" si="60"/>
        <v>amanda smith</v>
      </c>
      <c r="J554" s="6" t="str">
        <f t="shared" si="61"/>
        <v>Amanda Smith</v>
      </c>
      <c r="K554" s="6" t="s">
        <v>63</v>
      </c>
      <c r="L554" s="6">
        <v>31</v>
      </c>
      <c r="M554" s="6" t="s">
        <v>36</v>
      </c>
      <c r="N554" s="6" t="s">
        <v>37</v>
      </c>
      <c r="O554" s="6" t="s">
        <v>19</v>
      </c>
      <c r="P554" s="6">
        <v>11</v>
      </c>
      <c r="Q554" s="25" t="s">
        <v>2107</v>
      </c>
      <c r="R554" s="6">
        <v>2.5</v>
      </c>
      <c r="S554" s="6" t="s">
        <v>2100</v>
      </c>
      <c r="T554" s="8">
        <v>0.84</v>
      </c>
      <c r="U554" s="6" t="s">
        <v>50</v>
      </c>
      <c r="V554" s="6" t="s">
        <v>20</v>
      </c>
      <c r="W554" s="6">
        <v>5</v>
      </c>
      <c r="X554" s="6" t="str">
        <f t="shared" si="62"/>
        <v>Low</v>
      </c>
      <c r="Y554" s="11">
        <v>1</v>
      </c>
    </row>
    <row r="555" spans="1:25" x14ac:dyDescent="0.25">
      <c r="A555" s="10" t="s">
        <v>1691</v>
      </c>
      <c r="B555" s="35">
        <v>250816</v>
      </c>
      <c r="C555" s="6" t="str">
        <f t="shared" si="56"/>
        <v>FL</v>
      </c>
      <c r="D555" s="6" t="str">
        <f t="shared" si="57"/>
        <v>816</v>
      </c>
      <c r="E555" s="6" t="str">
        <f t="shared" si="58"/>
        <v>250</v>
      </c>
      <c r="F555" s="6" t="str">
        <f>TRIM(Table1[[#This Row],[Name]])</f>
        <v>Robin Hinton</v>
      </c>
      <c r="G555" s="6" t="s">
        <v>1692</v>
      </c>
      <c r="H555" s="6" t="str">
        <f t="shared" si="59"/>
        <v>ROBIN HINTON</v>
      </c>
      <c r="I555" s="6" t="str">
        <f t="shared" si="60"/>
        <v>robin hinton</v>
      </c>
      <c r="J555" s="6" t="str">
        <f t="shared" si="61"/>
        <v>Robin Hinton</v>
      </c>
      <c r="K555" s="6" t="s">
        <v>63</v>
      </c>
      <c r="L555" s="6">
        <v>38</v>
      </c>
      <c r="M555" s="6" t="s">
        <v>53</v>
      </c>
      <c r="N555" s="6" t="s">
        <v>13</v>
      </c>
      <c r="O555" s="6" t="s">
        <v>60</v>
      </c>
      <c r="P555" s="6">
        <v>10</v>
      </c>
      <c r="Q555" s="25">
        <v>40</v>
      </c>
      <c r="R555" s="6">
        <v>2.5</v>
      </c>
      <c r="S555" s="6" t="s">
        <v>2099</v>
      </c>
      <c r="T555" s="8">
        <v>0.66</v>
      </c>
      <c r="U555" s="6" t="s">
        <v>50</v>
      </c>
      <c r="V555" s="6" t="s">
        <v>15</v>
      </c>
      <c r="W555" s="6">
        <v>11</v>
      </c>
      <c r="X555" s="6" t="str">
        <f t="shared" si="62"/>
        <v>Medium</v>
      </c>
      <c r="Y555" s="11">
        <v>13</v>
      </c>
    </row>
    <row r="556" spans="1:25" x14ac:dyDescent="0.25">
      <c r="A556" s="10" t="s">
        <v>1705</v>
      </c>
      <c r="B556" s="35">
        <v>250823</v>
      </c>
      <c r="C556" s="6" t="str">
        <f t="shared" si="56"/>
        <v>FL</v>
      </c>
      <c r="D556" s="6" t="str">
        <f t="shared" si="57"/>
        <v>823</v>
      </c>
      <c r="E556" s="6" t="str">
        <f t="shared" si="58"/>
        <v>250</v>
      </c>
      <c r="F556" s="6" t="str">
        <f>TRIM(Table1[[#This Row],[Name]])</f>
        <v>Erin Martin</v>
      </c>
      <c r="G556" s="6" t="s">
        <v>1706</v>
      </c>
      <c r="H556" s="6" t="str">
        <f t="shared" si="59"/>
        <v>ERIN MARTIN</v>
      </c>
      <c r="I556" s="6" t="str">
        <f t="shared" si="60"/>
        <v>erin martin</v>
      </c>
      <c r="J556" s="6" t="str">
        <f t="shared" si="61"/>
        <v>Erin Martin</v>
      </c>
      <c r="K556" s="6" t="s">
        <v>63</v>
      </c>
      <c r="L556" s="6">
        <v>37</v>
      </c>
      <c r="M556" s="6" t="s">
        <v>71</v>
      </c>
      <c r="N556" s="6" t="s">
        <v>72</v>
      </c>
      <c r="O556" s="6" t="s">
        <v>31</v>
      </c>
      <c r="P556" s="6">
        <v>6</v>
      </c>
      <c r="Q556" s="25">
        <v>20</v>
      </c>
      <c r="R556" s="6">
        <v>2.5</v>
      </c>
      <c r="S556" s="6" t="s">
        <v>2100</v>
      </c>
      <c r="T556" s="8">
        <v>0.99</v>
      </c>
      <c r="U556" s="6" t="s">
        <v>55</v>
      </c>
      <c r="V556" s="6" t="s">
        <v>20</v>
      </c>
      <c r="W556" s="6">
        <v>14</v>
      </c>
      <c r="X556" s="6" t="str">
        <f t="shared" si="62"/>
        <v>Medium</v>
      </c>
      <c r="Y556" s="11">
        <v>6</v>
      </c>
    </row>
    <row r="557" spans="1:25" x14ac:dyDescent="0.25">
      <c r="A557" s="10" t="s">
        <v>1709</v>
      </c>
      <c r="B557" s="35">
        <v>250825</v>
      </c>
      <c r="C557" s="6" t="str">
        <f t="shared" si="56"/>
        <v>FL</v>
      </c>
      <c r="D557" s="6" t="str">
        <f t="shared" si="57"/>
        <v>825</v>
      </c>
      <c r="E557" s="6" t="str">
        <f t="shared" si="58"/>
        <v>250</v>
      </c>
      <c r="F557" s="6" t="str">
        <f>TRIM(Table1[[#This Row],[Name]])</f>
        <v>William Harris</v>
      </c>
      <c r="G557" s="6" t="s">
        <v>1710</v>
      </c>
      <c r="H557" s="6" t="str">
        <f t="shared" si="59"/>
        <v>WILLIAM HARRIS</v>
      </c>
      <c r="I557" s="6" t="str">
        <f t="shared" si="60"/>
        <v>william harris</v>
      </c>
      <c r="J557" s="6" t="str">
        <f t="shared" si="61"/>
        <v>William Harris</v>
      </c>
      <c r="K557" s="6" t="s">
        <v>82</v>
      </c>
      <c r="L557" s="6">
        <v>20</v>
      </c>
      <c r="M557" s="6" t="s">
        <v>95</v>
      </c>
      <c r="N557" s="6" t="s">
        <v>96</v>
      </c>
      <c r="O557" s="6" t="s">
        <v>31</v>
      </c>
      <c r="P557" s="6">
        <v>1</v>
      </c>
      <c r="Q557" s="25" t="s">
        <v>2105</v>
      </c>
      <c r="R557" s="6">
        <v>2.5</v>
      </c>
      <c r="S557" s="6" t="s">
        <v>54</v>
      </c>
      <c r="T557" s="8">
        <v>0.81</v>
      </c>
      <c r="U557" s="6" t="s">
        <v>55</v>
      </c>
      <c r="V557" s="6" t="s">
        <v>44</v>
      </c>
      <c r="W557" s="6">
        <v>5</v>
      </c>
      <c r="X557" s="6" t="str">
        <f t="shared" si="62"/>
        <v>Low</v>
      </c>
      <c r="Y557" s="11">
        <v>1</v>
      </c>
    </row>
    <row r="558" spans="1:25" x14ac:dyDescent="0.25">
      <c r="A558" s="10" t="s">
        <v>1733</v>
      </c>
      <c r="B558" s="35">
        <v>250837</v>
      </c>
      <c r="C558" s="6" t="str">
        <f t="shared" si="56"/>
        <v>FL</v>
      </c>
      <c r="D558" s="6" t="str">
        <f t="shared" si="57"/>
        <v>837</v>
      </c>
      <c r="E558" s="6" t="str">
        <f t="shared" si="58"/>
        <v>250</v>
      </c>
      <c r="F558" s="6" t="str">
        <f>TRIM(Table1[[#This Row],[Name]])</f>
        <v>Robin Ortiz</v>
      </c>
      <c r="G558" s="6" t="s">
        <v>1734</v>
      </c>
      <c r="H558" s="6" t="str">
        <f t="shared" si="59"/>
        <v>ROBIN ORTIZ</v>
      </c>
      <c r="I558" s="6" t="str">
        <f t="shared" si="60"/>
        <v>robin ortiz</v>
      </c>
      <c r="J558" s="6" t="str">
        <f t="shared" si="61"/>
        <v>Robin Ortiz</v>
      </c>
      <c r="K558" s="6" t="s">
        <v>63</v>
      </c>
      <c r="L558" s="6">
        <v>36</v>
      </c>
      <c r="M558" s="6" t="s">
        <v>29</v>
      </c>
      <c r="N558" s="6" t="s">
        <v>30</v>
      </c>
      <c r="O558" s="6" t="s">
        <v>31</v>
      </c>
      <c r="P558" s="6">
        <v>8</v>
      </c>
      <c r="Q558" s="25" t="s">
        <v>2104</v>
      </c>
      <c r="R558" s="6">
        <v>2.5</v>
      </c>
      <c r="S558" s="6" t="s">
        <v>2099</v>
      </c>
      <c r="T558" s="8">
        <v>0.8</v>
      </c>
      <c r="U558" s="6" t="s">
        <v>33</v>
      </c>
      <c r="V558" s="6" t="s">
        <v>44</v>
      </c>
      <c r="W558" s="6">
        <v>7</v>
      </c>
      <c r="X558" s="6" t="str">
        <f t="shared" si="62"/>
        <v>Low</v>
      </c>
      <c r="Y558" s="11">
        <v>8</v>
      </c>
    </row>
    <row r="559" spans="1:25" x14ac:dyDescent="0.25">
      <c r="A559" s="10" t="s">
        <v>1745</v>
      </c>
      <c r="B559" s="35">
        <v>250843</v>
      </c>
      <c r="C559" s="6" t="str">
        <f t="shared" si="56"/>
        <v>FL</v>
      </c>
      <c r="D559" s="6" t="str">
        <f t="shared" si="57"/>
        <v>843</v>
      </c>
      <c r="E559" s="6" t="str">
        <f t="shared" si="58"/>
        <v>250</v>
      </c>
      <c r="F559" s="6" t="str">
        <f>TRIM(Table1[[#This Row],[Name]])</f>
        <v>Stephanie Guzman</v>
      </c>
      <c r="G559" s="6" t="s">
        <v>1746</v>
      </c>
      <c r="H559" s="6" t="str">
        <f t="shared" si="59"/>
        <v>STEPHANIE GUZMAN</v>
      </c>
      <c r="I559" s="6" t="str">
        <f t="shared" si="60"/>
        <v>stephanie guzman</v>
      </c>
      <c r="J559" s="6" t="str">
        <f t="shared" si="61"/>
        <v>Stephanie Guzman</v>
      </c>
      <c r="K559" s="6" t="s">
        <v>63</v>
      </c>
      <c r="L559" s="6">
        <v>30</v>
      </c>
      <c r="M559" s="6" t="s">
        <v>47</v>
      </c>
      <c r="N559" s="6" t="s">
        <v>48</v>
      </c>
      <c r="O559" s="6" t="s">
        <v>7</v>
      </c>
      <c r="P559" s="6">
        <v>5</v>
      </c>
      <c r="Q559" s="25" t="s">
        <v>2106</v>
      </c>
      <c r="R559" s="6">
        <v>2.5</v>
      </c>
      <c r="S559" s="6" t="s">
        <v>2099</v>
      </c>
      <c r="T559" s="8">
        <v>0.11</v>
      </c>
      <c r="U559" s="6" t="s">
        <v>55</v>
      </c>
      <c r="V559" s="6" t="s">
        <v>15</v>
      </c>
      <c r="W559" s="6">
        <v>3</v>
      </c>
      <c r="X559" s="6" t="str">
        <f t="shared" si="62"/>
        <v>Low</v>
      </c>
      <c r="Y559" s="11">
        <v>1</v>
      </c>
    </row>
    <row r="560" spans="1:25" x14ac:dyDescent="0.25">
      <c r="A560" s="10" t="s">
        <v>1747</v>
      </c>
      <c r="B560" s="35">
        <v>250844</v>
      </c>
      <c r="C560" s="6" t="str">
        <f t="shared" si="56"/>
        <v>FL</v>
      </c>
      <c r="D560" s="6" t="str">
        <f t="shared" si="57"/>
        <v>844</v>
      </c>
      <c r="E560" s="6" t="str">
        <f t="shared" si="58"/>
        <v>250</v>
      </c>
      <c r="F560" s="6" t="str">
        <f>TRIM(Table1[[#This Row],[Name]])</f>
        <v>Maxwell Johnson</v>
      </c>
      <c r="G560" s="6" t="s">
        <v>1748</v>
      </c>
      <c r="H560" s="6" t="str">
        <f t="shared" si="59"/>
        <v>MAXWELL JOHNSON</v>
      </c>
      <c r="I560" s="6" t="str">
        <f t="shared" si="60"/>
        <v>maxwell johnson</v>
      </c>
      <c r="J560" s="6" t="str">
        <f t="shared" si="61"/>
        <v>Maxwell Johnson</v>
      </c>
      <c r="K560" s="6" t="s">
        <v>82</v>
      </c>
      <c r="L560" s="6">
        <v>25</v>
      </c>
      <c r="M560" s="6" t="s">
        <v>36</v>
      </c>
      <c r="N560" s="6" t="s">
        <v>37</v>
      </c>
      <c r="O560" s="6" t="s">
        <v>64</v>
      </c>
      <c r="P560" s="6">
        <v>3</v>
      </c>
      <c r="Q560" s="25">
        <v>75</v>
      </c>
      <c r="R560" s="6">
        <v>2.5</v>
      </c>
      <c r="S560" s="6" t="s">
        <v>2099</v>
      </c>
      <c r="T560" s="8">
        <v>0.83</v>
      </c>
      <c r="U560" s="6" t="s">
        <v>8</v>
      </c>
      <c r="V560" s="6" t="s">
        <v>9</v>
      </c>
      <c r="W560" s="6">
        <v>5</v>
      </c>
      <c r="X560" s="6" t="str">
        <f t="shared" si="62"/>
        <v>Low</v>
      </c>
      <c r="Y560" s="11">
        <v>1</v>
      </c>
    </row>
    <row r="561" spans="1:25" x14ac:dyDescent="0.25">
      <c r="A561" s="10" t="s">
        <v>1765</v>
      </c>
      <c r="B561" s="35">
        <v>250853</v>
      </c>
      <c r="C561" s="6" t="str">
        <f t="shared" si="56"/>
        <v>FL</v>
      </c>
      <c r="D561" s="6" t="str">
        <f t="shared" si="57"/>
        <v>853</v>
      </c>
      <c r="E561" s="6" t="str">
        <f t="shared" si="58"/>
        <v>250</v>
      </c>
      <c r="F561" s="6" t="str">
        <f>TRIM(Table1[[#This Row],[Name]])</f>
        <v>Jason Johnson</v>
      </c>
      <c r="G561" s="6" t="s">
        <v>1766</v>
      </c>
      <c r="H561" s="6" t="str">
        <f t="shared" si="59"/>
        <v>JASON JOHNSON</v>
      </c>
      <c r="I561" s="6" t="str">
        <f t="shared" si="60"/>
        <v>jason johnson</v>
      </c>
      <c r="J561" s="6" t="str">
        <f t="shared" si="61"/>
        <v>Jason Johnson</v>
      </c>
      <c r="K561" s="6" t="s">
        <v>82</v>
      </c>
      <c r="L561" s="6">
        <v>48</v>
      </c>
      <c r="M561" s="6" t="s">
        <v>173</v>
      </c>
      <c r="N561" s="6" t="s">
        <v>59</v>
      </c>
      <c r="O561" s="6" t="s">
        <v>19</v>
      </c>
      <c r="P561" s="6">
        <v>16</v>
      </c>
      <c r="Q561" s="25" t="s">
        <v>32</v>
      </c>
      <c r="R561" s="6">
        <v>2.5</v>
      </c>
      <c r="S561" s="6" t="s">
        <v>142</v>
      </c>
      <c r="T561" s="8">
        <v>0.97</v>
      </c>
      <c r="U561" s="6" t="s">
        <v>8</v>
      </c>
      <c r="V561" s="6" t="s">
        <v>44</v>
      </c>
      <c r="W561" s="6">
        <v>11</v>
      </c>
      <c r="X561" s="6" t="str">
        <f t="shared" si="62"/>
        <v>Medium</v>
      </c>
      <c r="Y561" s="11">
        <v>6</v>
      </c>
    </row>
    <row r="562" spans="1:25" x14ac:dyDescent="0.25">
      <c r="A562" s="10" t="s">
        <v>1789</v>
      </c>
      <c r="B562" s="35">
        <v>250865</v>
      </c>
      <c r="C562" s="6" t="str">
        <f t="shared" si="56"/>
        <v>FL</v>
      </c>
      <c r="D562" s="6" t="str">
        <f t="shared" si="57"/>
        <v>865</v>
      </c>
      <c r="E562" s="6" t="str">
        <f t="shared" si="58"/>
        <v>250</v>
      </c>
      <c r="F562" s="6" t="str">
        <f>TRIM(Table1[[#This Row],[Name]])</f>
        <v>Michelle Cook</v>
      </c>
      <c r="G562" s="6" t="s">
        <v>1790</v>
      </c>
      <c r="H562" s="6" t="str">
        <f t="shared" si="59"/>
        <v>MICHELLE COOK</v>
      </c>
      <c r="I562" s="6" t="str">
        <f t="shared" si="60"/>
        <v>michelle cook</v>
      </c>
      <c r="J562" s="6" t="str">
        <f t="shared" si="61"/>
        <v>Michelle Cook</v>
      </c>
      <c r="K562" s="6" t="s">
        <v>63</v>
      </c>
      <c r="L562" s="6">
        <v>39</v>
      </c>
      <c r="M562" s="6" t="s">
        <v>91</v>
      </c>
      <c r="N562" s="6" t="s">
        <v>92</v>
      </c>
      <c r="O562" s="6" t="s">
        <v>14</v>
      </c>
      <c r="P562" s="6">
        <v>18</v>
      </c>
      <c r="Q562" s="25">
        <v>20</v>
      </c>
      <c r="R562" s="6">
        <v>2.5</v>
      </c>
      <c r="S562" s="6" t="s">
        <v>54</v>
      </c>
      <c r="T562" s="8">
        <v>0.61</v>
      </c>
      <c r="U562" s="6" t="s">
        <v>50</v>
      </c>
      <c r="V562" s="6" t="s">
        <v>20</v>
      </c>
      <c r="W562" s="6">
        <v>16</v>
      </c>
      <c r="X562" s="6" t="str">
        <f t="shared" si="62"/>
        <v>High</v>
      </c>
      <c r="Y562" s="11">
        <v>10</v>
      </c>
    </row>
    <row r="563" spans="1:25" x14ac:dyDescent="0.25">
      <c r="A563" s="10" t="s">
        <v>1815</v>
      </c>
      <c r="B563" s="35">
        <v>250878</v>
      </c>
      <c r="C563" s="6" t="str">
        <f t="shared" si="56"/>
        <v>FL</v>
      </c>
      <c r="D563" s="6" t="str">
        <f t="shared" si="57"/>
        <v>878</v>
      </c>
      <c r="E563" s="6" t="str">
        <f t="shared" si="58"/>
        <v>250</v>
      </c>
      <c r="F563" s="6" t="str">
        <f>TRIM(Table1[[#This Row],[Name]])</f>
        <v>Larry Wallace</v>
      </c>
      <c r="G563" s="6" t="s">
        <v>1816</v>
      </c>
      <c r="H563" s="6" t="str">
        <f t="shared" si="59"/>
        <v>LARRY WALLACE</v>
      </c>
      <c r="I563" s="6" t="str">
        <f t="shared" si="60"/>
        <v>larry wallace</v>
      </c>
      <c r="J563" s="6" t="str">
        <f t="shared" si="61"/>
        <v>Larry Wallace</v>
      </c>
      <c r="K563" s="6" t="s">
        <v>82</v>
      </c>
      <c r="L563" s="6">
        <v>51</v>
      </c>
      <c r="M563" s="6" t="s">
        <v>12</v>
      </c>
      <c r="N563" s="6" t="s">
        <v>13</v>
      </c>
      <c r="O563" s="6" t="s">
        <v>19</v>
      </c>
      <c r="P563" s="6">
        <v>21</v>
      </c>
      <c r="Q563" s="25">
        <v>20</v>
      </c>
      <c r="R563" s="6">
        <v>2.5</v>
      </c>
      <c r="S563" s="6" t="s">
        <v>2100</v>
      </c>
      <c r="T563" s="8">
        <v>0.11</v>
      </c>
      <c r="U563" s="6" t="s">
        <v>8</v>
      </c>
      <c r="V563" s="6" t="s">
        <v>20</v>
      </c>
      <c r="W563" s="6">
        <v>14</v>
      </c>
      <c r="X563" s="6" t="str">
        <f t="shared" si="62"/>
        <v>Medium</v>
      </c>
      <c r="Y563" s="11">
        <v>7</v>
      </c>
    </row>
    <row r="564" spans="1:25" x14ac:dyDescent="0.25">
      <c r="A564" s="10" t="s">
        <v>1821</v>
      </c>
      <c r="B564" s="35">
        <v>250881</v>
      </c>
      <c r="C564" s="6" t="str">
        <f t="shared" si="56"/>
        <v>FL</v>
      </c>
      <c r="D564" s="6" t="str">
        <f t="shared" si="57"/>
        <v>881</v>
      </c>
      <c r="E564" s="6" t="str">
        <f t="shared" si="58"/>
        <v>250</v>
      </c>
      <c r="F564" s="6" t="str">
        <f>TRIM(Table1[[#This Row],[Name]])</f>
        <v>Martin Moreno</v>
      </c>
      <c r="G564" s="6" t="s">
        <v>1822</v>
      </c>
      <c r="H564" s="6" t="str">
        <f t="shared" si="59"/>
        <v>MARTIN MORENO</v>
      </c>
      <c r="I564" s="6" t="str">
        <f t="shared" si="60"/>
        <v>martin moreno</v>
      </c>
      <c r="J564" s="6" t="str">
        <f t="shared" si="61"/>
        <v>Martin Moreno</v>
      </c>
      <c r="K564" s="6" t="s">
        <v>82</v>
      </c>
      <c r="L564" s="6">
        <v>53</v>
      </c>
      <c r="M564" s="6" t="s">
        <v>29</v>
      </c>
      <c r="N564" s="6" t="s">
        <v>30</v>
      </c>
      <c r="O564" s="6" t="s">
        <v>23</v>
      </c>
      <c r="P564" s="6">
        <v>32</v>
      </c>
      <c r="Q564" s="25">
        <v>50</v>
      </c>
      <c r="R564" s="6">
        <v>2.5</v>
      </c>
      <c r="S564" s="6" t="s">
        <v>2100</v>
      </c>
      <c r="T564" s="8">
        <v>0.11</v>
      </c>
      <c r="U564" s="6" t="s">
        <v>50</v>
      </c>
      <c r="V564" s="6" t="s">
        <v>44</v>
      </c>
      <c r="W564" s="6">
        <v>14</v>
      </c>
      <c r="X564" s="6" t="str">
        <f t="shared" si="62"/>
        <v>Medium</v>
      </c>
      <c r="Y564" s="11">
        <v>4</v>
      </c>
    </row>
    <row r="565" spans="1:25" x14ac:dyDescent="0.25">
      <c r="A565" s="10" t="s">
        <v>1842</v>
      </c>
      <c r="B565" s="35">
        <v>250892</v>
      </c>
      <c r="C565" s="6" t="str">
        <f t="shared" si="56"/>
        <v>FL</v>
      </c>
      <c r="D565" s="6" t="str">
        <f t="shared" si="57"/>
        <v>892</v>
      </c>
      <c r="E565" s="6" t="str">
        <f t="shared" si="58"/>
        <v>250</v>
      </c>
      <c r="F565" s="6" t="str">
        <f>TRIM(Table1[[#This Row],[Name]])</f>
        <v>Austin Allen</v>
      </c>
      <c r="G565" s="6" t="s">
        <v>1843</v>
      </c>
      <c r="H565" s="6" t="str">
        <f t="shared" si="59"/>
        <v>AUSTIN ALLEN</v>
      </c>
      <c r="I565" s="6" t="str">
        <f t="shared" si="60"/>
        <v>austin allen</v>
      </c>
      <c r="J565" s="6" t="str">
        <f t="shared" si="61"/>
        <v>Austin Allen</v>
      </c>
      <c r="K565" s="6" t="s">
        <v>82</v>
      </c>
      <c r="L565" s="6">
        <v>40</v>
      </c>
      <c r="M565" s="6" t="s">
        <v>5</v>
      </c>
      <c r="N565" s="6" t="s">
        <v>6</v>
      </c>
      <c r="O565" s="6" t="s">
        <v>60</v>
      </c>
      <c r="P565" s="6">
        <v>11</v>
      </c>
      <c r="Q565" s="25" t="s">
        <v>2102</v>
      </c>
      <c r="R565" s="6">
        <v>2.5</v>
      </c>
      <c r="S565" s="6" t="s">
        <v>54</v>
      </c>
      <c r="T565" s="8">
        <v>0.8</v>
      </c>
      <c r="U565" s="6" t="s">
        <v>8</v>
      </c>
      <c r="V565" s="6" t="s">
        <v>20</v>
      </c>
      <c r="W565" s="6">
        <v>13</v>
      </c>
      <c r="X565" s="6" t="str">
        <f t="shared" si="62"/>
        <v>Medium</v>
      </c>
      <c r="Y565" s="11">
        <v>6</v>
      </c>
    </row>
    <row r="566" spans="1:25" x14ac:dyDescent="0.25">
      <c r="A566" s="10" t="s">
        <v>1870</v>
      </c>
      <c r="B566" s="35">
        <v>250906</v>
      </c>
      <c r="C566" s="6" t="str">
        <f t="shared" si="56"/>
        <v>FL</v>
      </c>
      <c r="D566" s="6" t="str">
        <f t="shared" si="57"/>
        <v>906</v>
      </c>
      <c r="E566" s="6" t="str">
        <f t="shared" si="58"/>
        <v>250</v>
      </c>
      <c r="F566" s="6" t="str">
        <f>TRIM(Table1[[#This Row],[Name]])</f>
        <v>Kelly Shelton</v>
      </c>
      <c r="G566" s="6" t="s">
        <v>1871</v>
      </c>
      <c r="H566" s="6" t="str">
        <f t="shared" si="59"/>
        <v>KELLY SHELTON</v>
      </c>
      <c r="I566" s="6" t="str">
        <f t="shared" si="60"/>
        <v>kelly shelton</v>
      </c>
      <c r="J566" s="6" t="str">
        <f t="shared" si="61"/>
        <v>Kelly Shelton</v>
      </c>
      <c r="K566" s="6" t="s">
        <v>63</v>
      </c>
      <c r="L566" s="6">
        <v>35</v>
      </c>
      <c r="M566" s="6" t="s">
        <v>53</v>
      </c>
      <c r="N566" s="6" t="s">
        <v>13</v>
      </c>
      <c r="O566" s="6" t="s">
        <v>7</v>
      </c>
      <c r="P566" s="6">
        <v>0</v>
      </c>
      <c r="Q566" s="25" t="s">
        <v>49</v>
      </c>
      <c r="R566" s="6">
        <v>2.5</v>
      </c>
      <c r="S566" s="6" t="s">
        <v>2100</v>
      </c>
      <c r="T566" s="8">
        <v>0.85</v>
      </c>
      <c r="U566" s="6" t="s">
        <v>55</v>
      </c>
      <c r="V566" s="6" t="s">
        <v>9</v>
      </c>
      <c r="W566" s="6">
        <v>3</v>
      </c>
      <c r="X566" s="6" t="str">
        <f t="shared" si="62"/>
        <v>Low</v>
      </c>
      <c r="Y566" s="11">
        <v>3</v>
      </c>
    </row>
    <row r="567" spans="1:25" x14ac:dyDescent="0.25">
      <c r="A567" s="10" t="s">
        <v>1909</v>
      </c>
      <c r="B567" s="35">
        <v>250926</v>
      </c>
      <c r="C567" s="6" t="str">
        <f t="shared" si="56"/>
        <v>FL</v>
      </c>
      <c r="D567" s="6" t="str">
        <f t="shared" si="57"/>
        <v>926</v>
      </c>
      <c r="E567" s="6" t="str">
        <f t="shared" si="58"/>
        <v>250</v>
      </c>
      <c r="F567" s="6" t="str">
        <f>TRIM(Table1[[#This Row],[Name]])</f>
        <v>Thomas Young</v>
      </c>
      <c r="G567" s="6" t="s">
        <v>1910</v>
      </c>
      <c r="H567" s="6" t="str">
        <f t="shared" si="59"/>
        <v>THOMAS YOUNG</v>
      </c>
      <c r="I567" s="6" t="str">
        <f t="shared" si="60"/>
        <v>thomas young</v>
      </c>
      <c r="J567" s="6" t="str">
        <f t="shared" si="61"/>
        <v>Thomas Young</v>
      </c>
      <c r="K567" s="6" t="s">
        <v>82</v>
      </c>
      <c r="L567" s="6">
        <v>50</v>
      </c>
      <c r="M567" s="6" t="s">
        <v>136</v>
      </c>
      <c r="N567" s="6" t="s">
        <v>137</v>
      </c>
      <c r="O567" s="6" t="s">
        <v>60</v>
      </c>
      <c r="P567" s="6">
        <v>13</v>
      </c>
      <c r="Q567" s="25" t="s">
        <v>49</v>
      </c>
      <c r="R567" s="6">
        <v>2.5</v>
      </c>
      <c r="S567" s="6" t="s">
        <v>2100</v>
      </c>
      <c r="T567" s="8">
        <v>0.81</v>
      </c>
      <c r="U567" s="6" t="s">
        <v>55</v>
      </c>
      <c r="V567" s="6" t="s">
        <v>20</v>
      </c>
      <c r="W567" s="6">
        <v>6</v>
      </c>
      <c r="X567" s="6" t="str">
        <f t="shared" si="62"/>
        <v>Low</v>
      </c>
      <c r="Y567" s="11">
        <v>3</v>
      </c>
    </row>
    <row r="568" spans="1:25" x14ac:dyDescent="0.25">
      <c r="A568" s="10" t="s">
        <v>1935</v>
      </c>
      <c r="B568" s="35">
        <v>250939</v>
      </c>
      <c r="C568" s="6" t="str">
        <f t="shared" si="56"/>
        <v>FL</v>
      </c>
      <c r="D568" s="6" t="str">
        <f t="shared" si="57"/>
        <v>939</v>
      </c>
      <c r="E568" s="6" t="str">
        <f t="shared" si="58"/>
        <v>250</v>
      </c>
      <c r="F568" s="6" t="str">
        <f>TRIM(Table1[[#This Row],[Name]])</f>
        <v>Tony Hester</v>
      </c>
      <c r="G568" s="6" t="s">
        <v>1936</v>
      </c>
      <c r="H568" s="6" t="str">
        <f t="shared" si="59"/>
        <v>TONY HESTER</v>
      </c>
      <c r="I568" s="6" t="str">
        <f t="shared" si="60"/>
        <v>tony hester</v>
      </c>
      <c r="J568" s="6" t="str">
        <f t="shared" si="61"/>
        <v>Tony Hester</v>
      </c>
      <c r="K568" s="6" t="s">
        <v>82</v>
      </c>
      <c r="L568" s="6">
        <v>47</v>
      </c>
      <c r="M568" s="6" t="s">
        <v>95</v>
      </c>
      <c r="N568" s="6" t="s">
        <v>96</v>
      </c>
      <c r="O568" s="6" t="s">
        <v>14</v>
      </c>
      <c r="P568" s="6">
        <v>7</v>
      </c>
      <c r="Q568" s="25" t="s">
        <v>2106</v>
      </c>
      <c r="R568" s="6">
        <v>2.5</v>
      </c>
      <c r="S568" s="6" t="s">
        <v>2100</v>
      </c>
      <c r="T568" s="8">
        <v>0.69</v>
      </c>
      <c r="U568" s="6" t="s">
        <v>55</v>
      </c>
      <c r="V568" s="6" t="s">
        <v>15</v>
      </c>
      <c r="W568" s="6">
        <v>7</v>
      </c>
      <c r="X568" s="6" t="str">
        <f t="shared" si="62"/>
        <v>Low</v>
      </c>
      <c r="Y568" s="11">
        <v>3</v>
      </c>
    </row>
    <row r="569" spans="1:25" x14ac:dyDescent="0.25">
      <c r="A569" s="10" t="s">
        <v>1937</v>
      </c>
      <c r="B569" s="35">
        <v>250940</v>
      </c>
      <c r="C569" s="6" t="str">
        <f t="shared" si="56"/>
        <v>FL</v>
      </c>
      <c r="D569" s="6" t="str">
        <f t="shared" si="57"/>
        <v>940</v>
      </c>
      <c r="E569" s="6" t="str">
        <f t="shared" si="58"/>
        <v>250</v>
      </c>
      <c r="F569" s="6" t="str">
        <f>TRIM(Table1[[#This Row],[Name]])</f>
        <v>Nathan Davis</v>
      </c>
      <c r="G569" s="6" t="s">
        <v>1938</v>
      </c>
      <c r="H569" s="6" t="str">
        <f t="shared" si="59"/>
        <v>NATHAN DAVIS</v>
      </c>
      <c r="I569" s="6" t="str">
        <f t="shared" si="60"/>
        <v>nathan davis</v>
      </c>
      <c r="J569" s="6" t="str">
        <f t="shared" si="61"/>
        <v>Nathan Davis</v>
      </c>
      <c r="K569" s="6" t="s">
        <v>82</v>
      </c>
      <c r="L569" s="6">
        <v>35</v>
      </c>
      <c r="M569" s="6" t="s">
        <v>173</v>
      </c>
      <c r="N569" s="6" t="s">
        <v>59</v>
      </c>
      <c r="O569" s="6" t="s">
        <v>19</v>
      </c>
      <c r="P569" s="6">
        <v>6</v>
      </c>
      <c r="Q569" s="25">
        <v>40</v>
      </c>
      <c r="R569" s="6">
        <v>2.5</v>
      </c>
      <c r="S569" s="6" t="s">
        <v>54</v>
      </c>
      <c r="T569" s="8">
        <v>0.91</v>
      </c>
      <c r="U569" s="6" t="s">
        <v>55</v>
      </c>
      <c r="V569" s="6" t="s">
        <v>15</v>
      </c>
      <c r="W569" s="6">
        <v>10</v>
      </c>
      <c r="X569" s="6" t="str">
        <f t="shared" si="62"/>
        <v>Medium</v>
      </c>
      <c r="Y569" s="11">
        <v>10</v>
      </c>
    </row>
    <row r="570" spans="1:25" x14ac:dyDescent="0.25">
      <c r="A570" s="10" t="s">
        <v>1947</v>
      </c>
      <c r="B570" s="35">
        <v>250945</v>
      </c>
      <c r="C570" s="6" t="str">
        <f t="shared" si="56"/>
        <v>FL</v>
      </c>
      <c r="D570" s="6" t="str">
        <f t="shared" si="57"/>
        <v>945</v>
      </c>
      <c r="E570" s="6" t="str">
        <f t="shared" si="58"/>
        <v>250</v>
      </c>
      <c r="F570" s="6" t="str">
        <f>TRIM(Table1[[#This Row],[Name]])</f>
        <v>Robert Salazar</v>
      </c>
      <c r="G570" s="6" t="s">
        <v>1948</v>
      </c>
      <c r="H570" s="6" t="str">
        <f t="shared" si="59"/>
        <v>ROBERT SALAZAR</v>
      </c>
      <c r="I570" s="6" t="str">
        <f t="shared" si="60"/>
        <v>robert salazar</v>
      </c>
      <c r="J570" s="6" t="str">
        <f t="shared" si="61"/>
        <v>Robert Salazar</v>
      </c>
      <c r="K570" s="6" t="s">
        <v>82</v>
      </c>
      <c r="L570" s="6">
        <v>56</v>
      </c>
      <c r="M570" s="6" t="s">
        <v>122</v>
      </c>
      <c r="N570" s="6" t="s">
        <v>123</v>
      </c>
      <c r="O570" s="6" t="s">
        <v>75</v>
      </c>
      <c r="P570" s="6">
        <v>22</v>
      </c>
      <c r="Q570" s="25" t="s">
        <v>2106</v>
      </c>
      <c r="R570" s="6">
        <v>2.5</v>
      </c>
      <c r="S570" s="6" t="s">
        <v>142</v>
      </c>
      <c r="T570" s="8">
        <v>0.95</v>
      </c>
      <c r="U570" s="6" t="s">
        <v>50</v>
      </c>
      <c r="V570" s="6" t="s">
        <v>20</v>
      </c>
      <c r="W570" s="6">
        <v>13</v>
      </c>
      <c r="X570" s="6" t="str">
        <f t="shared" si="62"/>
        <v>Medium</v>
      </c>
      <c r="Y570" s="11">
        <v>2</v>
      </c>
    </row>
    <row r="571" spans="1:25" x14ac:dyDescent="0.25">
      <c r="A571" s="10" t="s">
        <v>1955</v>
      </c>
      <c r="B571" s="35">
        <v>250949</v>
      </c>
      <c r="C571" s="6" t="str">
        <f t="shared" si="56"/>
        <v>FL</v>
      </c>
      <c r="D571" s="6" t="str">
        <f t="shared" si="57"/>
        <v>949</v>
      </c>
      <c r="E571" s="6" t="str">
        <f t="shared" si="58"/>
        <v>250</v>
      </c>
      <c r="F571" s="6" t="str">
        <f>TRIM(Table1[[#This Row],[Name]])</f>
        <v>Heather Brown</v>
      </c>
      <c r="G571" s="6" t="s">
        <v>1956</v>
      </c>
      <c r="H571" s="6" t="str">
        <f t="shared" si="59"/>
        <v>HEATHER BROWN</v>
      </c>
      <c r="I571" s="6" t="str">
        <f t="shared" si="60"/>
        <v>heather brown</v>
      </c>
      <c r="J571" s="6" t="str">
        <f t="shared" si="61"/>
        <v>Heather Brown</v>
      </c>
      <c r="K571" s="6" t="s">
        <v>63</v>
      </c>
      <c r="L571" s="6">
        <v>28</v>
      </c>
      <c r="M571" s="6" t="s">
        <v>118</v>
      </c>
      <c r="N571" s="6" t="s">
        <v>119</v>
      </c>
      <c r="O571" s="6" t="s">
        <v>75</v>
      </c>
      <c r="P571" s="6">
        <v>8</v>
      </c>
      <c r="Q571" s="25" t="s">
        <v>2105</v>
      </c>
      <c r="R571" s="6">
        <v>2.5</v>
      </c>
      <c r="S571" s="6" t="s">
        <v>2100</v>
      </c>
      <c r="T571" s="8">
        <v>0.95</v>
      </c>
      <c r="U571" s="6" t="s">
        <v>33</v>
      </c>
      <c r="V571" s="6" t="s">
        <v>44</v>
      </c>
      <c r="W571" s="6">
        <v>9</v>
      </c>
      <c r="X571" s="6" t="str">
        <f t="shared" si="62"/>
        <v>Low</v>
      </c>
      <c r="Y571" s="11">
        <v>6</v>
      </c>
    </row>
    <row r="572" spans="1:25" x14ac:dyDescent="0.25">
      <c r="A572" s="10" t="s">
        <v>1967</v>
      </c>
      <c r="B572" s="35">
        <v>250955</v>
      </c>
      <c r="C572" s="6" t="str">
        <f t="shared" si="56"/>
        <v>FL</v>
      </c>
      <c r="D572" s="6" t="str">
        <f t="shared" si="57"/>
        <v>955</v>
      </c>
      <c r="E572" s="6" t="str">
        <f t="shared" si="58"/>
        <v>250</v>
      </c>
      <c r="F572" s="6" t="str">
        <f>TRIM(Table1[[#This Row],[Name]])</f>
        <v>Laura Thompson</v>
      </c>
      <c r="G572" s="6" t="s">
        <v>1968</v>
      </c>
      <c r="H572" s="6" t="str">
        <f t="shared" si="59"/>
        <v>LAURA THOMPSON</v>
      </c>
      <c r="I572" s="6" t="str">
        <f t="shared" si="60"/>
        <v>laura thompson</v>
      </c>
      <c r="J572" s="6" t="str">
        <f t="shared" si="61"/>
        <v>Laura Thompson</v>
      </c>
      <c r="K572" s="6" t="s">
        <v>63</v>
      </c>
      <c r="L572" s="6">
        <v>25</v>
      </c>
      <c r="M572" s="6" t="s">
        <v>111</v>
      </c>
      <c r="N572" s="6" t="s">
        <v>13</v>
      </c>
      <c r="O572" s="6" t="s">
        <v>7</v>
      </c>
      <c r="P572" s="6">
        <v>6</v>
      </c>
      <c r="Q572" s="25" t="s">
        <v>212</v>
      </c>
      <c r="R572" s="6">
        <v>2.5</v>
      </c>
      <c r="S572" s="6" t="s">
        <v>2100</v>
      </c>
      <c r="T572" s="8">
        <v>0.78</v>
      </c>
      <c r="U572" s="6" t="s">
        <v>8</v>
      </c>
      <c r="V572" s="6" t="s">
        <v>20</v>
      </c>
      <c r="W572" s="6">
        <v>10</v>
      </c>
      <c r="X572" s="6" t="str">
        <f t="shared" si="62"/>
        <v>Medium</v>
      </c>
      <c r="Y572" s="11">
        <v>2</v>
      </c>
    </row>
    <row r="573" spans="1:25" x14ac:dyDescent="0.25">
      <c r="A573" s="10" t="s">
        <v>1969</v>
      </c>
      <c r="B573" s="35">
        <v>250956</v>
      </c>
      <c r="C573" s="6" t="str">
        <f t="shared" si="56"/>
        <v>FL</v>
      </c>
      <c r="D573" s="6" t="str">
        <f t="shared" si="57"/>
        <v>956</v>
      </c>
      <c r="E573" s="6" t="str">
        <f t="shared" si="58"/>
        <v>250</v>
      </c>
      <c r="F573" s="6" t="str">
        <f>TRIM(Table1[[#This Row],[Name]])</f>
        <v>Nathan Soto</v>
      </c>
      <c r="G573" s="6" t="s">
        <v>1970</v>
      </c>
      <c r="H573" s="6" t="str">
        <f t="shared" si="59"/>
        <v>NATHAN SOTO</v>
      </c>
      <c r="I573" s="6" t="str">
        <f t="shared" si="60"/>
        <v>nathan soto</v>
      </c>
      <c r="J573" s="6" t="str">
        <f t="shared" si="61"/>
        <v>Nathan Soto</v>
      </c>
      <c r="K573" s="6" t="s">
        <v>82</v>
      </c>
      <c r="L573" s="6">
        <v>27</v>
      </c>
      <c r="M573" s="6" t="s">
        <v>12</v>
      </c>
      <c r="N573" s="6" t="s">
        <v>13</v>
      </c>
      <c r="O573" s="6" t="s">
        <v>23</v>
      </c>
      <c r="P573" s="6">
        <v>3</v>
      </c>
      <c r="Q573" s="25" t="s">
        <v>2105</v>
      </c>
      <c r="R573" s="6">
        <v>2.5</v>
      </c>
      <c r="S573" s="6" t="s">
        <v>2100</v>
      </c>
      <c r="T573" s="8">
        <v>0.96</v>
      </c>
      <c r="U573" s="6" t="s">
        <v>50</v>
      </c>
      <c r="V573" s="6" t="s">
        <v>15</v>
      </c>
      <c r="W573" s="6">
        <v>1</v>
      </c>
      <c r="X573" s="6" t="str">
        <f t="shared" si="62"/>
        <v>Low</v>
      </c>
      <c r="Y573" s="11">
        <v>3</v>
      </c>
    </row>
    <row r="574" spans="1:25" x14ac:dyDescent="0.25">
      <c r="A574" s="10" t="s">
        <v>1991</v>
      </c>
      <c r="B574" s="35">
        <v>250967</v>
      </c>
      <c r="C574" s="6" t="str">
        <f t="shared" si="56"/>
        <v>FL</v>
      </c>
      <c r="D574" s="6" t="str">
        <f t="shared" si="57"/>
        <v>967</v>
      </c>
      <c r="E574" s="6" t="str">
        <f t="shared" si="58"/>
        <v>250</v>
      </c>
      <c r="F574" s="6" t="str">
        <f>TRIM(Table1[[#This Row],[Name]])</f>
        <v>David Hooper</v>
      </c>
      <c r="G574" s="6" t="s">
        <v>1992</v>
      </c>
      <c r="H574" s="6" t="str">
        <f t="shared" si="59"/>
        <v>DAVID HOOPER</v>
      </c>
      <c r="I574" s="6" t="str">
        <f t="shared" si="60"/>
        <v>david hooper</v>
      </c>
      <c r="J574" s="6" t="str">
        <f t="shared" si="61"/>
        <v>David Hooper</v>
      </c>
      <c r="K574" s="6" t="s">
        <v>82</v>
      </c>
      <c r="L574" s="6">
        <v>44</v>
      </c>
      <c r="M574" s="6" t="s">
        <v>95</v>
      </c>
      <c r="N574" s="6" t="s">
        <v>96</v>
      </c>
      <c r="O574" s="6" t="s">
        <v>97</v>
      </c>
      <c r="P574" s="6">
        <v>9</v>
      </c>
      <c r="Q574" s="25">
        <v>40</v>
      </c>
      <c r="R574" s="6">
        <v>2.5</v>
      </c>
      <c r="S574" s="6" t="s">
        <v>2099</v>
      </c>
      <c r="T574" s="8">
        <v>0.7</v>
      </c>
      <c r="U574" s="6" t="s">
        <v>8</v>
      </c>
      <c r="V574" s="6" t="s">
        <v>44</v>
      </c>
      <c r="W574" s="6">
        <v>9</v>
      </c>
      <c r="X574" s="6" t="str">
        <f t="shared" si="62"/>
        <v>Low</v>
      </c>
      <c r="Y574" s="11">
        <v>2</v>
      </c>
    </row>
    <row r="575" spans="1:25" x14ac:dyDescent="0.25">
      <c r="A575" s="10" t="s">
        <v>2011</v>
      </c>
      <c r="B575" s="35">
        <v>250977</v>
      </c>
      <c r="C575" s="6" t="str">
        <f t="shared" si="56"/>
        <v>FL</v>
      </c>
      <c r="D575" s="6" t="str">
        <f t="shared" si="57"/>
        <v>977</v>
      </c>
      <c r="E575" s="6" t="str">
        <f t="shared" si="58"/>
        <v>250</v>
      </c>
      <c r="F575" s="6" t="str">
        <f>TRIM(Table1[[#This Row],[Name]])</f>
        <v>Lisa Hickman</v>
      </c>
      <c r="G575" s="6" t="s">
        <v>2012</v>
      </c>
      <c r="H575" s="6" t="str">
        <f t="shared" si="59"/>
        <v>LISA HICKMAN</v>
      </c>
      <c r="I575" s="6" t="str">
        <f t="shared" si="60"/>
        <v>lisa hickman</v>
      </c>
      <c r="J575" s="6" t="str">
        <f t="shared" si="61"/>
        <v>Lisa Hickman</v>
      </c>
      <c r="K575" s="6" t="s">
        <v>63</v>
      </c>
      <c r="L575" s="6">
        <v>38</v>
      </c>
      <c r="M575" s="6" t="s">
        <v>107</v>
      </c>
      <c r="N575" s="6" t="s">
        <v>108</v>
      </c>
      <c r="O575" s="6" t="s">
        <v>75</v>
      </c>
      <c r="P575" s="6">
        <v>7</v>
      </c>
      <c r="Q575" s="25">
        <v>75</v>
      </c>
      <c r="R575" s="6">
        <v>2.5</v>
      </c>
      <c r="S575" s="6" t="s">
        <v>2099</v>
      </c>
      <c r="T575" s="8">
        <v>0.11</v>
      </c>
      <c r="U575" s="6" t="s">
        <v>8</v>
      </c>
      <c r="V575" s="6" t="s">
        <v>44</v>
      </c>
      <c r="W575" s="6">
        <v>6</v>
      </c>
      <c r="X575" s="6" t="str">
        <f t="shared" si="62"/>
        <v>Low</v>
      </c>
      <c r="Y575" s="11">
        <v>4</v>
      </c>
    </row>
    <row r="576" spans="1:25" x14ac:dyDescent="0.25">
      <c r="A576" s="10" t="s">
        <v>2027</v>
      </c>
      <c r="B576" s="35">
        <v>250985</v>
      </c>
      <c r="C576" s="6" t="str">
        <f t="shared" si="56"/>
        <v>FL</v>
      </c>
      <c r="D576" s="6" t="str">
        <f t="shared" si="57"/>
        <v>985</v>
      </c>
      <c r="E576" s="6" t="str">
        <f t="shared" si="58"/>
        <v>250</v>
      </c>
      <c r="F576" s="6" t="str">
        <f>TRIM(Table1[[#This Row],[Name]])</f>
        <v>Robert Moran</v>
      </c>
      <c r="G576" s="6" t="s">
        <v>2028</v>
      </c>
      <c r="H576" s="6" t="str">
        <f t="shared" si="59"/>
        <v>ROBERT MORAN</v>
      </c>
      <c r="I576" s="6" t="str">
        <f t="shared" si="60"/>
        <v>robert moran</v>
      </c>
      <c r="J576" s="6" t="str">
        <f t="shared" si="61"/>
        <v>Robert Moran</v>
      </c>
      <c r="K576" s="6" t="s">
        <v>82</v>
      </c>
      <c r="L576" s="6">
        <v>48</v>
      </c>
      <c r="M576" s="6" t="s">
        <v>136</v>
      </c>
      <c r="N576" s="6" t="s">
        <v>137</v>
      </c>
      <c r="O576" s="6" t="s">
        <v>23</v>
      </c>
      <c r="P576" s="6">
        <v>8</v>
      </c>
      <c r="Q576" s="25">
        <v>50</v>
      </c>
      <c r="R576" s="6">
        <v>2.5</v>
      </c>
      <c r="S576" s="6" t="s">
        <v>2100</v>
      </c>
      <c r="T576" s="8">
        <v>0.73</v>
      </c>
      <c r="U576" s="6" t="s">
        <v>33</v>
      </c>
      <c r="V576" s="6" t="s">
        <v>15</v>
      </c>
      <c r="W576" s="6">
        <v>6</v>
      </c>
      <c r="X576" s="6" t="str">
        <f t="shared" si="62"/>
        <v>Low</v>
      </c>
      <c r="Y576" s="11">
        <v>7</v>
      </c>
    </row>
    <row r="577" spans="1:25" x14ac:dyDescent="0.25">
      <c r="A577" s="10" t="s">
        <v>27</v>
      </c>
      <c r="B577" s="35">
        <v>250006</v>
      </c>
      <c r="C577" s="6" t="str">
        <f t="shared" si="56"/>
        <v>FL</v>
      </c>
      <c r="D577" s="6" t="str">
        <f t="shared" si="57"/>
        <v>006</v>
      </c>
      <c r="E577" s="6" t="str">
        <f t="shared" si="58"/>
        <v>250</v>
      </c>
      <c r="F577" s="6" t="str">
        <f>TRIM(Table1[[#This Row],[Name]])</f>
        <v>Lisa Johnson</v>
      </c>
      <c r="G577" s="6" t="s">
        <v>28</v>
      </c>
      <c r="H577" s="6" t="str">
        <f t="shared" si="59"/>
        <v>LISA JOHNSON</v>
      </c>
      <c r="I577" s="6" t="str">
        <f t="shared" si="60"/>
        <v>lisa johnson</v>
      </c>
      <c r="J577" s="6" t="str">
        <f t="shared" si="61"/>
        <v>Lisa Johnson</v>
      </c>
      <c r="K577" s="6" t="s">
        <v>63</v>
      </c>
      <c r="L577" s="6">
        <v>59</v>
      </c>
      <c r="M577" s="6" t="s">
        <v>29</v>
      </c>
      <c r="N577" s="7" t="s">
        <v>30</v>
      </c>
      <c r="O577" s="6" t="s">
        <v>31</v>
      </c>
      <c r="P577" s="6">
        <v>14</v>
      </c>
      <c r="Q577" s="25" t="s">
        <v>32</v>
      </c>
      <c r="R577" s="6">
        <v>2.4</v>
      </c>
      <c r="S577" s="6" t="s">
        <v>2099</v>
      </c>
      <c r="T577" s="8">
        <v>0.11</v>
      </c>
      <c r="U577" s="6" t="s">
        <v>33</v>
      </c>
      <c r="V577" s="6" t="s">
        <v>20</v>
      </c>
      <c r="W577" s="6">
        <v>8</v>
      </c>
      <c r="X577" s="6" t="str">
        <f t="shared" si="62"/>
        <v>Low</v>
      </c>
      <c r="Y577" s="11">
        <v>3</v>
      </c>
    </row>
    <row r="578" spans="1:25" x14ac:dyDescent="0.25">
      <c r="A578" s="10" t="s">
        <v>87</v>
      </c>
      <c r="B578" s="35">
        <v>250022</v>
      </c>
      <c r="C578" s="6" t="str">
        <f t="shared" ref="C578:C641" si="63">LEFT(A578,2)</f>
        <v>FL</v>
      </c>
      <c r="D578" s="6" t="str">
        <f t="shared" ref="D578:D641" si="64">RIGHT(A578,3)</f>
        <v>022</v>
      </c>
      <c r="E578" s="6" t="str">
        <f t="shared" ref="E578:E641" si="65">MID(A578,3,3)</f>
        <v>250</v>
      </c>
      <c r="F578" s="6" t="str">
        <f>TRIM(Table1[[#This Row],[Name]])</f>
        <v>Samuel Sanford</v>
      </c>
      <c r="G578" s="6" t="s">
        <v>88</v>
      </c>
      <c r="H578" s="6" t="str">
        <f t="shared" ref="H578:H641" si="66">UPPER(G578)</f>
        <v>SAMUEL SANFORD</v>
      </c>
      <c r="I578" s="6" t="str">
        <f t="shared" ref="I578:I641" si="67">LOWER(G578)</f>
        <v>samuel sanford</v>
      </c>
      <c r="J578" s="6" t="str">
        <f t="shared" ref="J578:J641" si="68">PROPER(G578)</f>
        <v>Samuel Sanford</v>
      </c>
      <c r="K578" s="6" t="s">
        <v>82</v>
      </c>
      <c r="L578" s="6">
        <v>51</v>
      </c>
      <c r="M578" s="6" t="s">
        <v>71</v>
      </c>
      <c r="N578" s="6" t="s">
        <v>72</v>
      </c>
      <c r="O578" s="6" t="s">
        <v>75</v>
      </c>
      <c r="P578" s="6">
        <v>11</v>
      </c>
      <c r="Q578" s="25" t="s">
        <v>49</v>
      </c>
      <c r="R578" s="6">
        <v>2.4</v>
      </c>
      <c r="S578" s="6" t="s">
        <v>2099</v>
      </c>
      <c r="T578" s="8">
        <v>0.69</v>
      </c>
      <c r="U578" s="6" t="s">
        <v>33</v>
      </c>
      <c r="V578" s="6" t="s">
        <v>15</v>
      </c>
      <c r="W578" s="6">
        <v>3</v>
      </c>
      <c r="X578" s="6" t="str">
        <f t="shared" ref="X578:X641" si="69">IF(W578&gt;15,"High",IF(W578&gt;=10,"Medium","Low"))</f>
        <v>Low</v>
      </c>
      <c r="Y578" s="11">
        <v>5</v>
      </c>
    </row>
    <row r="579" spans="1:25" x14ac:dyDescent="0.25">
      <c r="A579" s="10" t="s">
        <v>124</v>
      </c>
      <c r="B579" s="35">
        <v>250034</v>
      </c>
      <c r="C579" s="6" t="str">
        <f t="shared" si="63"/>
        <v>FL</v>
      </c>
      <c r="D579" s="6" t="str">
        <f t="shared" si="64"/>
        <v>034</v>
      </c>
      <c r="E579" s="6" t="str">
        <f t="shared" si="65"/>
        <v>250</v>
      </c>
      <c r="F579" s="6" t="str">
        <f>TRIM(Table1[[#This Row],[Name]])</f>
        <v>Michael Anderson</v>
      </c>
      <c r="G579" s="6" t="s">
        <v>125</v>
      </c>
      <c r="H579" s="6" t="str">
        <f t="shared" si="66"/>
        <v>MICHAEL ANDERSON</v>
      </c>
      <c r="I579" s="6" t="str">
        <f t="shared" si="67"/>
        <v>michael anderson</v>
      </c>
      <c r="J579" s="6" t="str">
        <f t="shared" si="68"/>
        <v>Michael Anderson</v>
      </c>
      <c r="K579" s="6" t="s">
        <v>82</v>
      </c>
      <c r="L579" s="6">
        <v>40</v>
      </c>
      <c r="M579" s="6" t="s">
        <v>95</v>
      </c>
      <c r="N579" s="6" t="s">
        <v>96</v>
      </c>
      <c r="O579" s="6" t="s">
        <v>31</v>
      </c>
      <c r="P579" s="6">
        <v>9</v>
      </c>
      <c r="Q579" s="25">
        <v>40</v>
      </c>
      <c r="R579" s="6">
        <v>2.4</v>
      </c>
      <c r="S579" s="6" t="s">
        <v>54</v>
      </c>
      <c r="T579" s="8">
        <v>0.82</v>
      </c>
      <c r="U579" s="6" t="s">
        <v>50</v>
      </c>
      <c r="V579" s="6" t="s">
        <v>44</v>
      </c>
      <c r="W579" s="6">
        <v>15</v>
      </c>
      <c r="X579" s="6" t="str">
        <f t="shared" si="69"/>
        <v>Medium</v>
      </c>
      <c r="Y579" s="11">
        <v>3</v>
      </c>
    </row>
    <row r="580" spans="1:25" x14ac:dyDescent="0.25">
      <c r="A580" s="10" t="s">
        <v>196</v>
      </c>
      <c r="B580" s="35">
        <v>250066</v>
      </c>
      <c r="C580" s="6" t="str">
        <f t="shared" si="63"/>
        <v>FL</v>
      </c>
      <c r="D580" s="6" t="str">
        <f t="shared" si="64"/>
        <v>066</v>
      </c>
      <c r="E580" s="6" t="str">
        <f t="shared" si="65"/>
        <v>250</v>
      </c>
      <c r="F580" s="6" t="str">
        <f>TRIM(Table1[[#This Row],[Name]])</f>
        <v>Crystal Wilson</v>
      </c>
      <c r="G580" s="6" t="s">
        <v>197</v>
      </c>
      <c r="H580" s="6" t="str">
        <f t="shared" si="66"/>
        <v>CRYSTAL WILSON</v>
      </c>
      <c r="I580" s="6" t="str">
        <f t="shared" si="67"/>
        <v>crystal wilson</v>
      </c>
      <c r="J580" s="6" t="str">
        <f t="shared" si="68"/>
        <v>Crystal Wilson</v>
      </c>
      <c r="K580" s="6" t="s">
        <v>63</v>
      </c>
      <c r="L580" s="6">
        <v>34</v>
      </c>
      <c r="M580" s="6" t="s">
        <v>173</v>
      </c>
      <c r="N580" s="6" t="s">
        <v>59</v>
      </c>
      <c r="O580" s="6" t="s">
        <v>23</v>
      </c>
      <c r="P580" s="6">
        <v>12</v>
      </c>
      <c r="Q580" s="25">
        <v>40</v>
      </c>
      <c r="R580" s="6">
        <v>2.4</v>
      </c>
      <c r="S580" s="6" t="s">
        <v>2100</v>
      </c>
      <c r="T580" s="8">
        <v>0.64</v>
      </c>
      <c r="U580" s="6" t="s">
        <v>50</v>
      </c>
      <c r="V580" s="6" t="s">
        <v>15</v>
      </c>
      <c r="W580" s="6">
        <v>14</v>
      </c>
      <c r="X580" s="6" t="str">
        <f t="shared" si="69"/>
        <v>Medium</v>
      </c>
      <c r="Y580" s="11">
        <v>12</v>
      </c>
    </row>
    <row r="581" spans="1:25" x14ac:dyDescent="0.25">
      <c r="A581" s="10" t="s">
        <v>245</v>
      </c>
      <c r="B581" s="35">
        <v>250090</v>
      </c>
      <c r="C581" s="6" t="str">
        <f t="shared" si="63"/>
        <v>FL</v>
      </c>
      <c r="D581" s="6" t="str">
        <f t="shared" si="64"/>
        <v>090</v>
      </c>
      <c r="E581" s="6" t="str">
        <f t="shared" si="65"/>
        <v>250</v>
      </c>
      <c r="F581" s="6" t="str">
        <f>TRIM(Table1[[#This Row],[Name]])</f>
        <v>Matthew Smith</v>
      </c>
      <c r="G581" s="6" t="s">
        <v>246</v>
      </c>
      <c r="H581" s="6" t="str">
        <f t="shared" si="66"/>
        <v>MATTHEW SMITH</v>
      </c>
      <c r="I581" s="6" t="str">
        <f t="shared" si="67"/>
        <v>matthew smith</v>
      </c>
      <c r="J581" s="6" t="str">
        <f t="shared" si="68"/>
        <v>Matthew Smith</v>
      </c>
      <c r="K581" s="6" t="s">
        <v>82</v>
      </c>
      <c r="L581" s="6">
        <v>32</v>
      </c>
      <c r="M581" s="6" t="s">
        <v>78</v>
      </c>
      <c r="N581" s="6" t="s">
        <v>79</v>
      </c>
      <c r="O581" s="6" t="s">
        <v>14</v>
      </c>
      <c r="P581" s="6">
        <v>10</v>
      </c>
      <c r="Q581" s="25" t="s">
        <v>104</v>
      </c>
      <c r="R581" s="6">
        <v>2.4</v>
      </c>
      <c r="S581" s="6" t="s">
        <v>2099</v>
      </c>
      <c r="T581" s="8">
        <v>0.86</v>
      </c>
      <c r="U581" s="6" t="s">
        <v>55</v>
      </c>
      <c r="V581" s="6" t="s">
        <v>9</v>
      </c>
      <c r="W581" s="6">
        <v>9</v>
      </c>
      <c r="X581" s="6" t="str">
        <f t="shared" si="69"/>
        <v>Low</v>
      </c>
      <c r="Y581" s="11">
        <v>3</v>
      </c>
    </row>
    <row r="582" spans="1:25" x14ac:dyDescent="0.25">
      <c r="A582" s="10" t="s">
        <v>249</v>
      </c>
      <c r="B582" s="35">
        <v>250092</v>
      </c>
      <c r="C582" s="6" t="str">
        <f t="shared" si="63"/>
        <v>FL</v>
      </c>
      <c r="D582" s="6" t="str">
        <f t="shared" si="64"/>
        <v>092</v>
      </c>
      <c r="E582" s="6" t="str">
        <f t="shared" si="65"/>
        <v>250</v>
      </c>
      <c r="F582" s="6" t="str">
        <f>TRIM(Table1[[#This Row],[Name]])</f>
        <v>Miranda Hutchinson</v>
      </c>
      <c r="G582" s="6" t="s">
        <v>250</v>
      </c>
      <c r="H582" s="6" t="str">
        <f t="shared" si="66"/>
        <v>MIRANDA HUTCHINSON</v>
      </c>
      <c r="I582" s="6" t="str">
        <f t="shared" si="67"/>
        <v>miranda hutchinson</v>
      </c>
      <c r="J582" s="6" t="str">
        <f t="shared" si="68"/>
        <v>Miranda Hutchinson</v>
      </c>
      <c r="K582" s="6" t="s">
        <v>63</v>
      </c>
      <c r="L582" s="6">
        <v>57</v>
      </c>
      <c r="M582" s="6" t="s">
        <v>111</v>
      </c>
      <c r="N582" s="6" t="s">
        <v>13</v>
      </c>
      <c r="O582" s="6" t="s">
        <v>64</v>
      </c>
      <c r="P582" s="6">
        <v>18</v>
      </c>
      <c r="Q582" s="25">
        <v>50</v>
      </c>
      <c r="R582" s="6">
        <v>2.4</v>
      </c>
      <c r="S582" s="6" t="s">
        <v>2100</v>
      </c>
      <c r="T582" s="8">
        <v>0.63</v>
      </c>
      <c r="U582" s="6" t="s">
        <v>33</v>
      </c>
      <c r="V582" s="6" t="s">
        <v>20</v>
      </c>
      <c r="W582" s="6">
        <v>11</v>
      </c>
      <c r="X582" s="6" t="str">
        <f t="shared" si="69"/>
        <v>Medium</v>
      </c>
      <c r="Y582" s="11">
        <v>9</v>
      </c>
    </row>
    <row r="583" spans="1:25" x14ac:dyDescent="0.25">
      <c r="A583" s="10" t="s">
        <v>506</v>
      </c>
      <c r="B583" s="35">
        <v>250221</v>
      </c>
      <c r="C583" s="6" t="str">
        <f t="shared" si="63"/>
        <v>FL</v>
      </c>
      <c r="D583" s="6" t="str">
        <f t="shared" si="64"/>
        <v>221</v>
      </c>
      <c r="E583" s="6" t="str">
        <f t="shared" si="65"/>
        <v>250</v>
      </c>
      <c r="F583" s="6" t="str">
        <f>TRIM(Table1[[#This Row],[Name]])</f>
        <v>Jennifer Gonzalez</v>
      </c>
      <c r="G583" s="6" t="s">
        <v>507</v>
      </c>
      <c r="H583" s="6" t="str">
        <f t="shared" si="66"/>
        <v>JENNIFER GONZALEZ</v>
      </c>
      <c r="I583" s="6" t="str">
        <f t="shared" si="67"/>
        <v>jennifer gonzalez</v>
      </c>
      <c r="J583" s="6" t="str">
        <f t="shared" si="68"/>
        <v>Jennifer Gonzalez</v>
      </c>
      <c r="K583" s="6" t="s">
        <v>63</v>
      </c>
      <c r="L583" s="6">
        <v>21</v>
      </c>
      <c r="M583" s="6" t="s">
        <v>158</v>
      </c>
      <c r="N583" s="6" t="s">
        <v>159</v>
      </c>
      <c r="O583" s="6" t="s">
        <v>64</v>
      </c>
      <c r="P583" s="6">
        <v>2</v>
      </c>
      <c r="Q583" s="25">
        <v>100</v>
      </c>
      <c r="R583" s="6">
        <v>2.4</v>
      </c>
      <c r="S583" s="6" t="s">
        <v>2100</v>
      </c>
      <c r="T583" s="8">
        <v>0.11</v>
      </c>
      <c r="U583" s="6" t="s">
        <v>50</v>
      </c>
      <c r="V583" s="6" t="s">
        <v>20</v>
      </c>
      <c r="W583" s="6">
        <v>3</v>
      </c>
      <c r="X583" s="6" t="str">
        <f t="shared" si="69"/>
        <v>Low</v>
      </c>
      <c r="Y583" s="11">
        <v>1</v>
      </c>
    </row>
    <row r="584" spans="1:25" x14ac:dyDescent="0.25">
      <c r="A584" s="10" t="s">
        <v>550</v>
      </c>
      <c r="B584" s="35">
        <v>250243</v>
      </c>
      <c r="C584" s="6" t="str">
        <f t="shared" si="63"/>
        <v>FL</v>
      </c>
      <c r="D584" s="6" t="str">
        <f t="shared" si="64"/>
        <v>243</v>
      </c>
      <c r="E584" s="6" t="str">
        <f t="shared" si="65"/>
        <v>250</v>
      </c>
      <c r="F584" s="6" t="str">
        <f>TRIM(Table1[[#This Row],[Name]])</f>
        <v>Veronica Thomas</v>
      </c>
      <c r="G584" s="6" t="s">
        <v>551</v>
      </c>
      <c r="H584" s="6" t="str">
        <f t="shared" si="66"/>
        <v>VERONICA THOMAS</v>
      </c>
      <c r="I584" s="6" t="str">
        <f t="shared" si="67"/>
        <v>veronica thomas</v>
      </c>
      <c r="J584" s="6" t="str">
        <f t="shared" si="68"/>
        <v>Veronica Thomas</v>
      </c>
      <c r="K584" s="6" t="s">
        <v>63</v>
      </c>
      <c r="L584" s="6">
        <v>21</v>
      </c>
      <c r="M584" s="6" t="s">
        <v>136</v>
      </c>
      <c r="N584" s="6" t="s">
        <v>137</v>
      </c>
      <c r="O584" s="6" t="s">
        <v>97</v>
      </c>
      <c r="P584" s="6">
        <v>2</v>
      </c>
      <c r="Q584" s="25">
        <v>20</v>
      </c>
      <c r="R584" s="6">
        <v>2.4</v>
      </c>
      <c r="S584" s="6" t="s">
        <v>2100</v>
      </c>
      <c r="T584" s="8">
        <v>0.86</v>
      </c>
      <c r="U584" s="6" t="s">
        <v>8</v>
      </c>
      <c r="V584" s="6" t="s">
        <v>9</v>
      </c>
      <c r="W584" s="6">
        <v>4</v>
      </c>
      <c r="X584" s="6" t="str">
        <f t="shared" si="69"/>
        <v>Low</v>
      </c>
      <c r="Y584" s="11">
        <v>2</v>
      </c>
    </row>
    <row r="585" spans="1:25" x14ac:dyDescent="0.25">
      <c r="A585" s="10" t="s">
        <v>578</v>
      </c>
      <c r="B585" s="35">
        <v>250257</v>
      </c>
      <c r="C585" s="6" t="str">
        <f t="shared" si="63"/>
        <v>FL</v>
      </c>
      <c r="D585" s="6" t="str">
        <f t="shared" si="64"/>
        <v>257</v>
      </c>
      <c r="E585" s="6" t="str">
        <f t="shared" si="65"/>
        <v>250</v>
      </c>
      <c r="F585" s="6" t="str">
        <f>TRIM(Table1[[#This Row],[Name]])</f>
        <v>Brenda Reeves</v>
      </c>
      <c r="G585" s="6" t="s">
        <v>579</v>
      </c>
      <c r="H585" s="6" t="str">
        <f t="shared" si="66"/>
        <v>BRENDA REEVES</v>
      </c>
      <c r="I585" s="6" t="str">
        <f t="shared" si="67"/>
        <v>brenda reeves</v>
      </c>
      <c r="J585" s="6" t="str">
        <f t="shared" si="68"/>
        <v>Brenda Reeves</v>
      </c>
      <c r="K585" s="6" t="s">
        <v>63</v>
      </c>
      <c r="L585" s="6">
        <v>57</v>
      </c>
      <c r="M585" s="6" t="s">
        <v>12</v>
      </c>
      <c r="N585" s="6" t="s">
        <v>13</v>
      </c>
      <c r="O585" s="6" t="s">
        <v>7</v>
      </c>
      <c r="P585" s="6">
        <v>30</v>
      </c>
      <c r="Q585" s="25" t="s">
        <v>32</v>
      </c>
      <c r="R585" s="6">
        <v>2.4</v>
      </c>
      <c r="S585" s="6" t="s">
        <v>2100</v>
      </c>
      <c r="T585" s="8">
        <v>0.8</v>
      </c>
      <c r="U585" s="6" t="s">
        <v>33</v>
      </c>
      <c r="V585" s="6" t="s">
        <v>20</v>
      </c>
      <c r="W585" s="6">
        <v>13</v>
      </c>
      <c r="X585" s="6" t="str">
        <f t="shared" si="69"/>
        <v>Medium</v>
      </c>
      <c r="Y585" s="11">
        <v>8</v>
      </c>
    </row>
    <row r="586" spans="1:25" x14ac:dyDescent="0.25">
      <c r="A586" s="10" t="s">
        <v>630</v>
      </c>
      <c r="B586" s="35">
        <v>250283</v>
      </c>
      <c r="C586" s="6" t="str">
        <f t="shared" si="63"/>
        <v>FL</v>
      </c>
      <c r="D586" s="6" t="str">
        <f t="shared" si="64"/>
        <v>283</v>
      </c>
      <c r="E586" s="6" t="str">
        <f t="shared" si="65"/>
        <v>250</v>
      </c>
      <c r="F586" s="6" t="str">
        <f>TRIM(Table1[[#This Row],[Name]])</f>
        <v>Dr. Michael Aguilar</v>
      </c>
      <c r="G586" s="6" t="s">
        <v>631</v>
      </c>
      <c r="H586" s="6" t="str">
        <f t="shared" si="66"/>
        <v>DR. MICHAEL AGUILAR</v>
      </c>
      <c r="I586" s="6" t="str">
        <f t="shared" si="67"/>
        <v>dr. michael aguilar</v>
      </c>
      <c r="J586" s="6" t="str">
        <f t="shared" si="68"/>
        <v>Dr. Michael Aguilar</v>
      </c>
      <c r="K586" s="6" t="s">
        <v>82</v>
      </c>
      <c r="L586" s="6">
        <v>42</v>
      </c>
      <c r="M586" s="6" t="s">
        <v>29</v>
      </c>
      <c r="N586" s="6" t="s">
        <v>30</v>
      </c>
      <c r="O586" s="6" t="s">
        <v>19</v>
      </c>
      <c r="P586" s="6">
        <v>10</v>
      </c>
      <c r="Q586" s="25" t="s">
        <v>2107</v>
      </c>
      <c r="R586" s="6">
        <v>2.4</v>
      </c>
      <c r="S586" s="6" t="s">
        <v>2100</v>
      </c>
      <c r="T586" s="8">
        <v>0.92</v>
      </c>
      <c r="U586" s="6" t="s">
        <v>55</v>
      </c>
      <c r="V586" s="6" t="s">
        <v>15</v>
      </c>
      <c r="W586" s="6">
        <v>11</v>
      </c>
      <c r="X586" s="6" t="str">
        <f t="shared" si="69"/>
        <v>Medium</v>
      </c>
      <c r="Y586" s="11">
        <v>6</v>
      </c>
    </row>
    <row r="587" spans="1:25" x14ac:dyDescent="0.25">
      <c r="A587" s="10" t="s">
        <v>648</v>
      </c>
      <c r="B587" s="35">
        <v>250292</v>
      </c>
      <c r="C587" s="6" t="str">
        <f t="shared" si="63"/>
        <v>FL</v>
      </c>
      <c r="D587" s="6" t="str">
        <f t="shared" si="64"/>
        <v>292</v>
      </c>
      <c r="E587" s="6" t="str">
        <f t="shared" si="65"/>
        <v>250</v>
      </c>
      <c r="F587" s="6" t="str">
        <f>TRIM(Table1[[#This Row],[Name]])</f>
        <v>Cathy Baldwin</v>
      </c>
      <c r="G587" s="6" t="s">
        <v>649</v>
      </c>
      <c r="H587" s="6" t="str">
        <f t="shared" si="66"/>
        <v>CATHY BALDWIN</v>
      </c>
      <c r="I587" s="6" t="str">
        <f t="shared" si="67"/>
        <v>cathy baldwin</v>
      </c>
      <c r="J587" s="6" t="str">
        <f t="shared" si="68"/>
        <v>Cathy Baldwin</v>
      </c>
      <c r="K587" s="6" t="s">
        <v>63</v>
      </c>
      <c r="L587" s="6">
        <v>27</v>
      </c>
      <c r="M587" s="6" t="s">
        <v>71</v>
      </c>
      <c r="N587" s="6" t="s">
        <v>72</v>
      </c>
      <c r="O587" s="6" t="s">
        <v>23</v>
      </c>
      <c r="P587" s="6">
        <v>7</v>
      </c>
      <c r="Q587" s="25">
        <v>30</v>
      </c>
      <c r="R587" s="6">
        <v>2.4</v>
      </c>
      <c r="S587" s="6" t="s">
        <v>54</v>
      </c>
      <c r="T587" s="8">
        <v>0.66</v>
      </c>
      <c r="U587" s="6" t="s">
        <v>33</v>
      </c>
      <c r="V587" s="6" t="s">
        <v>9</v>
      </c>
      <c r="W587" s="6">
        <v>12</v>
      </c>
      <c r="X587" s="6" t="str">
        <f t="shared" si="69"/>
        <v>Medium</v>
      </c>
      <c r="Y587" s="11">
        <v>8</v>
      </c>
    </row>
    <row r="588" spans="1:25" x14ac:dyDescent="0.25">
      <c r="A588" s="10" t="s">
        <v>848</v>
      </c>
      <c r="B588" s="35">
        <v>250392</v>
      </c>
      <c r="C588" s="6" t="str">
        <f t="shared" si="63"/>
        <v>FL</v>
      </c>
      <c r="D588" s="6" t="str">
        <f t="shared" si="64"/>
        <v>392</v>
      </c>
      <c r="E588" s="6" t="str">
        <f t="shared" si="65"/>
        <v>250</v>
      </c>
      <c r="F588" s="6" t="str">
        <f>TRIM(Table1[[#This Row],[Name]])</f>
        <v>Isaac Gray</v>
      </c>
      <c r="G588" s="6" t="s">
        <v>849</v>
      </c>
      <c r="H588" s="6" t="str">
        <f t="shared" si="66"/>
        <v>ISAAC GRAY</v>
      </c>
      <c r="I588" s="6" t="str">
        <f t="shared" si="67"/>
        <v>isaac gray</v>
      </c>
      <c r="J588" s="6" t="str">
        <f t="shared" si="68"/>
        <v>Isaac Gray</v>
      </c>
      <c r="K588" s="6" t="s">
        <v>82</v>
      </c>
      <c r="L588" s="6">
        <v>21</v>
      </c>
      <c r="M588" s="6" t="s">
        <v>136</v>
      </c>
      <c r="N588" s="6" t="s">
        <v>137</v>
      </c>
      <c r="O588" s="6" t="s">
        <v>31</v>
      </c>
      <c r="P588" s="6">
        <v>1</v>
      </c>
      <c r="Q588" s="25" t="s">
        <v>104</v>
      </c>
      <c r="R588" s="6">
        <v>2.4</v>
      </c>
      <c r="S588" s="6" t="s">
        <v>2100</v>
      </c>
      <c r="T588" s="8">
        <v>0.66</v>
      </c>
      <c r="U588" s="6" t="s">
        <v>50</v>
      </c>
      <c r="V588" s="6" t="s">
        <v>9</v>
      </c>
      <c r="W588" s="6">
        <v>4</v>
      </c>
      <c r="X588" s="6" t="str">
        <f t="shared" si="69"/>
        <v>Low</v>
      </c>
      <c r="Y588" s="11">
        <v>4</v>
      </c>
    </row>
    <row r="589" spans="1:25" x14ac:dyDescent="0.25">
      <c r="A589" s="10" t="s">
        <v>864</v>
      </c>
      <c r="B589" s="35">
        <v>250400</v>
      </c>
      <c r="C589" s="6" t="str">
        <f t="shared" si="63"/>
        <v>FL</v>
      </c>
      <c r="D589" s="6" t="str">
        <f t="shared" si="64"/>
        <v>400</v>
      </c>
      <c r="E589" s="6" t="str">
        <f t="shared" si="65"/>
        <v>250</v>
      </c>
      <c r="F589" s="6" t="str">
        <f>TRIM(Table1[[#This Row],[Name]])</f>
        <v>Mr. David Valencia</v>
      </c>
      <c r="G589" s="6" t="s">
        <v>865</v>
      </c>
      <c r="H589" s="6" t="str">
        <f t="shared" si="66"/>
        <v>MR. DAVID VALENCIA</v>
      </c>
      <c r="I589" s="6" t="str">
        <f t="shared" si="67"/>
        <v>mr. david valencia</v>
      </c>
      <c r="J589" s="6" t="str">
        <f t="shared" si="68"/>
        <v>Mr. David Valencia</v>
      </c>
      <c r="K589" s="6" t="s">
        <v>82</v>
      </c>
      <c r="L589" s="6">
        <v>54</v>
      </c>
      <c r="M589" s="6" t="s">
        <v>43</v>
      </c>
      <c r="N589" s="6" t="s">
        <v>13</v>
      </c>
      <c r="O589" s="6" t="s">
        <v>60</v>
      </c>
      <c r="P589" s="6">
        <v>3</v>
      </c>
      <c r="Q589" s="25" t="s">
        <v>2106</v>
      </c>
      <c r="R589" s="6">
        <v>2.4</v>
      </c>
      <c r="S589" s="6" t="s">
        <v>2099</v>
      </c>
      <c r="T589" s="8">
        <v>0.81</v>
      </c>
      <c r="U589" s="6" t="s">
        <v>50</v>
      </c>
      <c r="V589" s="6" t="s">
        <v>44</v>
      </c>
      <c r="W589" s="6">
        <v>2</v>
      </c>
      <c r="X589" s="6" t="str">
        <f t="shared" si="69"/>
        <v>Low</v>
      </c>
      <c r="Y589" s="11">
        <v>3</v>
      </c>
    </row>
    <row r="590" spans="1:25" x14ac:dyDescent="0.25">
      <c r="A590" s="10" t="s">
        <v>896</v>
      </c>
      <c r="B590" s="35">
        <v>250416</v>
      </c>
      <c r="C590" s="6" t="str">
        <f t="shared" si="63"/>
        <v>FL</v>
      </c>
      <c r="D590" s="6" t="str">
        <f t="shared" si="64"/>
        <v>416</v>
      </c>
      <c r="E590" s="6" t="str">
        <f t="shared" si="65"/>
        <v>250</v>
      </c>
      <c r="F590" s="6" t="str">
        <f>TRIM(Table1[[#This Row],[Name]])</f>
        <v>David Morrison</v>
      </c>
      <c r="G590" s="6" t="s">
        <v>897</v>
      </c>
      <c r="H590" s="6" t="str">
        <f t="shared" si="66"/>
        <v>DAVID MORRISON</v>
      </c>
      <c r="I590" s="6" t="str">
        <f t="shared" si="67"/>
        <v>david morrison</v>
      </c>
      <c r="J590" s="6" t="str">
        <f t="shared" si="68"/>
        <v>David Morrison</v>
      </c>
      <c r="K590" s="6" t="s">
        <v>82</v>
      </c>
      <c r="L590" s="6">
        <v>42</v>
      </c>
      <c r="M590" s="6" t="s">
        <v>162</v>
      </c>
      <c r="N590" s="6" t="s">
        <v>59</v>
      </c>
      <c r="O590" s="6" t="s">
        <v>97</v>
      </c>
      <c r="P590" s="6">
        <v>8</v>
      </c>
      <c r="Q590" s="25" t="s">
        <v>49</v>
      </c>
      <c r="R590" s="6">
        <v>2.4</v>
      </c>
      <c r="S590" s="6" t="s">
        <v>142</v>
      </c>
      <c r="T590" s="8">
        <v>0.68</v>
      </c>
      <c r="U590" s="6" t="s">
        <v>50</v>
      </c>
      <c r="V590" s="6" t="s">
        <v>20</v>
      </c>
      <c r="W590" s="6">
        <v>7</v>
      </c>
      <c r="X590" s="6" t="str">
        <f t="shared" si="69"/>
        <v>Low</v>
      </c>
      <c r="Y590" s="11">
        <v>11</v>
      </c>
    </row>
    <row r="591" spans="1:25" x14ac:dyDescent="0.25">
      <c r="A591" s="10" t="s">
        <v>973</v>
      </c>
      <c r="B591" s="35">
        <v>250455</v>
      </c>
      <c r="C591" s="6" t="str">
        <f t="shared" si="63"/>
        <v>FL</v>
      </c>
      <c r="D591" s="6" t="str">
        <f t="shared" si="64"/>
        <v>455</v>
      </c>
      <c r="E591" s="6" t="str">
        <f t="shared" si="65"/>
        <v>250</v>
      </c>
      <c r="F591" s="6" t="str">
        <f>TRIM(Table1[[#This Row],[Name]])</f>
        <v>Adam Kelly PhD</v>
      </c>
      <c r="G591" s="6" t="s">
        <v>974</v>
      </c>
      <c r="H591" s="6" t="str">
        <f t="shared" si="66"/>
        <v>ADAM KELLY PHD</v>
      </c>
      <c r="I591" s="6" t="str">
        <f t="shared" si="67"/>
        <v>adam kelly phd</v>
      </c>
      <c r="J591" s="6" t="str">
        <f t="shared" si="68"/>
        <v>Adam Kelly Phd</v>
      </c>
      <c r="K591" s="6" t="s">
        <v>82</v>
      </c>
      <c r="L591" s="6">
        <v>41</v>
      </c>
      <c r="M591" s="6" t="s">
        <v>58</v>
      </c>
      <c r="N591" s="6" t="s">
        <v>59</v>
      </c>
      <c r="O591" s="6" t="s">
        <v>97</v>
      </c>
      <c r="P591" s="6">
        <v>11</v>
      </c>
      <c r="Q591" s="25" t="s">
        <v>24</v>
      </c>
      <c r="R591" s="6">
        <v>2.4</v>
      </c>
      <c r="S591" s="6" t="s">
        <v>2099</v>
      </c>
      <c r="T591" s="8">
        <v>0.11</v>
      </c>
      <c r="U591" s="6" t="s">
        <v>55</v>
      </c>
      <c r="V591" s="6" t="s">
        <v>44</v>
      </c>
      <c r="W591" s="6">
        <v>9</v>
      </c>
      <c r="X591" s="6" t="str">
        <f t="shared" si="69"/>
        <v>Low</v>
      </c>
      <c r="Y591" s="11">
        <v>2</v>
      </c>
    </row>
    <row r="592" spans="1:25" x14ac:dyDescent="0.25">
      <c r="A592" s="10" t="s">
        <v>1025</v>
      </c>
      <c r="B592" s="35">
        <v>250481</v>
      </c>
      <c r="C592" s="6" t="str">
        <f t="shared" si="63"/>
        <v>FL</v>
      </c>
      <c r="D592" s="6" t="str">
        <f t="shared" si="64"/>
        <v>481</v>
      </c>
      <c r="E592" s="6" t="str">
        <f t="shared" si="65"/>
        <v>250</v>
      </c>
      <c r="F592" s="6" t="str">
        <f>TRIM(Table1[[#This Row],[Name]])</f>
        <v>Craig Levine</v>
      </c>
      <c r="G592" s="6" t="s">
        <v>1026</v>
      </c>
      <c r="H592" s="6" t="str">
        <f t="shared" si="66"/>
        <v>CRAIG LEVINE</v>
      </c>
      <c r="I592" s="6" t="str">
        <f t="shared" si="67"/>
        <v>craig levine</v>
      </c>
      <c r="J592" s="6" t="str">
        <f t="shared" si="68"/>
        <v>Craig Levine</v>
      </c>
      <c r="K592" s="6" t="s">
        <v>82</v>
      </c>
      <c r="L592" s="6">
        <v>59</v>
      </c>
      <c r="M592" s="6" t="s">
        <v>118</v>
      </c>
      <c r="N592" s="6" t="s">
        <v>119</v>
      </c>
      <c r="O592" s="6" t="s">
        <v>64</v>
      </c>
      <c r="P592" s="6">
        <v>13</v>
      </c>
      <c r="Q592" s="25">
        <v>40</v>
      </c>
      <c r="R592" s="6">
        <v>2.4</v>
      </c>
      <c r="S592" s="6" t="s">
        <v>142</v>
      </c>
      <c r="T592" s="8">
        <v>0.65</v>
      </c>
      <c r="U592" s="6" t="s">
        <v>8</v>
      </c>
      <c r="V592" s="6" t="s">
        <v>9</v>
      </c>
      <c r="W592" s="6">
        <v>13</v>
      </c>
      <c r="X592" s="6" t="str">
        <f t="shared" si="69"/>
        <v>Medium</v>
      </c>
      <c r="Y592" s="11">
        <v>4</v>
      </c>
    </row>
    <row r="593" spans="1:25" x14ac:dyDescent="0.25">
      <c r="A593" s="10" t="s">
        <v>1110</v>
      </c>
      <c r="B593" s="35">
        <v>250524</v>
      </c>
      <c r="C593" s="6" t="str">
        <f t="shared" si="63"/>
        <v>FL</v>
      </c>
      <c r="D593" s="6" t="str">
        <f t="shared" si="64"/>
        <v>524</v>
      </c>
      <c r="E593" s="6" t="str">
        <f t="shared" si="65"/>
        <v>250</v>
      </c>
      <c r="F593" s="6" t="str">
        <f>TRIM(Table1[[#This Row],[Name]])</f>
        <v>Monica West</v>
      </c>
      <c r="G593" s="6" t="s">
        <v>1111</v>
      </c>
      <c r="H593" s="6" t="str">
        <f t="shared" si="66"/>
        <v>MONICA WEST</v>
      </c>
      <c r="I593" s="6" t="str">
        <f t="shared" si="67"/>
        <v>monica west</v>
      </c>
      <c r="J593" s="6" t="str">
        <f t="shared" si="68"/>
        <v>Monica West</v>
      </c>
      <c r="K593" s="6" t="s">
        <v>63</v>
      </c>
      <c r="L593" s="6">
        <v>45</v>
      </c>
      <c r="M593" s="6" t="s">
        <v>43</v>
      </c>
      <c r="N593" s="6" t="s">
        <v>13</v>
      </c>
      <c r="O593" s="6" t="s">
        <v>60</v>
      </c>
      <c r="P593" s="6">
        <v>23</v>
      </c>
      <c r="Q593" s="25">
        <v>100</v>
      </c>
      <c r="R593" s="6">
        <v>2.4</v>
      </c>
      <c r="S593" s="6" t="s">
        <v>2099</v>
      </c>
      <c r="T593" s="8">
        <v>0.96</v>
      </c>
      <c r="U593" s="6" t="s">
        <v>55</v>
      </c>
      <c r="V593" s="6" t="s">
        <v>20</v>
      </c>
      <c r="W593" s="6">
        <v>14</v>
      </c>
      <c r="X593" s="6" t="str">
        <f t="shared" si="69"/>
        <v>Medium</v>
      </c>
      <c r="Y593" s="11">
        <v>1</v>
      </c>
    </row>
    <row r="594" spans="1:25" x14ac:dyDescent="0.25">
      <c r="A594" s="10" t="s">
        <v>1294</v>
      </c>
      <c r="B594" s="35">
        <v>250616</v>
      </c>
      <c r="C594" s="6" t="str">
        <f t="shared" si="63"/>
        <v>FL</v>
      </c>
      <c r="D594" s="6" t="str">
        <f t="shared" si="64"/>
        <v>616</v>
      </c>
      <c r="E594" s="6" t="str">
        <f t="shared" si="65"/>
        <v>250</v>
      </c>
      <c r="F594" s="6" t="str">
        <f>TRIM(Table1[[#This Row],[Name]])</f>
        <v>Daniel Quinn</v>
      </c>
      <c r="G594" s="6" t="s">
        <v>1295</v>
      </c>
      <c r="H594" s="6" t="str">
        <f t="shared" si="66"/>
        <v>DANIEL QUINN</v>
      </c>
      <c r="I594" s="6" t="str">
        <f t="shared" si="67"/>
        <v>daniel quinn</v>
      </c>
      <c r="J594" s="6" t="str">
        <f t="shared" si="68"/>
        <v>Daniel Quinn</v>
      </c>
      <c r="K594" s="6" t="s">
        <v>82</v>
      </c>
      <c r="L594" s="6">
        <v>57</v>
      </c>
      <c r="M594" s="6" t="s">
        <v>36</v>
      </c>
      <c r="N594" s="6" t="s">
        <v>37</v>
      </c>
      <c r="O594" s="6" t="s">
        <v>19</v>
      </c>
      <c r="P594" s="6">
        <v>26</v>
      </c>
      <c r="Q594" s="25" t="s">
        <v>2102</v>
      </c>
      <c r="R594" s="6">
        <v>2.4</v>
      </c>
      <c r="S594" s="6" t="s">
        <v>2100</v>
      </c>
      <c r="T594" s="8">
        <v>0.78</v>
      </c>
      <c r="U594" s="6" t="s">
        <v>8</v>
      </c>
      <c r="V594" s="6" t="s">
        <v>9</v>
      </c>
      <c r="W594" s="6">
        <v>13</v>
      </c>
      <c r="X594" s="6" t="str">
        <f t="shared" si="69"/>
        <v>Medium</v>
      </c>
      <c r="Y594" s="11">
        <v>11</v>
      </c>
    </row>
    <row r="595" spans="1:25" x14ac:dyDescent="0.25">
      <c r="A595" s="10" t="s">
        <v>1838</v>
      </c>
      <c r="B595" s="35">
        <v>250890</v>
      </c>
      <c r="C595" s="6" t="str">
        <f t="shared" si="63"/>
        <v>FL</v>
      </c>
      <c r="D595" s="6" t="str">
        <f t="shared" si="64"/>
        <v>890</v>
      </c>
      <c r="E595" s="6" t="str">
        <f t="shared" si="65"/>
        <v>250</v>
      </c>
      <c r="F595" s="6" t="str">
        <f>TRIM(Table1[[#This Row],[Name]])</f>
        <v>Isaac Hebert</v>
      </c>
      <c r="G595" s="6" t="s">
        <v>1839</v>
      </c>
      <c r="H595" s="6" t="str">
        <f t="shared" si="66"/>
        <v>ISAAC HEBERT</v>
      </c>
      <c r="I595" s="6" t="str">
        <f t="shared" si="67"/>
        <v>isaac hebert</v>
      </c>
      <c r="J595" s="6" t="str">
        <f t="shared" si="68"/>
        <v>Isaac Hebert</v>
      </c>
      <c r="K595" s="6" t="s">
        <v>82</v>
      </c>
      <c r="L595" s="6">
        <v>56</v>
      </c>
      <c r="M595" s="6" t="s">
        <v>71</v>
      </c>
      <c r="N595" s="6" t="s">
        <v>72</v>
      </c>
      <c r="O595" s="6" t="s">
        <v>75</v>
      </c>
      <c r="P595" s="6">
        <v>2</v>
      </c>
      <c r="Q595" s="25" t="s">
        <v>153</v>
      </c>
      <c r="R595" s="6">
        <v>2.4</v>
      </c>
      <c r="S595" s="6" t="s">
        <v>2099</v>
      </c>
      <c r="T595" s="8">
        <v>0.11</v>
      </c>
      <c r="U595" s="6" t="s">
        <v>33</v>
      </c>
      <c r="V595" s="6" t="s">
        <v>9</v>
      </c>
      <c r="W595" s="6">
        <v>3</v>
      </c>
      <c r="X595" s="6" t="str">
        <f t="shared" si="69"/>
        <v>Low</v>
      </c>
      <c r="Y595" s="11">
        <v>1</v>
      </c>
    </row>
    <row r="596" spans="1:25" x14ac:dyDescent="0.25">
      <c r="A596" s="10" t="s">
        <v>1882</v>
      </c>
      <c r="B596" s="35">
        <v>250912</v>
      </c>
      <c r="C596" s="6" t="str">
        <f t="shared" si="63"/>
        <v>FL</v>
      </c>
      <c r="D596" s="6" t="str">
        <f t="shared" si="64"/>
        <v>912</v>
      </c>
      <c r="E596" s="6" t="str">
        <f t="shared" si="65"/>
        <v>250</v>
      </c>
      <c r="F596" s="6" t="str">
        <f>TRIM(Table1[[#This Row],[Name]])</f>
        <v>Sonya Haley</v>
      </c>
      <c r="G596" s="6" t="s">
        <v>1883</v>
      </c>
      <c r="H596" s="6" t="str">
        <f t="shared" si="66"/>
        <v>SONYA HALEY</v>
      </c>
      <c r="I596" s="6" t="str">
        <f t="shared" si="67"/>
        <v>sonya haley</v>
      </c>
      <c r="J596" s="6" t="str">
        <f t="shared" si="68"/>
        <v>Sonya Haley</v>
      </c>
      <c r="K596" s="6" t="s">
        <v>63</v>
      </c>
      <c r="L596" s="6">
        <v>53</v>
      </c>
      <c r="M596" s="6" t="s">
        <v>136</v>
      </c>
      <c r="N596" s="6" t="s">
        <v>137</v>
      </c>
      <c r="O596" s="6" t="s">
        <v>97</v>
      </c>
      <c r="P596" s="6">
        <v>26</v>
      </c>
      <c r="Q596" s="25">
        <v>75</v>
      </c>
      <c r="R596" s="6">
        <v>2.4</v>
      </c>
      <c r="S596" s="6" t="s">
        <v>54</v>
      </c>
      <c r="T596" s="8">
        <v>0.11</v>
      </c>
      <c r="U596" s="6" t="s">
        <v>55</v>
      </c>
      <c r="V596" s="6" t="s">
        <v>20</v>
      </c>
      <c r="W596" s="6">
        <v>14</v>
      </c>
      <c r="X596" s="6" t="str">
        <f t="shared" si="69"/>
        <v>Medium</v>
      </c>
      <c r="Y596" s="11">
        <v>12</v>
      </c>
    </row>
    <row r="597" spans="1:25" x14ac:dyDescent="0.25">
      <c r="A597" s="10" t="s">
        <v>174</v>
      </c>
      <c r="B597" s="35">
        <v>250055</v>
      </c>
      <c r="C597" s="6" t="str">
        <f t="shared" si="63"/>
        <v>FL</v>
      </c>
      <c r="D597" s="6" t="str">
        <f t="shared" si="64"/>
        <v>055</v>
      </c>
      <c r="E597" s="6" t="str">
        <f t="shared" si="65"/>
        <v>250</v>
      </c>
      <c r="F597" s="6" t="str">
        <f>TRIM(Table1[[#This Row],[Name]])</f>
        <v>Jennifer Mcintyre</v>
      </c>
      <c r="G597" s="6" t="s">
        <v>175</v>
      </c>
      <c r="H597" s="6" t="str">
        <f t="shared" si="66"/>
        <v>JENNIFER MCINTYRE</v>
      </c>
      <c r="I597" s="6" t="str">
        <f t="shared" si="67"/>
        <v>jennifer mcintyre</v>
      </c>
      <c r="J597" s="6" t="str">
        <f t="shared" si="68"/>
        <v>Jennifer Mcintyre</v>
      </c>
      <c r="K597" s="6" t="s">
        <v>63</v>
      </c>
      <c r="L597" s="6">
        <v>29</v>
      </c>
      <c r="M597" s="6" t="s">
        <v>47</v>
      </c>
      <c r="N597" s="6" t="s">
        <v>48</v>
      </c>
      <c r="O597" s="6" t="s">
        <v>64</v>
      </c>
      <c r="P597" s="6">
        <v>11</v>
      </c>
      <c r="Q597" s="25">
        <v>100</v>
      </c>
      <c r="R597" s="6">
        <v>2.2999999999999998</v>
      </c>
      <c r="S597" s="6" t="s">
        <v>2100</v>
      </c>
      <c r="T597" s="8">
        <v>0.72</v>
      </c>
      <c r="U597" s="6" t="s">
        <v>50</v>
      </c>
      <c r="V597" s="6" t="s">
        <v>44</v>
      </c>
      <c r="W597" s="6">
        <v>7</v>
      </c>
      <c r="X597" s="6" t="str">
        <f t="shared" si="69"/>
        <v>Low</v>
      </c>
      <c r="Y597" s="11">
        <v>7</v>
      </c>
    </row>
    <row r="598" spans="1:25" x14ac:dyDescent="0.25">
      <c r="A598" s="10" t="s">
        <v>190</v>
      </c>
      <c r="B598" s="35">
        <v>250063</v>
      </c>
      <c r="C598" s="6" t="str">
        <f t="shared" si="63"/>
        <v>FL</v>
      </c>
      <c r="D598" s="6" t="str">
        <f t="shared" si="64"/>
        <v>063</v>
      </c>
      <c r="E598" s="6" t="str">
        <f t="shared" si="65"/>
        <v>250</v>
      </c>
      <c r="F598" s="6" t="str">
        <f>TRIM(Table1[[#This Row],[Name]])</f>
        <v>Christine Johnson</v>
      </c>
      <c r="G598" s="6" t="s">
        <v>191</v>
      </c>
      <c r="H598" s="6" t="str">
        <f t="shared" si="66"/>
        <v>CHRISTINE JOHNSON</v>
      </c>
      <c r="I598" s="6" t="str">
        <f t="shared" si="67"/>
        <v>christine johnson</v>
      </c>
      <c r="J598" s="6" t="str">
        <f t="shared" si="68"/>
        <v>Christine Johnson</v>
      </c>
      <c r="K598" s="6" t="s">
        <v>63</v>
      </c>
      <c r="L598" s="6">
        <v>34</v>
      </c>
      <c r="M598" s="6" t="s">
        <v>107</v>
      </c>
      <c r="N598" s="6" t="s">
        <v>108</v>
      </c>
      <c r="O598" s="6" t="s">
        <v>60</v>
      </c>
      <c r="P598" s="6">
        <v>16</v>
      </c>
      <c r="Q598" s="25" t="s">
        <v>104</v>
      </c>
      <c r="R598" s="6">
        <v>2.2999999999999998</v>
      </c>
      <c r="S598" s="6" t="s">
        <v>54</v>
      </c>
      <c r="T598" s="8">
        <v>0.93</v>
      </c>
      <c r="U598" s="6" t="s">
        <v>55</v>
      </c>
      <c r="V598" s="6" t="s">
        <v>9</v>
      </c>
      <c r="W598" s="6">
        <v>15</v>
      </c>
      <c r="X598" s="6" t="str">
        <f t="shared" si="69"/>
        <v>Medium</v>
      </c>
      <c r="Y598" s="11">
        <v>5</v>
      </c>
    </row>
    <row r="599" spans="1:25" x14ac:dyDescent="0.25">
      <c r="A599" s="10" t="s">
        <v>241</v>
      </c>
      <c r="B599" s="35">
        <v>250088</v>
      </c>
      <c r="C599" s="6" t="str">
        <f t="shared" si="63"/>
        <v>FL</v>
      </c>
      <c r="D599" s="6" t="str">
        <f t="shared" si="64"/>
        <v>088</v>
      </c>
      <c r="E599" s="6" t="str">
        <f t="shared" si="65"/>
        <v>250</v>
      </c>
      <c r="F599" s="6" t="str">
        <f>TRIM(Table1[[#This Row],[Name]])</f>
        <v>Briana Smith</v>
      </c>
      <c r="G599" s="6" t="s">
        <v>242</v>
      </c>
      <c r="H599" s="6" t="str">
        <f t="shared" si="66"/>
        <v>BRIANA SMITH</v>
      </c>
      <c r="I599" s="6" t="str">
        <f t="shared" si="67"/>
        <v>briana smith</v>
      </c>
      <c r="J599" s="6" t="str">
        <f t="shared" si="68"/>
        <v>Briana Smith</v>
      </c>
      <c r="K599" s="6" t="s">
        <v>63</v>
      </c>
      <c r="L599" s="6">
        <v>38</v>
      </c>
      <c r="M599" s="6" t="s">
        <v>162</v>
      </c>
      <c r="N599" s="6" t="s">
        <v>59</v>
      </c>
      <c r="O599" s="6" t="s">
        <v>23</v>
      </c>
      <c r="P599" s="6">
        <v>19</v>
      </c>
      <c r="Q599" s="25">
        <v>75</v>
      </c>
      <c r="R599" s="6">
        <v>2.2999999999999998</v>
      </c>
      <c r="S599" s="6" t="s">
        <v>2099</v>
      </c>
      <c r="T599" s="8">
        <v>0.61</v>
      </c>
      <c r="U599" s="6" t="s">
        <v>55</v>
      </c>
      <c r="V599" s="6" t="s">
        <v>9</v>
      </c>
      <c r="W599" s="6">
        <v>20</v>
      </c>
      <c r="X599" s="6" t="str">
        <f t="shared" si="69"/>
        <v>High</v>
      </c>
      <c r="Y599" s="11">
        <v>9</v>
      </c>
    </row>
    <row r="600" spans="1:25" x14ac:dyDescent="0.25">
      <c r="A600" s="10" t="s">
        <v>427</v>
      </c>
      <c r="B600" s="35">
        <v>250181</v>
      </c>
      <c r="C600" s="6" t="str">
        <f t="shared" si="63"/>
        <v>FL</v>
      </c>
      <c r="D600" s="6" t="str">
        <f t="shared" si="64"/>
        <v>181</v>
      </c>
      <c r="E600" s="6" t="str">
        <f t="shared" si="65"/>
        <v>250</v>
      </c>
      <c r="F600" s="6" t="str">
        <f>TRIM(Table1[[#This Row],[Name]])</f>
        <v>Vanessa White</v>
      </c>
      <c r="G600" s="6" t="s">
        <v>428</v>
      </c>
      <c r="H600" s="6" t="str">
        <f t="shared" si="66"/>
        <v>VANESSA WHITE</v>
      </c>
      <c r="I600" s="6" t="str">
        <f t="shared" si="67"/>
        <v>vanessa white</v>
      </c>
      <c r="J600" s="6" t="str">
        <f t="shared" si="68"/>
        <v>Vanessa White</v>
      </c>
      <c r="K600" s="6" t="s">
        <v>63</v>
      </c>
      <c r="L600" s="6">
        <v>31</v>
      </c>
      <c r="M600" s="6" t="s">
        <v>58</v>
      </c>
      <c r="N600" s="6" t="s">
        <v>59</v>
      </c>
      <c r="O600" s="6" t="s">
        <v>14</v>
      </c>
      <c r="P600" s="6">
        <v>12</v>
      </c>
      <c r="Q600" s="25">
        <v>20</v>
      </c>
      <c r="R600" s="6">
        <v>2.2999999999999998</v>
      </c>
      <c r="S600" s="6" t="s">
        <v>2099</v>
      </c>
      <c r="T600" s="8">
        <v>0.9</v>
      </c>
      <c r="U600" s="6" t="s">
        <v>33</v>
      </c>
      <c r="V600" s="6" t="s">
        <v>15</v>
      </c>
      <c r="W600" s="6">
        <v>11</v>
      </c>
      <c r="X600" s="6" t="str">
        <f t="shared" si="69"/>
        <v>Medium</v>
      </c>
      <c r="Y600" s="11">
        <v>6</v>
      </c>
    </row>
    <row r="601" spans="1:25" x14ac:dyDescent="0.25">
      <c r="A601" s="10" t="s">
        <v>504</v>
      </c>
      <c r="B601" s="35">
        <v>250220</v>
      </c>
      <c r="C601" s="6" t="str">
        <f t="shared" si="63"/>
        <v>FL</v>
      </c>
      <c r="D601" s="6" t="str">
        <f t="shared" si="64"/>
        <v>220</v>
      </c>
      <c r="E601" s="6" t="str">
        <f t="shared" si="65"/>
        <v>250</v>
      </c>
      <c r="F601" s="6" t="str">
        <f>TRIM(Table1[[#This Row],[Name]])</f>
        <v>Richard Quinn</v>
      </c>
      <c r="G601" s="6" t="s">
        <v>505</v>
      </c>
      <c r="H601" s="6" t="str">
        <f t="shared" si="66"/>
        <v>RICHARD QUINN</v>
      </c>
      <c r="I601" s="6" t="str">
        <f t="shared" si="67"/>
        <v>richard quinn</v>
      </c>
      <c r="J601" s="6" t="str">
        <f t="shared" si="68"/>
        <v>Richard Quinn</v>
      </c>
      <c r="K601" s="6" t="s">
        <v>82</v>
      </c>
      <c r="L601" s="6">
        <v>37</v>
      </c>
      <c r="M601" s="6" t="s">
        <v>111</v>
      </c>
      <c r="N601" s="6" t="s">
        <v>13</v>
      </c>
      <c r="O601" s="6" t="s">
        <v>60</v>
      </c>
      <c r="P601" s="6">
        <v>2</v>
      </c>
      <c r="Q601" s="25" t="s">
        <v>32</v>
      </c>
      <c r="R601" s="6">
        <v>2.2999999999999998</v>
      </c>
      <c r="S601" s="6" t="s">
        <v>54</v>
      </c>
      <c r="T601" s="8">
        <v>0.11</v>
      </c>
      <c r="U601" s="6" t="s">
        <v>33</v>
      </c>
      <c r="V601" s="6" t="s">
        <v>20</v>
      </c>
      <c r="W601" s="6">
        <v>4</v>
      </c>
      <c r="X601" s="6" t="str">
        <f t="shared" si="69"/>
        <v>Low</v>
      </c>
      <c r="Y601" s="11">
        <v>4</v>
      </c>
    </row>
    <row r="602" spans="1:25" x14ac:dyDescent="0.25">
      <c r="A602" s="10" t="s">
        <v>790</v>
      </c>
      <c r="B602" s="35">
        <v>250363</v>
      </c>
      <c r="C602" s="6" t="str">
        <f t="shared" si="63"/>
        <v>FL</v>
      </c>
      <c r="D602" s="6" t="str">
        <f t="shared" si="64"/>
        <v>363</v>
      </c>
      <c r="E602" s="6" t="str">
        <f t="shared" si="65"/>
        <v>250</v>
      </c>
      <c r="F602" s="6" t="str">
        <f>TRIM(Table1[[#This Row],[Name]])</f>
        <v>Arthur Vasquez</v>
      </c>
      <c r="G602" s="6" t="s">
        <v>791</v>
      </c>
      <c r="H602" s="6" t="str">
        <f t="shared" si="66"/>
        <v>ARTHUR VASQUEZ</v>
      </c>
      <c r="I602" s="6" t="str">
        <f t="shared" si="67"/>
        <v>arthur vasquez</v>
      </c>
      <c r="J602" s="6" t="str">
        <f t="shared" si="68"/>
        <v>Arthur Vasquez</v>
      </c>
      <c r="K602" s="6" t="s">
        <v>82</v>
      </c>
      <c r="L602" s="6">
        <v>25</v>
      </c>
      <c r="M602" s="6" t="s">
        <v>58</v>
      </c>
      <c r="N602" s="6" t="s">
        <v>59</v>
      </c>
      <c r="O602" s="6" t="s">
        <v>7</v>
      </c>
      <c r="P602" s="6">
        <v>5</v>
      </c>
      <c r="Q602" s="25" t="s">
        <v>32</v>
      </c>
      <c r="R602" s="6">
        <v>2.2999999999999998</v>
      </c>
      <c r="S602" s="6" t="s">
        <v>2099</v>
      </c>
      <c r="T602" s="8">
        <v>0.91</v>
      </c>
      <c r="U602" s="6" t="s">
        <v>50</v>
      </c>
      <c r="V602" s="6" t="s">
        <v>44</v>
      </c>
      <c r="W602" s="6">
        <v>2</v>
      </c>
      <c r="X602" s="6" t="str">
        <f t="shared" si="69"/>
        <v>Low</v>
      </c>
      <c r="Y602" s="11">
        <v>1</v>
      </c>
    </row>
    <row r="603" spans="1:25" x14ac:dyDescent="0.25">
      <c r="A603" s="10" t="s">
        <v>816</v>
      </c>
      <c r="B603" s="35">
        <v>250376</v>
      </c>
      <c r="C603" s="6" t="str">
        <f t="shared" si="63"/>
        <v>FL</v>
      </c>
      <c r="D603" s="6" t="str">
        <f t="shared" si="64"/>
        <v>376</v>
      </c>
      <c r="E603" s="6" t="str">
        <f t="shared" si="65"/>
        <v>250</v>
      </c>
      <c r="F603" s="6" t="str">
        <f>TRIM(Table1[[#This Row],[Name]])</f>
        <v>Kevin Ellis</v>
      </c>
      <c r="G603" s="6" t="s">
        <v>817</v>
      </c>
      <c r="H603" s="6" t="str">
        <f t="shared" si="66"/>
        <v>KEVIN ELLIS</v>
      </c>
      <c r="I603" s="6" t="str">
        <f t="shared" si="67"/>
        <v>kevin ellis</v>
      </c>
      <c r="J603" s="6" t="str">
        <f t="shared" si="68"/>
        <v>Kevin Ellis</v>
      </c>
      <c r="K603" s="6" t="s">
        <v>82</v>
      </c>
      <c r="L603" s="6">
        <v>24</v>
      </c>
      <c r="M603" s="6" t="s">
        <v>18</v>
      </c>
      <c r="N603" s="6" t="s">
        <v>18</v>
      </c>
      <c r="O603" s="6" t="s">
        <v>64</v>
      </c>
      <c r="P603" s="6">
        <v>3</v>
      </c>
      <c r="Q603" s="25" t="s">
        <v>32</v>
      </c>
      <c r="R603" s="6">
        <v>2.2999999999999998</v>
      </c>
      <c r="S603" s="6" t="s">
        <v>2099</v>
      </c>
      <c r="T603" s="8">
        <v>0.66</v>
      </c>
      <c r="U603" s="6" t="s">
        <v>8</v>
      </c>
      <c r="V603" s="6" t="s">
        <v>20</v>
      </c>
      <c r="W603" s="6">
        <v>4</v>
      </c>
      <c r="X603" s="6" t="str">
        <f t="shared" si="69"/>
        <v>Low</v>
      </c>
      <c r="Y603" s="11">
        <v>5</v>
      </c>
    </row>
    <row r="604" spans="1:25" x14ac:dyDescent="0.25">
      <c r="A604" s="10" t="s">
        <v>846</v>
      </c>
      <c r="B604" s="35">
        <v>250391</v>
      </c>
      <c r="C604" s="6" t="str">
        <f t="shared" si="63"/>
        <v>FL</v>
      </c>
      <c r="D604" s="6" t="str">
        <f t="shared" si="64"/>
        <v>391</v>
      </c>
      <c r="E604" s="6" t="str">
        <f t="shared" si="65"/>
        <v>250</v>
      </c>
      <c r="F604" s="6" t="str">
        <f>TRIM(Table1[[#This Row],[Name]])</f>
        <v>Joanne Reyes</v>
      </c>
      <c r="G604" s="6" t="s">
        <v>847</v>
      </c>
      <c r="H604" s="6" t="str">
        <f t="shared" si="66"/>
        <v>JOANNE REYES</v>
      </c>
      <c r="I604" s="6" t="str">
        <f t="shared" si="67"/>
        <v>joanne reyes</v>
      </c>
      <c r="J604" s="6" t="str">
        <f t="shared" si="68"/>
        <v>Joanne Reyes</v>
      </c>
      <c r="K604" s="6" t="s">
        <v>63</v>
      </c>
      <c r="L604" s="6">
        <v>48</v>
      </c>
      <c r="M604" s="6" t="s">
        <v>136</v>
      </c>
      <c r="N604" s="6" t="s">
        <v>137</v>
      </c>
      <c r="O604" s="6" t="s">
        <v>38</v>
      </c>
      <c r="P604" s="6">
        <v>21</v>
      </c>
      <c r="Q604" s="25">
        <v>40</v>
      </c>
      <c r="R604" s="6">
        <v>2.2999999999999998</v>
      </c>
      <c r="S604" s="6" t="s">
        <v>2099</v>
      </c>
      <c r="T604" s="8">
        <v>0.11</v>
      </c>
      <c r="U604" s="6" t="s">
        <v>8</v>
      </c>
      <c r="V604" s="6" t="s">
        <v>20</v>
      </c>
      <c r="W604" s="6">
        <v>14</v>
      </c>
      <c r="X604" s="6" t="str">
        <f t="shared" si="69"/>
        <v>Medium</v>
      </c>
      <c r="Y604" s="11">
        <v>10</v>
      </c>
    </row>
    <row r="605" spans="1:25" x14ac:dyDescent="0.25">
      <c r="A605" s="10" t="s">
        <v>858</v>
      </c>
      <c r="B605" s="35">
        <v>250397</v>
      </c>
      <c r="C605" s="6" t="str">
        <f t="shared" si="63"/>
        <v>FL</v>
      </c>
      <c r="D605" s="6" t="str">
        <f t="shared" si="64"/>
        <v>397</v>
      </c>
      <c r="E605" s="6" t="str">
        <f t="shared" si="65"/>
        <v>250</v>
      </c>
      <c r="F605" s="6" t="str">
        <f>TRIM(Table1[[#This Row],[Name]])</f>
        <v>Mindy York</v>
      </c>
      <c r="G605" s="6" t="s">
        <v>859</v>
      </c>
      <c r="H605" s="6" t="str">
        <f t="shared" si="66"/>
        <v>MINDY YORK</v>
      </c>
      <c r="I605" s="6" t="str">
        <f t="shared" si="67"/>
        <v>mindy york</v>
      </c>
      <c r="J605" s="6" t="str">
        <f t="shared" si="68"/>
        <v>Mindy York</v>
      </c>
      <c r="K605" s="6" t="s">
        <v>63</v>
      </c>
      <c r="L605" s="6">
        <v>58</v>
      </c>
      <c r="M605" s="6" t="s">
        <v>58</v>
      </c>
      <c r="N605" s="6" t="s">
        <v>59</v>
      </c>
      <c r="O605" s="6" t="s">
        <v>38</v>
      </c>
      <c r="P605" s="6">
        <v>0</v>
      </c>
      <c r="Q605" s="25">
        <v>50</v>
      </c>
      <c r="R605" s="6">
        <v>2.2999999999999998</v>
      </c>
      <c r="S605" s="6" t="s">
        <v>2099</v>
      </c>
      <c r="T605" s="8">
        <v>0.77</v>
      </c>
      <c r="U605" s="6" t="s">
        <v>50</v>
      </c>
      <c r="V605" s="6" t="s">
        <v>9</v>
      </c>
      <c r="W605" s="6">
        <v>5</v>
      </c>
      <c r="X605" s="6" t="str">
        <f t="shared" si="69"/>
        <v>Low</v>
      </c>
      <c r="Y605" s="11">
        <v>2</v>
      </c>
    </row>
    <row r="606" spans="1:25" x14ac:dyDescent="0.25">
      <c r="A606" s="10" t="s">
        <v>1889</v>
      </c>
      <c r="B606" s="35">
        <v>250916</v>
      </c>
      <c r="C606" s="6" t="str">
        <f t="shared" si="63"/>
        <v>FL</v>
      </c>
      <c r="D606" s="6" t="str">
        <f t="shared" si="64"/>
        <v>916</v>
      </c>
      <c r="E606" s="6" t="str">
        <f t="shared" si="65"/>
        <v>250</v>
      </c>
      <c r="F606" s="6" t="str">
        <f>TRIM(Table1[[#This Row],[Name]])</f>
        <v>Kyle Burns</v>
      </c>
      <c r="G606" s="6" t="s">
        <v>1890</v>
      </c>
      <c r="H606" s="6" t="str">
        <f t="shared" si="66"/>
        <v>KYLE BURNS</v>
      </c>
      <c r="I606" s="6" t="str">
        <f t="shared" si="67"/>
        <v>kyle burns</v>
      </c>
      <c r="J606" s="6" t="str">
        <f t="shared" si="68"/>
        <v>Kyle Burns</v>
      </c>
      <c r="K606" s="6" t="s">
        <v>82</v>
      </c>
      <c r="L606" s="6">
        <v>33</v>
      </c>
      <c r="M606" s="6" t="s">
        <v>47</v>
      </c>
      <c r="N606" s="6" t="s">
        <v>48</v>
      </c>
      <c r="O606" s="6" t="s">
        <v>38</v>
      </c>
      <c r="P606" s="6">
        <v>8</v>
      </c>
      <c r="Q606" s="25" t="s">
        <v>2103</v>
      </c>
      <c r="R606" s="6">
        <v>2.2999999999999998</v>
      </c>
      <c r="S606" s="6" t="s">
        <v>2100</v>
      </c>
      <c r="T606" s="8">
        <v>0.68</v>
      </c>
      <c r="U606" s="6" t="s">
        <v>55</v>
      </c>
      <c r="V606" s="6" t="s">
        <v>20</v>
      </c>
      <c r="W606" s="6">
        <v>8</v>
      </c>
      <c r="X606" s="6" t="str">
        <f t="shared" si="69"/>
        <v>Low</v>
      </c>
      <c r="Y606" s="11">
        <v>7</v>
      </c>
    </row>
    <row r="607" spans="1:25" x14ac:dyDescent="0.25">
      <c r="A607" s="10" t="s">
        <v>1142</v>
      </c>
      <c r="B607" s="35">
        <v>250540</v>
      </c>
      <c r="C607" s="6" t="str">
        <f t="shared" si="63"/>
        <v>FL</v>
      </c>
      <c r="D607" s="6" t="str">
        <f t="shared" si="64"/>
        <v>540</v>
      </c>
      <c r="E607" s="6" t="str">
        <f t="shared" si="65"/>
        <v>250</v>
      </c>
      <c r="F607" s="6" t="str">
        <f>TRIM(Table1[[#This Row],[Name]])</f>
        <v>Carla Wood</v>
      </c>
      <c r="G607" s="6" t="s">
        <v>1143</v>
      </c>
      <c r="H607" s="6" t="str">
        <f t="shared" si="66"/>
        <v>CARLA WOOD</v>
      </c>
      <c r="I607" s="6" t="str">
        <f t="shared" si="67"/>
        <v>carla wood</v>
      </c>
      <c r="J607" s="6" t="str">
        <f t="shared" si="68"/>
        <v>Carla Wood</v>
      </c>
      <c r="K607" s="6" t="s">
        <v>63</v>
      </c>
      <c r="L607" s="6">
        <v>20</v>
      </c>
      <c r="M607" s="6" t="s">
        <v>5</v>
      </c>
      <c r="N607" s="6" t="s">
        <v>6</v>
      </c>
      <c r="O607" s="6" t="s">
        <v>75</v>
      </c>
      <c r="P607" s="6">
        <v>1</v>
      </c>
      <c r="Q607" s="25" t="s">
        <v>2104</v>
      </c>
      <c r="R607" s="6">
        <v>2.2999999999999998</v>
      </c>
      <c r="S607" s="6" t="s">
        <v>2100</v>
      </c>
      <c r="T607" s="8">
        <v>0.72</v>
      </c>
      <c r="U607" s="6" t="s">
        <v>33</v>
      </c>
      <c r="V607" s="6" t="s">
        <v>9</v>
      </c>
      <c r="W607" s="6">
        <v>1</v>
      </c>
      <c r="X607" s="6" t="str">
        <f t="shared" si="69"/>
        <v>Low</v>
      </c>
      <c r="Y607" s="11">
        <v>2</v>
      </c>
    </row>
    <row r="608" spans="1:25" x14ac:dyDescent="0.25">
      <c r="A608" s="10" t="s">
        <v>1208</v>
      </c>
      <c r="B608" s="35">
        <v>250573</v>
      </c>
      <c r="C608" s="6" t="str">
        <f t="shared" si="63"/>
        <v>FL</v>
      </c>
      <c r="D608" s="6" t="str">
        <f t="shared" si="64"/>
        <v>573</v>
      </c>
      <c r="E608" s="6" t="str">
        <f t="shared" si="65"/>
        <v>250</v>
      </c>
      <c r="F608" s="6" t="str">
        <f>TRIM(Table1[[#This Row],[Name]])</f>
        <v>Elizabeth Bowman</v>
      </c>
      <c r="G608" s="6" t="s">
        <v>1209</v>
      </c>
      <c r="H608" s="6" t="str">
        <f t="shared" si="66"/>
        <v>ELIZABETH BOWMAN</v>
      </c>
      <c r="I608" s="6" t="str">
        <f t="shared" si="67"/>
        <v>elizabeth bowman</v>
      </c>
      <c r="J608" s="6" t="str">
        <f t="shared" si="68"/>
        <v>Elizabeth Bowman</v>
      </c>
      <c r="K608" s="6" t="s">
        <v>63</v>
      </c>
      <c r="L608" s="6">
        <v>31</v>
      </c>
      <c r="M608" s="6" t="s">
        <v>36</v>
      </c>
      <c r="N608" s="6" t="s">
        <v>37</v>
      </c>
      <c r="O608" s="6" t="s">
        <v>14</v>
      </c>
      <c r="P608" s="6">
        <v>2</v>
      </c>
      <c r="Q608" s="25">
        <v>40</v>
      </c>
      <c r="R608" s="6">
        <v>2.2999999999999998</v>
      </c>
      <c r="S608" s="6" t="s">
        <v>2099</v>
      </c>
      <c r="T608" s="8">
        <v>0.98</v>
      </c>
      <c r="U608" s="6" t="s">
        <v>55</v>
      </c>
      <c r="V608" s="6" t="s">
        <v>20</v>
      </c>
      <c r="W608" s="6">
        <v>5</v>
      </c>
      <c r="X608" s="6" t="str">
        <f t="shared" si="69"/>
        <v>Low</v>
      </c>
      <c r="Y608" s="11">
        <v>1</v>
      </c>
    </row>
    <row r="609" spans="1:25" x14ac:dyDescent="0.25">
      <c r="A609" s="10" t="s">
        <v>1224</v>
      </c>
      <c r="B609" s="35">
        <v>250581</v>
      </c>
      <c r="C609" s="6" t="str">
        <f t="shared" si="63"/>
        <v>FL</v>
      </c>
      <c r="D609" s="6" t="str">
        <f t="shared" si="64"/>
        <v>581</v>
      </c>
      <c r="E609" s="6" t="str">
        <f t="shared" si="65"/>
        <v>250</v>
      </c>
      <c r="F609" s="6" t="str">
        <f>TRIM(Table1[[#This Row],[Name]])</f>
        <v>Sandra Mccormick</v>
      </c>
      <c r="G609" s="6" t="s">
        <v>1225</v>
      </c>
      <c r="H609" s="6" t="str">
        <f t="shared" si="66"/>
        <v>SANDRA MCCORMICK</v>
      </c>
      <c r="I609" s="6" t="str">
        <f t="shared" si="67"/>
        <v>sandra mccormick</v>
      </c>
      <c r="J609" s="6" t="str">
        <f t="shared" si="68"/>
        <v>Sandra Mccormick</v>
      </c>
      <c r="K609" s="6" t="s">
        <v>63</v>
      </c>
      <c r="L609" s="6">
        <v>40</v>
      </c>
      <c r="M609" s="6" t="s">
        <v>53</v>
      </c>
      <c r="N609" s="6" t="s">
        <v>13</v>
      </c>
      <c r="O609" s="6" t="s">
        <v>14</v>
      </c>
      <c r="P609" s="6">
        <v>20</v>
      </c>
      <c r="Q609" s="25">
        <v>20</v>
      </c>
      <c r="R609" s="6">
        <v>2.2999999999999998</v>
      </c>
      <c r="S609" s="6" t="s">
        <v>2099</v>
      </c>
      <c r="T609" s="8">
        <v>0.92</v>
      </c>
      <c r="U609" s="6" t="s">
        <v>33</v>
      </c>
      <c r="V609" s="6" t="s">
        <v>20</v>
      </c>
      <c r="W609" s="6">
        <v>14</v>
      </c>
      <c r="X609" s="6" t="str">
        <f t="shared" si="69"/>
        <v>Medium</v>
      </c>
      <c r="Y609" s="11">
        <v>10</v>
      </c>
    </row>
    <row r="610" spans="1:25" x14ac:dyDescent="0.25">
      <c r="A610" s="10" t="s">
        <v>1320</v>
      </c>
      <c r="B610" s="35">
        <v>250629</v>
      </c>
      <c r="C610" s="6" t="str">
        <f t="shared" si="63"/>
        <v>FL</v>
      </c>
      <c r="D610" s="6" t="str">
        <f t="shared" si="64"/>
        <v>629</v>
      </c>
      <c r="E610" s="6" t="str">
        <f t="shared" si="65"/>
        <v>250</v>
      </c>
      <c r="F610" s="6" t="str">
        <f>TRIM(Table1[[#This Row],[Name]])</f>
        <v>Summer Williams</v>
      </c>
      <c r="G610" s="6" t="s">
        <v>1321</v>
      </c>
      <c r="H610" s="6" t="str">
        <f t="shared" si="66"/>
        <v>SUMMER WILLIAMS</v>
      </c>
      <c r="I610" s="6" t="str">
        <f t="shared" si="67"/>
        <v>summer williams</v>
      </c>
      <c r="J610" s="6" t="str">
        <f t="shared" si="68"/>
        <v>Summer Williams</v>
      </c>
      <c r="K610" s="6" t="s">
        <v>63</v>
      </c>
      <c r="L610" s="6">
        <v>23</v>
      </c>
      <c r="M610" s="6" t="s">
        <v>136</v>
      </c>
      <c r="N610" s="6" t="s">
        <v>137</v>
      </c>
      <c r="O610" s="6" t="s">
        <v>31</v>
      </c>
      <c r="P610" s="6">
        <v>0</v>
      </c>
      <c r="Q610" s="25" t="s">
        <v>2103</v>
      </c>
      <c r="R610" s="6">
        <v>2.2999999999999998</v>
      </c>
      <c r="S610" s="6" t="s">
        <v>2099</v>
      </c>
      <c r="T610" s="8">
        <v>0.6</v>
      </c>
      <c r="U610" s="6" t="s">
        <v>8</v>
      </c>
      <c r="V610" s="6" t="s">
        <v>44</v>
      </c>
      <c r="W610" s="6">
        <v>4</v>
      </c>
      <c r="X610" s="6" t="str">
        <f t="shared" si="69"/>
        <v>Low</v>
      </c>
      <c r="Y610" s="11">
        <v>1</v>
      </c>
    </row>
    <row r="611" spans="1:25" x14ac:dyDescent="0.25">
      <c r="A611" s="10" t="s">
        <v>1332</v>
      </c>
      <c r="B611" s="35">
        <v>250635</v>
      </c>
      <c r="C611" s="6" t="str">
        <f t="shared" si="63"/>
        <v>FL</v>
      </c>
      <c r="D611" s="6" t="str">
        <f t="shared" si="64"/>
        <v>635</v>
      </c>
      <c r="E611" s="6" t="str">
        <f t="shared" si="65"/>
        <v>250</v>
      </c>
      <c r="F611" s="6" t="str">
        <f>TRIM(Table1[[#This Row],[Name]])</f>
        <v>David Martinez</v>
      </c>
      <c r="G611" s="6" t="s">
        <v>1333</v>
      </c>
      <c r="H611" s="6" t="str">
        <f t="shared" si="66"/>
        <v>DAVID MARTINEZ</v>
      </c>
      <c r="I611" s="6" t="str">
        <f t="shared" si="67"/>
        <v>david martinez</v>
      </c>
      <c r="J611" s="6" t="str">
        <f t="shared" si="68"/>
        <v>David Martinez</v>
      </c>
      <c r="K611" s="6" t="s">
        <v>82</v>
      </c>
      <c r="L611" s="6">
        <v>52</v>
      </c>
      <c r="M611" s="6" t="s">
        <v>158</v>
      </c>
      <c r="N611" s="6" t="s">
        <v>159</v>
      </c>
      <c r="O611" s="6" t="s">
        <v>60</v>
      </c>
      <c r="P611" s="6">
        <v>4</v>
      </c>
      <c r="Q611" s="25">
        <v>75</v>
      </c>
      <c r="R611" s="6">
        <v>2.2999999999999998</v>
      </c>
      <c r="S611" s="6" t="s">
        <v>2100</v>
      </c>
      <c r="T611" s="8">
        <v>0.79</v>
      </c>
      <c r="U611" s="6" t="s">
        <v>50</v>
      </c>
      <c r="V611" s="6" t="s">
        <v>20</v>
      </c>
      <c r="W611" s="6">
        <v>1</v>
      </c>
      <c r="X611" s="6" t="str">
        <f t="shared" si="69"/>
        <v>Low</v>
      </c>
      <c r="Y611" s="11">
        <v>2</v>
      </c>
    </row>
    <row r="612" spans="1:25" x14ac:dyDescent="0.25">
      <c r="A612" s="10" t="s">
        <v>1370</v>
      </c>
      <c r="B612" s="35">
        <v>250654</v>
      </c>
      <c r="C612" s="6" t="str">
        <f t="shared" si="63"/>
        <v>FL</v>
      </c>
      <c r="D612" s="6" t="str">
        <f t="shared" si="64"/>
        <v>654</v>
      </c>
      <c r="E612" s="6" t="str">
        <f t="shared" si="65"/>
        <v>250</v>
      </c>
      <c r="F612" s="6" t="str">
        <f>TRIM(Table1[[#This Row],[Name]])</f>
        <v>Benjamin Stark</v>
      </c>
      <c r="G612" s="6" t="s">
        <v>1371</v>
      </c>
      <c r="H612" s="6" t="str">
        <f t="shared" si="66"/>
        <v>BENJAMIN STARK</v>
      </c>
      <c r="I612" s="6" t="str">
        <f t="shared" si="67"/>
        <v>benjamin stark</v>
      </c>
      <c r="J612" s="6" t="str">
        <f t="shared" si="68"/>
        <v>Benjamin Stark</v>
      </c>
      <c r="K612" s="6" t="s">
        <v>82</v>
      </c>
      <c r="L612" s="6">
        <v>25</v>
      </c>
      <c r="M612" s="6" t="s">
        <v>18</v>
      </c>
      <c r="N612" s="6" t="s">
        <v>18</v>
      </c>
      <c r="O612" s="6" t="s">
        <v>60</v>
      </c>
      <c r="P612" s="6">
        <v>4</v>
      </c>
      <c r="Q612" s="25" t="s">
        <v>24</v>
      </c>
      <c r="R612" s="6">
        <v>2.2999999999999998</v>
      </c>
      <c r="S612" s="6" t="s">
        <v>54</v>
      </c>
      <c r="T612" s="8">
        <v>0.73</v>
      </c>
      <c r="U612" s="6" t="s">
        <v>55</v>
      </c>
      <c r="V612" s="6" t="s">
        <v>44</v>
      </c>
      <c r="W612" s="6">
        <v>1</v>
      </c>
      <c r="X612" s="6" t="str">
        <f t="shared" si="69"/>
        <v>Low</v>
      </c>
      <c r="Y612" s="11">
        <v>1</v>
      </c>
    </row>
    <row r="613" spans="1:25" x14ac:dyDescent="0.25">
      <c r="A613" s="10" t="s">
        <v>1475</v>
      </c>
      <c r="B613" s="35">
        <v>250708</v>
      </c>
      <c r="C613" s="6" t="str">
        <f t="shared" si="63"/>
        <v>FL</v>
      </c>
      <c r="D613" s="6" t="str">
        <f t="shared" si="64"/>
        <v>708</v>
      </c>
      <c r="E613" s="6" t="str">
        <f t="shared" si="65"/>
        <v>250</v>
      </c>
      <c r="F613" s="6" t="str">
        <f>TRIM(Table1[[#This Row],[Name]])</f>
        <v>Jason Brady</v>
      </c>
      <c r="G613" s="6" t="s">
        <v>1476</v>
      </c>
      <c r="H613" s="6" t="str">
        <f t="shared" si="66"/>
        <v>JASON BRADY</v>
      </c>
      <c r="I613" s="6" t="str">
        <f t="shared" si="67"/>
        <v>jason brady</v>
      </c>
      <c r="J613" s="6" t="str">
        <f t="shared" si="68"/>
        <v>Jason Brady</v>
      </c>
      <c r="K613" s="6" t="s">
        <v>82</v>
      </c>
      <c r="L613" s="6">
        <v>58</v>
      </c>
      <c r="M613" s="6" t="s">
        <v>122</v>
      </c>
      <c r="N613" s="6" t="s">
        <v>123</v>
      </c>
      <c r="O613" s="6" t="s">
        <v>19</v>
      </c>
      <c r="P613" s="6">
        <v>35</v>
      </c>
      <c r="Q613" s="25" t="s">
        <v>2102</v>
      </c>
      <c r="R613" s="6">
        <v>2.2999999999999998</v>
      </c>
      <c r="S613" s="6" t="s">
        <v>2100</v>
      </c>
      <c r="T613" s="8">
        <v>0.11</v>
      </c>
      <c r="U613" s="6" t="s">
        <v>8</v>
      </c>
      <c r="V613" s="6" t="s">
        <v>20</v>
      </c>
      <c r="W613" s="6">
        <v>16</v>
      </c>
      <c r="X613" s="6" t="str">
        <f t="shared" si="69"/>
        <v>High</v>
      </c>
      <c r="Y613" s="11">
        <v>5</v>
      </c>
    </row>
    <row r="614" spans="1:25" x14ac:dyDescent="0.25">
      <c r="A614" s="10" t="s">
        <v>1687</v>
      </c>
      <c r="B614" s="35">
        <v>250814</v>
      </c>
      <c r="C614" s="6" t="str">
        <f t="shared" si="63"/>
        <v>FL</v>
      </c>
      <c r="D614" s="6" t="str">
        <f t="shared" si="64"/>
        <v>814</v>
      </c>
      <c r="E614" s="6" t="str">
        <f t="shared" si="65"/>
        <v>250</v>
      </c>
      <c r="F614" s="6" t="str">
        <f>TRIM(Table1[[#This Row],[Name]])</f>
        <v>Michelle Campbell</v>
      </c>
      <c r="G614" s="6" t="s">
        <v>1688</v>
      </c>
      <c r="H614" s="6" t="str">
        <f t="shared" si="66"/>
        <v>MICHELLE CAMPBELL</v>
      </c>
      <c r="I614" s="6" t="str">
        <f t="shared" si="67"/>
        <v>michelle campbell</v>
      </c>
      <c r="J614" s="6" t="str">
        <f t="shared" si="68"/>
        <v>Michelle Campbell</v>
      </c>
      <c r="K614" s="6" t="s">
        <v>63</v>
      </c>
      <c r="L614" s="6">
        <v>31</v>
      </c>
      <c r="M614" s="6" t="s">
        <v>12</v>
      </c>
      <c r="N614" s="6" t="s">
        <v>13</v>
      </c>
      <c r="O614" s="6" t="s">
        <v>14</v>
      </c>
      <c r="P614" s="6">
        <v>0</v>
      </c>
      <c r="Q614" s="25">
        <v>30</v>
      </c>
      <c r="R614" s="6">
        <v>2.2999999999999998</v>
      </c>
      <c r="S614" s="6" t="s">
        <v>142</v>
      </c>
      <c r="T614" s="8">
        <v>0.79</v>
      </c>
      <c r="U614" s="6" t="s">
        <v>33</v>
      </c>
      <c r="V614" s="6" t="s">
        <v>9</v>
      </c>
      <c r="W614" s="6">
        <v>2</v>
      </c>
      <c r="X614" s="6" t="str">
        <f t="shared" si="69"/>
        <v>Low</v>
      </c>
      <c r="Y614" s="11">
        <v>1</v>
      </c>
    </row>
    <row r="615" spans="1:25" x14ac:dyDescent="0.25">
      <c r="A615" s="10" t="s">
        <v>1731</v>
      </c>
      <c r="B615" s="35">
        <v>250836</v>
      </c>
      <c r="C615" s="6" t="str">
        <f t="shared" si="63"/>
        <v>FL</v>
      </c>
      <c r="D615" s="6" t="str">
        <f t="shared" si="64"/>
        <v>836</v>
      </c>
      <c r="E615" s="6" t="str">
        <f t="shared" si="65"/>
        <v>250</v>
      </c>
      <c r="F615" s="6" t="str">
        <f>TRIM(Table1[[#This Row],[Name]])</f>
        <v>Toni Hinton</v>
      </c>
      <c r="G615" s="6" t="s">
        <v>1732</v>
      </c>
      <c r="H615" s="6" t="str">
        <f t="shared" si="66"/>
        <v>TONI HINTON</v>
      </c>
      <c r="I615" s="6" t="str">
        <f t="shared" si="67"/>
        <v>toni hinton</v>
      </c>
      <c r="J615" s="6" t="str">
        <f t="shared" si="68"/>
        <v>Toni Hinton</v>
      </c>
      <c r="K615" s="6" t="s">
        <v>63</v>
      </c>
      <c r="L615" s="6">
        <v>57</v>
      </c>
      <c r="M615" s="6" t="s">
        <v>53</v>
      </c>
      <c r="N615" s="6" t="s">
        <v>13</v>
      </c>
      <c r="O615" s="6" t="s">
        <v>75</v>
      </c>
      <c r="P615" s="6">
        <v>11</v>
      </c>
      <c r="Q615" s="25" t="s">
        <v>2103</v>
      </c>
      <c r="R615" s="6">
        <v>2.2999999999999998</v>
      </c>
      <c r="S615" s="6" t="s">
        <v>2099</v>
      </c>
      <c r="T615" s="8">
        <v>0.11</v>
      </c>
      <c r="U615" s="6" t="s">
        <v>33</v>
      </c>
      <c r="V615" s="6" t="s">
        <v>20</v>
      </c>
      <c r="W615" s="6">
        <v>8</v>
      </c>
      <c r="X615" s="6" t="str">
        <f t="shared" si="69"/>
        <v>Low</v>
      </c>
      <c r="Y615" s="11">
        <v>4</v>
      </c>
    </row>
    <row r="616" spans="1:25" x14ac:dyDescent="0.25">
      <c r="A616" s="10" t="s">
        <v>1876</v>
      </c>
      <c r="B616" s="35">
        <v>250909</v>
      </c>
      <c r="C616" s="6" t="str">
        <f t="shared" si="63"/>
        <v>FL</v>
      </c>
      <c r="D616" s="6" t="str">
        <f t="shared" si="64"/>
        <v>909</v>
      </c>
      <c r="E616" s="6" t="str">
        <f t="shared" si="65"/>
        <v>250</v>
      </c>
      <c r="F616" s="6" t="str">
        <f>TRIM(Table1[[#This Row],[Name]])</f>
        <v>Kathy Reese</v>
      </c>
      <c r="G616" s="6" t="s">
        <v>1877</v>
      </c>
      <c r="H616" s="6" t="str">
        <f t="shared" si="66"/>
        <v>KATHY REESE</v>
      </c>
      <c r="I616" s="6" t="str">
        <f t="shared" si="67"/>
        <v>kathy reese</v>
      </c>
      <c r="J616" s="6" t="str">
        <f t="shared" si="68"/>
        <v>Kathy Reese</v>
      </c>
      <c r="K616" s="6" t="s">
        <v>63</v>
      </c>
      <c r="L616" s="6">
        <v>59</v>
      </c>
      <c r="M616" s="6" t="s">
        <v>47</v>
      </c>
      <c r="N616" s="6" t="s">
        <v>48</v>
      </c>
      <c r="O616" s="6" t="s">
        <v>23</v>
      </c>
      <c r="P616" s="6">
        <v>11</v>
      </c>
      <c r="Q616" s="25" t="s">
        <v>153</v>
      </c>
      <c r="R616" s="6">
        <v>2.2999999999999998</v>
      </c>
      <c r="S616" s="6" t="s">
        <v>2100</v>
      </c>
      <c r="T616" s="8">
        <v>0.8</v>
      </c>
      <c r="U616" s="6" t="s">
        <v>55</v>
      </c>
      <c r="V616" s="6" t="s">
        <v>9</v>
      </c>
      <c r="W616" s="6">
        <v>12</v>
      </c>
      <c r="X616" s="6" t="str">
        <f t="shared" si="69"/>
        <v>Medium</v>
      </c>
      <c r="Y616" s="11">
        <v>9</v>
      </c>
    </row>
    <row r="617" spans="1:25" x14ac:dyDescent="0.25">
      <c r="A617" s="10" t="s">
        <v>132</v>
      </c>
      <c r="B617" s="35">
        <v>250038</v>
      </c>
      <c r="C617" s="6" t="str">
        <f t="shared" si="63"/>
        <v>FL</v>
      </c>
      <c r="D617" s="6" t="str">
        <f t="shared" si="64"/>
        <v>038</v>
      </c>
      <c r="E617" s="6" t="str">
        <f t="shared" si="65"/>
        <v>250</v>
      </c>
      <c r="F617" s="6" t="str">
        <f>TRIM(Table1[[#This Row],[Name]])</f>
        <v>Amy Harrison</v>
      </c>
      <c r="G617" s="6" t="s">
        <v>133</v>
      </c>
      <c r="H617" s="6" t="str">
        <f t="shared" si="66"/>
        <v>AMY HARRISON</v>
      </c>
      <c r="I617" s="6" t="str">
        <f t="shared" si="67"/>
        <v>amy harrison</v>
      </c>
      <c r="J617" s="6" t="str">
        <f t="shared" si="68"/>
        <v>Amy Harrison</v>
      </c>
      <c r="K617" s="6" t="s">
        <v>63</v>
      </c>
      <c r="L617" s="6">
        <v>29</v>
      </c>
      <c r="M617" s="6" t="s">
        <v>29</v>
      </c>
      <c r="N617" s="6" t="s">
        <v>30</v>
      </c>
      <c r="O617" s="6" t="s">
        <v>19</v>
      </c>
      <c r="P617" s="6">
        <v>10</v>
      </c>
      <c r="Q617" s="25">
        <v>40</v>
      </c>
      <c r="R617" s="6">
        <v>2.2000000000000002</v>
      </c>
      <c r="S617" s="6" t="s">
        <v>2099</v>
      </c>
      <c r="T617" s="8">
        <v>0.67</v>
      </c>
      <c r="U617" s="6" t="s">
        <v>55</v>
      </c>
      <c r="V617" s="6" t="s">
        <v>9</v>
      </c>
      <c r="W617" s="6">
        <v>10</v>
      </c>
      <c r="X617" s="6" t="str">
        <f t="shared" si="69"/>
        <v>Medium</v>
      </c>
      <c r="Y617" s="11">
        <v>9</v>
      </c>
    </row>
    <row r="618" spans="1:25" x14ac:dyDescent="0.25">
      <c r="A618" s="10" t="s">
        <v>478</v>
      </c>
      <c r="B618" s="35">
        <v>250207</v>
      </c>
      <c r="C618" s="6" t="str">
        <f t="shared" si="63"/>
        <v>FL</v>
      </c>
      <c r="D618" s="6" t="str">
        <f t="shared" si="64"/>
        <v>207</v>
      </c>
      <c r="E618" s="6" t="str">
        <f t="shared" si="65"/>
        <v>250</v>
      </c>
      <c r="F618" s="6" t="str">
        <f>TRIM(Table1[[#This Row],[Name]])</f>
        <v>Peter Reyes</v>
      </c>
      <c r="G618" s="6" t="s">
        <v>479</v>
      </c>
      <c r="H618" s="6" t="str">
        <f t="shared" si="66"/>
        <v>PETER REYES</v>
      </c>
      <c r="I618" s="6" t="str">
        <f t="shared" si="67"/>
        <v>peter reyes</v>
      </c>
      <c r="J618" s="6" t="str">
        <f t="shared" si="68"/>
        <v>Peter Reyes</v>
      </c>
      <c r="K618" s="6" t="s">
        <v>82</v>
      </c>
      <c r="L618" s="6">
        <v>46</v>
      </c>
      <c r="M618" s="6" t="s">
        <v>111</v>
      </c>
      <c r="N618" s="6" t="s">
        <v>13</v>
      </c>
      <c r="O618" s="6" t="s">
        <v>60</v>
      </c>
      <c r="P618" s="6">
        <v>5</v>
      </c>
      <c r="Q618" s="25">
        <v>20</v>
      </c>
      <c r="R618" s="6">
        <v>2.2000000000000002</v>
      </c>
      <c r="S618" s="6" t="s">
        <v>2099</v>
      </c>
      <c r="T618" s="8">
        <v>0.75</v>
      </c>
      <c r="U618" s="6" t="s">
        <v>50</v>
      </c>
      <c r="V618" s="6" t="s">
        <v>20</v>
      </c>
      <c r="W618" s="6">
        <v>1</v>
      </c>
      <c r="X618" s="6" t="str">
        <f t="shared" si="69"/>
        <v>Low</v>
      </c>
      <c r="Y618" s="11">
        <v>5</v>
      </c>
    </row>
    <row r="619" spans="1:25" x14ac:dyDescent="0.25">
      <c r="A619" s="10" t="s">
        <v>901</v>
      </c>
      <c r="B619" s="35">
        <v>250419</v>
      </c>
      <c r="C619" s="6" t="str">
        <f t="shared" si="63"/>
        <v>FL</v>
      </c>
      <c r="D619" s="6" t="str">
        <f t="shared" si="64"/>
        <v>419</v>
      </c>
      <c r="E619" s="6" t="str">
        <f t="shared" si="65"/>
        <v>250</v>
      </c>
      <c r="F619" s="6" t="str">
        <f>TRIM(Table1[[#This Row],[Name]])</f>
        <v>Kathleen Quinn</v>
      </c>
      <c r="G619" s="6" t="s">
        <v>902</v>
      </c>
      <c r="H619" s="6" t="str">
        <f t="shared" si="66"/>
        <v>KATHLEEN QUINN</v>
      </c>
      <c r="I619" s="6" t="str">
        <f t="shared" si="67"/>
        <v>kathleen quinn</v>
      </c>
      <c r="J619" s="6" t="str">
        <f t="shared" si="68"/>
        <v>Kathleen Quinn</v>
      </c>
      <c r="K619" s="6" t="s">
        <v>63</v>
      </c>
      <c r="L619" s="6">
        <v>36</v>
      </c>
      <c r="M619" s="6" t="s">
        <v>118</v>
      </c>
      <c r="N619" s="6" t="s">
        <v>119</v>
      </c>
      <c r="O619" s="6" t="s">
        <v>31</v>
      </c>
      <c r="P619" s="6">
        <v>8</v>
      </c>
      <c r="Q619" s="25" t="s">
        <v>2102</v>
      </c>
      <c r="R619" s="6">
        <v>2.2000000000000002</v>
      </c>
      <c r="S619" s="6" t="s">
        <v>2100</v>
      </c>
      <c r="T619" s="8">
        <v>0.97</v>
      </c>
      <c r="U619" s="6" t="s">
        <v>50</v>
      </c>
      <c r="V619" s="6" t="s">
        <v>44</v>
      </c>
      <c r="W619" s="6">
        <v>10</v>
      </c>
      <c r="X619" s="6" t="str">
        <f t="shared" si="69"/>
        <v>Medium</v>
      </c>
      <c r="Y619" s="11">
        <v>5</v>
      </c>
    </row>
    <row r="620" spans="1:25" x14ac:dyDescent="0.25">
      <c r="A620" s="10" t="s">
        <v>979</v>
      </c>
      <c r="B620" s="35">
        <v>250458</v>
      </c>
      <c r="C620" s="6" t="str">
        <f t="shared" si="63"/>
        <v>FL</v>
      </c>
      <c r="D620" s="6" t="str">
        <f t="shared" si="64"/>
        <v>458</v>
      </c>
      <c r="E620" s="6" t="str">
        <f t="shared" si="65"/>
        <v>250</v>
      </c>
      <c r="F620" s="6" t="str">
        <f>TRIM(Table1[[#This Row],[Name]])</f>
        <v>Danielle Barrera</v>
      </c>
      <c r="G620" s="6" t="s">
        <v>980</v>
      </c>
      <c r="H620" s="6" t="str">
        <f t="shared" si="66"/>
        <v>DANIELLE BARRERA</v>
      </c>
      <c r="I620" s="6" t="str">
        <f t="shared" si="67"/>
        <v>danielle barrera</v>
      </c>
      <c r="J620" s="6" t="str">
        <f t="shared" si="68"/>
        <v>Danielle Barrera</v>
      </c>
      <c r="K620" s="6" t="s">
        <v>63</v>
      </c>
      <c r="L620" s="6">
        <v>44</v>
      </c>
      <c r="M620" s="6" t="s">
        <v>43</v>
      </c>
      <c r="N620" s="6" t="s">
        <v>13</v>
      </c>
      <c r="O620" s="6" t="s">
        <v>14</v>
      </c>
      <c r="P620" s="6">
        <v>3</v>
      </c>
      <c r="Q620" s="25" t="s">
        <v>49</v>
      </c>
      <c r="R620" s="6">
        <v>2.2000000000000002</v>
      </c>
      <c r="S620" s="6" t="s">
        <v>2099</v>
      </c>
      <c r="T620" s="8">
        <v>0.77</v>
      </c>
      <c r="U620" s="6" t="s">
        <v>33</v>
      </c>
      <c r="V620" s="6" t="s">
        <v>15</v>
      </c>
      <c r="W620" s="6">
        <v>4</v>
      </c>
      <c r="X620" s="6" t="str">
        <f t="shared" si="69"/>
        <v>Low</v>
      </c>
      <c r="Y620" s="11">
        <v>1</v>
      </c>
    </row>
    <row r="621" spans="1:25" x14ac:dyDescent="0.25">
      <c r="A621" s="10" t="s">
        <v>1088</v>
      </c>
      <c r="B621" s="35">
        <v>250513</v>
      </c>
      <c r="C621" s="6" t="str">
        <f t="shared" si="63"/>
        <v>FL</v>
      </c>
      <c r="D621" s="6" t="str">
        <f t="shared" si="64"/>
        <v>513</v>
      </c>
      <c r="E621" s="6" t="str">
        <f t="shared" si="65"/>
        <v>250</v>
      </c>
      <c r="F621" s="6" t="str">
        <f>TRIM(Table1[[#This Row],[Name]])</f>
        <v>Ronald Elliott</v>
      </c>
      <c r="G621" s="6" t="s">
        <v>1089</v>
      </c>
      <c r="H621" s="6" t="str">
        <f t="shared" si="66"/>
        <v>RONALD ELLIOTT</v>
      </c>
      <c r="I621" s="6" t="str">
        <f t="shared" si="67"/>
        <v>ronald elliott</v>
      </c>
      <c r="J621" s="6" t="str">
        <f t="shared" si="68"/>
        <v>Ronald Elliott</v>
      </c>
      <c r="K621" s="6" t="s">
        <v>82</v>
      </c>
      <c r="L621" s="6">
        <v>33</v>
      </c>
      <c r="M621" s="6" t="s">
        <v>173</v>
      </c>
      <c r="N621" s="6" t="s">
        <v>59</v>
      </c>
      <c r="O621" s="6" t="s">
        <v>97</v>
      </c>
      <c r="P621" s="6">
        <v>13</v>
      </c>
      <c r="Q621" s="25">
        <v>50</v>
      </c>
      <c r="R621" s="6">
        <v>2.2000000000000002</v>
      </c>
      <c r="S621" s="6" t="s">
        <v>2099</v>
      </c>
      <c r="T621" s="8">
        <v>0.7</v>
      </c>
      <c r="U621" s="6" t="s">
        <v>8</v>
      </c>
      <c r="V621" s="6" t="s">
        <v>44</v>
      </c>
      <c r="W621" s="6">
        <v>8</v>
      </c>
      <c r="X621" s="6" t="str">
        <f t="shared" si="69"/>
        <v>Low</v>
      </c>
      <c r="Y621" s="11">
        <v>10</v>
      </c>
    </row>
    <row r="622" spans="1:25" x14ac:dyDescent="0.25">
      <c r="A622" s="10" t="s">
        <v>349</v>
      </c>
      <c r="B622" s="35">
        <v>250142</v>
      </c>
      <c r="C622" s="6" t="str">
        <f t="shared" si="63"/>
        <v>FL</v>
      </c>
      <c r="D622" s="6" t="str">
        <f t="shared" si="64"/>
        <v>142</v>
      </c>
      <c r="E622" s="6" t="str">
        <f t="shared" si="65"/>
        <v>250</v>
      </c>
      <c r="F622" s="6" t="str">
        <f>TRIM(Table1[[#This Row],[Name]])</f>
        <v>Lindsey Miles</v>
      </c>
      <c r="G622" s="6" t="s">
        <v>350</v>
      </c>
      <c r="H622" s="6" t="str">
        <f t="shared" si="66"/>
        <v>LINDSEY MILES</v>
      </c>
      <c r="I622" s="6" t="str">
        <f t="shared" si="67"/>
        <v>lindsey miles</v>
      </c>
      <c r="J622" s="6" t="str">
        <f t="shared" si="68"/>
        <v>Lindsey Miles</v>
      </c>
      <c r="K622" s="6" t="s">
        <v>63</v>
      </c>
      <c r="L622" s="6">
        <v>34</v>
      </c>
      <c r="M622" s="6" t="s">
        <v>78</v>
      </c>
      <c r="N622" s="6" t="s">
        <v>79</v>
      </c>
      <c r="O622" s="6" t="s">
        <v>38</v>
      </c>
      <c r="P622" s="6">
        <v>5</v>
      </c>
      <c r="Q622" s="25" t="s">
        <v>2107</v>
      </c>
      <c r="R622" s="6">
        <v>2.2000000000000002</v>
      </c>
      <c r="S622" s="6" t="s">
        <v>2100</v>
      </c>
      <c r="T622" s="8">
        <v>0.8</v>
      </c>
      <c r="U622" s="6" t="s">
        <v>8</v>
      </c>
      <c r="V622" s="6" t="s">
        <v>15</v>
      </c>
      <c r="W622" s="6">
        <v>3</v>
      </c>
      <c r="X622" s="6" t="str">
        <f t="shared" si="69"/>
        <v>Low</v>
      </c>
      <c r="Y622" s="11">
        <v>3</v>
      </c>
    </row>
    <row r="623" spans="1:25" x14ac:dyDescent="0.25">
      <c r="A623" s="10" t="s">
        <v>379</v>
      </c>
      <c r="B623" s="35">
        <v>250157</v>
      </c>
      <c r="C623" s="6" t="str">
        <f t="shared" si="63"/>
        <v>FL</v>
      </c>
      <c r="D623" s="6" t="str">
        <f t="shared" si="64"/>
        <v>157</v>
      </c>
      <c r="E623" s="6" t="str">
        <f t="shared" si="65"/>
        <v>250</v>
      </c>
      <c r="F623" s="6" t="str">
        <f>TRIM(Table1[[#This Row],[Name]])</f>
        <v>Rebecca Lyons</v>
      </c>
      <c r="G623" s="6" t="s">
        <v>380</v>
      </c>
      <c r="H623" s="6" t="str">
        <f t="shared" si="66"/>
        <v>REBECCA LYONS</v>
      </c>
      <c r="I623" s="6" t="str">
        <f t="shared" si="67"/>
        <v>rebecca lyons</v>
      </c>
      <c r="J623" s="6" t="str">
        <f t="shared" si="68"/>
        <v>Rebecca Lyons</v>
      </c>
      <c r="K623" s="6" t="s">
        <v>63</v>
      </c>
      <c r="L623" s="6">
        <v>43</v>
      </c>
      <c r="M623" s="6" t="s">
        <v>5</v>
      </c>
      <c r="N623" s="6" t="s">
        <v>6</v>
      </c>
      <c r="O623" s="6" t="s">
        <v>38</v>
      </c>
      <c r="P623" s="6">
        <v>9</v>
      </c>
      <c r="Q623" s="25" t="s">
        <v>104</v>
      </c>
      <c r="R623" s="6">
        <v>2.2000000000000002</v>
      </c>
      <c r="S623" s="6" t="s">
        <v>2099</v>
      </c>
      <c r="T623" s="8">
        <v>0.11</v>
      </c>
      <c r="U623" s="6" t="s">
        <v>50</v>
      </c>
      <c r="V623" s="6" t="s">
        <v>44</v>
      </c>
      <c r="W623" s="6">
        <v>12</v>
      </c>
      <c r="X623" s="6" t="str">
        <f t="shared" si="69"/>
        <v>Medium</v>
      </c>
      <c r="Y623" s="11">
        <v>5</v>
      </c>
    </row>
    <row r="624" spans="1:25" x14ac:dyDescent="0.25">
      <c r="A624" s="10" t="s">
        <v>441</v>
      </c>
      <c r="B624" s="35">
        <v>250188</v>
      </c>
      <c r="C624" s="6" t="str">
        <f t="shared" si="63"/>
        <v>FL</v>
      </c>
      <c r="D624" s="6" t="str">
        <f t="shared" si="64"/>
        <v>188</v>
      </c>
      <c r="E624" s="6" t="str">
        <f t="shared" si="65"/>
        <v>250</v>
      </c>
      <c r="F624" s="6" t="str">
        <f>TRIM(Table1[[#This Row],[Name]])</f>
        <v>Henry Mullen</v>
      </c>
      <c r="G624" s="6" t="s">
        <v>442</v>
      </c>
      <c r="H624" s="6" t="str">
        <f t="shared" si="66"/>
        <v>HENRY MULLEN</v>
      </c>
      <c r="I624" s="6" t="str">
        <f t="shared" si="67"/>
        <v>henry mullen</v>
      </c>
      <c r="J624" s="6" t="str">
        <f t="shared" si="68"/>
        <v>Henry Mullen</v>
      </c>
      <c r="K624" s="6" t="s">
        <v>82</v>
      </c>
      <c r="L624" s="6">
        <v>50</v>
      </c>
      <c r="M624" s="6" t="s">
        <v>162</v>
      </c>
      <c r="N624" s="6" t="s">
        <v>59</v>
      </c>
      <c r="O624" s="6" t="s">
        <v>38</v>
      </c>
      <c r="P624" s="6">
        <v>6</v>
      </c>
      <c r="Q624" s="25">
        <v>30</v>
      </c>
      <c r="R624" s="6">
        <v>2.2000000000000002</v>
      </c>
      <c r="S624" s="6" t="s">
        <v>2100</v>
      </c>
      <c r="T624" s="8">
        <v>0.95</v>
      </c>
      <c r="U624" s="6" t="s">
        <v>8</v>
      </c>
      <c r="V624" s="6" t="s">
        <v>9</v>
      </c>
      <c r="W624" s="6">
        <v>13</v>
      </c>
      <c r="X624" s="6" t="str">
        <f t="shared" si="69"/>
        <v>Medium</v>
      </c>
      <c r="Y624" s="11">
        <v>2</v>
      </c>
    </row>
    <row r="625" spans="1:25" x14ac:dyDescent="0.25">
      <c r="A625" s="10" t="s">
        <v>668</v>
      </c>
      <c r="B625" s="35">
        <v>250302</v>
      </c>
      <c r="C625" s="6" t="str">
        <f t="shared" si="63"/>
        <v>FL</v>
      </c>
      <c r="D625" s="6" t="str">
        <f t="shared" si="64"/>
        <v>302</v>
      </c>
      <c r="E625" s="6" t="str">
        <f t="shared" si="65"/>
        <v>250</v>
      </c>
      <c r="F625" s="6" t="str">
        <f>TRIM(Table1[[#This Row],[Name]])</f>
        <v>Thomas Robles</v>
      </c>
      <c r="G625" s="6" t="s">
        <v>669</v>
      </c>
      <c r="H625" s="6" t="str">
        <f t="shared" si="66"/>
        <v>THOMAS ROBLES</v>
      </c>
      <c r="I625" s="6" t="str">
        <f t="shared" si="67"/>
        <v>thomas robles</v>
      </c>
      <c r="J625" s="6" t="str">
        <f t="shared" si="68"/>
        <v>Thomas Robles</v>
      </c>
      <c r="K625" s="6" t="s">
        <v>82</v>
      </c>
      <c r="L625" s="6">
        <v>36</v>
      </c>
      <c r="M625" s="6" t="s">
        <v>136</v>
      </c>
      <c r="N625" s="6" t="s">
        <v>137</v>
      </c>
      <c r="O625" s="6" t="s">
        <v>38</v>
      </c>
      <c r="P625" s="6">
        <v>9</v>
      </c>
      <c r="Q625" s="25">
        <v>75</v>
      </c>
      <c r="R625" s="6">
        <v>2.2000000000000002</v>
      </c>
      <c r="S625" s="6" t="s">
        <v>2099</v>
      </c>
      <c r="T625" s="8">
        <v>0.95</v>
      </c>
      <c r="U625" s="6" t="s">
        <v>50</v>
      </c>
      <c r="V625" s="6" t="s">
        <v>20</v>
      </c>
      <c r="W625" s="6">
        <v>11</v>
      </c>
      <c r="X625" s="6" t="str">
        <f t="shared" si="69"/>
        <v>Medium</v>
      </c>
      <c r="Y625" s="11">
        <v>1</v>
      </c>
    </row>
    <row r="626" spans="1:25" x14ac:dyDescent="0.25">
      <c r="A626" s="10" t="s">
        <v>810</v>
      </c>
      <c r="B626" s="35">
        <v>250373</v>
      </c>
      <c r="C626" s="6" t="str">
        <f t="shared" si="63"/>
        <v>FL</v>
      </c>
      <c r="D626" s="6" t="str">
        <f t="shared" si="64"/>
        <v>373</v>
      </c>
      <c r="E626" s="6" t="str">
        <f t="shared" si="65"/>
        <v>250</v>
      </c>
      <c r="F626" s="6" t="str">
        <f>TRIM(Table1[[#This Row],[Name]])</f>
        <v>Gregory Garrison</v>
      </c>
      <c r="G626" s="6" t="s">
        <v>811</v>
      </c>
      <c r="H626" s="6" t="str">
        <f t="shared" si="66"/>
        <v>GREGORY GARRISON</v>
      </c>
      <c r="I626" s="6" t="str">
        <f t="shared" si="67"/>
        <v>gregory garrison</v>
      </c>
      <c r="J626" s="6" t="str">
        <f t="shared" si="68"/>
        <v>Gregory Garrison</v>
      </c>
      <c r="K626" s="6" t="s">
        <v>82</v>
      </c>
      <c r="L626" s="6">
        <v>45</v>
      </c>
      <c r="M626" s="6" t="s">
        <v>78</v>
      </c>
      <c r="N626" s="6" t="s">
        <v>79</v>
      </c>
      <c r="O626" s="6" t="s">
        <v>38</v>
      </c>
      <c r="P626" s="6">
        <v>19</v>
      </c>
      <c r="Q626" s="25" t="s">
        <v>24</v>
      </c>
      <c r="R626" s="6">
        <v>2.2000000000000002</v>
      </c>
      <c r="S626" s="6" t="s">
        <v>2100</v>
      </c>
      <c r="T626" s="8">
        <v>0.78</v>
      </c>
      <c r="U626" s="6" t="s">
        <v>33</v>
      </c>
      <c r="V626" s="6" t="s">
        <v>44</v>
      </c>
      <c r="W626" s="6">
        <v>10</v>
      </c>
      <c r="X626" s="6" t="str">
        <f t="shared" si="69"/>
        <v>Medium</v>
      </c>
      <c r="Y626" s="11">
        <v>14</v>
      </c>
    </row>
    <row r="627" spans="1:25" x14ac:dyDescent="0.25">
      <c r="A627" s="10" t="s">
        <v>1100</v>
      </c>
      <c r="B627" s="35">
        <v>250519</v>
      </c>
      <c r="C627" s="6" t="str">
        <f t="shared" si="63"/>
        <v>FL</v>
      </c>
      <c r="D627" s="6" t="str">
        <f t="shared" si="64"/>
        <v>519</v>
      </c>
      <c r="E627" s="6" t="str">
        <f t="shared" si="65"/>
        <v>250</v>
      </c>
      <c r="F627" s="6" t="str">
        <f>TRIM(Table1[[#This Row],[Name]])</f>
        <v>Kenneth Arias</v>
      </c>
      <c r="G627" s="6" t="s">
        <v>1101</v>
      </c>
      <c r="H627" s="6" t="str">
        <f t="shared" si="66"/>
        <v>KENNETH ARIAS</v>
      </c>
      <c r="I627" s="6" t="str">
        <f t="shared" si="67"/>
        <v>kenneth arias</v>
      </c>
      <c r="J627" s="6" t="str">
        <f t="shared" si="68"/>
        <v>Kenneth Arias</v>
      </c>
      <c r="K627" s="6" t="s">
        <v>82</v>
      </c>
      <c r="L627" s="6">
        <v>52</v>
      </c>
      <c r="M627" s="6" t="s">
        <v>53</v>
      </c>
      <c r="N627" s="6" t="s">
        <v>13</v>
      </c>
      <c r="O627" s="6" t="s">
        <v>38</v>
      </c>
      <c r="P627" s="6">
        <v>21</v>
      </c>
      <c r="Q627" s="25" t="s">
        <v>2103</v>
      </c>
      <c r="R627" s="6">
        <v>2.2000000000000002</v>
      </c>
      <c r="S627" s="6" t="s">
        <v>2100</v>
      </c>
      <c r="T627" s="8">
        <v>0.66</v>
      </c>
      <c r="U627" s="6" t="s">
        <v>8</v>
      </c>
      <c r="V627" s="6" t="s">
        <v>20</v>
      </c>
      <c r="W627" s="6">
        <v>20</v>
      </c>
      <c r="X627" s="6" t="str">
        <f t="shared" si="69"/>
        <v>High</v>
      </c>
      <c r="Y627" s="11">
        <v>9</v>
      </c>
    </row>
    <row r="628" spans="1:25" x14ac:dyDescent="0.25">
      <c r="A628" s="10" t="s">
        <v>1378</v>
      </c>
      <c r="B628" s="35">
        <v>250658</v>
      </c>
      <c r="C628" s="6" t="str">
        <f t="shared" si="63"/>
        <v>FL</v>
      </c>
      <c r="D628" s="6" t="str">
        <f t="shared" si="64"/>
        <v>658</v>
      </c>
      <c r="E628" s="6" t="str">
        <f t="shared" si="65"/>
        <v>250</v>
      </c>
      <c r="F628" s="6" t="str">
        <f>TRIM(Table1[[#This Row],[Name]])</f>
        <v>Randy Bender</v>
      </c>
      <c r="G628" s="6" t="s">
        <v>1379</v>
      </c>
      <c r="H628" s="6" t="str">
        <f t="shared" si="66"/>
        <v>RANDY BENDER</v>
      </c>
      <c r="I628" s="6" t="str">
        <f t="shared" si="67"/>
        <v>randy bender</v>
      </c>
      <c r="J628" s="6" t="str">
        <f t="shared" si="68"/>
        <v>Randy Bender</v>
      </c>
      <c r="K628" s="6" t="s">
        <v>82</v>
      </c>
      <c r="L628" s="6">
        <v>29</v>
      </c>
      <c r="M628" s="6" t="s">
        <v>18</v>
      </c>
      <c r="N628" s="6" t="s">
        <v>18</v>
      </c>
      <c r="O628" s="6" t="s">
        <v>19</v>
      </c>
      <c r="P628" s="6">
        <v>2</v>
      </c>
      <c r="Q628" s="25" t="s">
        <v>2103</v>
      </c>
      <c r="R628" s="6">
        <v>2.2000000000000002</v>
      </c>
      <c r="S628" s="6" t="s">
        <v>2100</v>
      </c>
      <c r="T628" s="8">
        <v>0.85</v>
      </c>
      <c r="U628" s="6" t="s">
        <v>33</v>
      </c>
      <c r="V628" s="6" t="s">
        <v>20</v>
      </c>
      <c r="W628" s="6">
        <v>5</v>
      </c>
      <c r="X628" s="6" t="str">
        <f t="shared" si="69"/>
        <v>Low</v>
      </c>
      <c r="Y628" s="11">
        <v>1</v>
      </c>
    </row>
    <row r="629" spans="1:25" x14ac:dyDescent="0.25">
      <c r="A629" s="10" t="s">
        <v>1416</v>
      </c>
      <c r="B629" s="35">
        <v>250677</v>
      </c>
      <c r="C629" s="6" t="str">
        <f t="shared" si="63"/>
        <v>FL</v>
      </c>
      <c r="D629" s="6" t="str">
        <f t="shared" si="64"/>
        <v>677</v>
      </c>
      <c r="E629" s="6" t="str">
        <f t="shared" si="65"/>
        <v>250</v>
      </c>
      <c r="F629" s="6" t="str">
        <f>TRIM(Table1[[#This Row],[Name]])</f>
        <v>Dawn Mitchell</v>
      </c>
      <c r="G629" s="6" t="s">
        <v>1417</v>
      </c>
      <c r="H629" s="6" t="str">
        <f t="shared" si="66"/>
        <v>DAWN MITCHELL</v>
      </c>
      <c r="I629" s="6" t="str">
        <f t="shared" si="67"/>
        <v>dawn mitchell</v>
      </c>
      <c r="J629" s="6" t="str">
        <f t="shared" si="68"/>
        <v>Dawn Mitchell</v>
      </c>
      <c r="K629" s="6" t="s">
        <v>63</v>
      </c>
      <c r="L629" s="6">
        <v>56</v>
      </c>
      <c r="M629" s="6" t="s">
        <v>173</v>
      </c>
      <c r="N629" s="6" t="s">
        <v>59</v>
      </c>
      <c r="O629" s="6" t="s">
        <v>64</v>
      </c>
      <c r="P629" s="6">
        <v>27</v>
      </c>
      <c r="Q629" s="25" t="s">
        <v>104</v>
      </c>
      <c r="R629" s="6">
        <v>2.2000000000000002</v>
      </c>
      <c r="S629" s="6" t="s">
        <v>2099</v>
      </c>
      <c r="T629" s="8">
        <v>0.7</v>
      </c>
      <c r="U629" s="6" t="s">
        <v>33</v>
      </c>
      <c r="V629" s="6" t="s">
        <v>15</v>
      </c>
      <c r="W629" s="6">
        <v>19</v>
      </c>
      <c r="X629" s="6" t="str">
        <f t="shared" si="69"/>
        <v>High</v>
      </c>
      <c r="Y629" s="11">
        <v>3</v>
      </c>
    </row>
    <row r="630" spans="1:25" x14ac:dyDescent="0.25">
      <c r="A630" s="10" t="s">
        <v>1525</v>
      </c>
      <c r="B630" s="35">
        <v>250733</v>
      </c>
      <c r="C630" s="6" t="str">
        <f t="shared" si="63"/>
        <v>FL</v>
      </c>
      <c r="D630" s="6" t="str">
        <f t="shared" si="64"/>
        <v>733</v>
      </c>
      <c r="E630" s="6" t="str">
        <f t="shared" si="65"/>
        <v>250</v>
      </c>
      <c r="F630" s="6" t="str">
        <f>TRIM(Table1[[#This Row],[Name]])</f>
        <v>Kyle Hall</v>
      </c>
      <c r="G630" s="6" t="s">
        <v>1526</v>
      </c>
      <c r="H630" s="6" t="str">
        <f t="shared" si="66"/>
        <v>KYLE HALL</v>
      </c>
      <c r="I630" s="6" t="str">
        <f t="shared" si="67"/>
        <v>kyle hall</v>
      </c>
      <c r="J630" s="6" t="str">
        <f t="shared" si="68"/>
        <v>Kyle Hall</v>
      </c>
      <c r="K630" s="6" t="s">
        <v>82</v>
      </c>
      <c r="L630" s="6">
        <v>39</v>
      </c>
      <c r="M630" s="6" t="s">
        <v>18</v>
      </c>
      <c r="N630" s="6" t="s">
        <v>18</v>
      </c>
      <c r="O630" s="6" t="s">
        <v>23</v>
      </c>
      <c r="P630" s="6">
        <v>21</v>
      </c>
      <c r="Q630" s="25">
        <v>100</v>
      </c>
      <c r="R630" s="6">
        <v>2.2000000000000002</v>
      </c>
      <c r="S630" s="6" t="s">
        <v>2099</v>
      </c>
      <c r="T630" s="8">
        <v>0.79</v>
      </c>
      <c r="U630" s="6" t="s">
        <v>50</v>
      </c>
      <c r="V630" s="6" t="s">
        <v>9</v>
      </c>
      <c r="W630" s="6">
        <v>12</v>
      </c>
      <c r="X630" s="6" t="str">
        <f t="shared" si="69"/>
        <v>Medium</v>
      </c>
      <c r="Y630" s="11">
        <v>13</v>
      </c>
    </row>
    <row r="631" spans="1:25" x14ac:dyDescent="0.25">
      <c r="A631" s="10" t="s">
        <v>1561</v>
      </c>
      <c r="B631" s="35">
        <v>250751</v>
      </c>
      <c r="C631" s="6" t="str">
        <f t="shared" si="63"/>
        <v>FL</v>
      </c>
      <c r="D631" s="6" t="str">
        <f t="shared" si="64"/>
        <v>751</v>
      </c>
      <c r="E631" s="6" t="str">
        <f t="shared" si="65"/>
        <v>250</v>
      </c>
      <c r="F631" s="6" t="str">
        <f>TRIM(Table1[[#This Row],[Name]])</f>
        <v>Ryan Taylor</v>
      </c>
      <c r="G631" s="6" t="s">
        <v>1562</v>
      </c>
      <c r="H631" s="6" t="str">
        <f t="shared" si="66"/>
        <v>RYAN TAYLOR</v>
      </c>
      <c r="I631" s="6" t="str">
        <f t="shared" si="67"/>
        <v>ryan taylor</v>
      </c>
      <c r="J631" s="6" t="str">
        <f t="shared" si="68"/>
        <v>Ryan Taylor</v>
      </c>
      <c r="K631" s="6" t="s">
        <v>82</v>
      </c>
      <c r="L631" s="6">
        <v>41</v>
      </c>
      <c r="M631" s="6" t="s">
        <v>29</v>
      </c>
      <c r="N631" s="6" t="s">
        <v>30</v>
      </c>
      <c r="O631" s="6" t="s">
        <v>31</v>
      </c>
      <c r="P631" s="6">
        <v>21</v>
      </c>
      <c r="Q631" s="25" t="s">
        <v>2102</v>
      </c>
      <c r="R631" s="6">
        <v>2.2000000000000002</v>
      </c>
      <c r="S631" s="6" t="s">
        <v>2100</v>
      </c>
      <c r="T631" s="8">
        <v>0.83</v>
      </c>
      <c r="U631" s="6" t="s">
        <v>33</v>
      </c>
      <c r="V631" s="6" t="s">
        <v>15</v>
      </c>
      <c r="W631" s="6">
        <v>17</v>
      </c>
      <c r="X631" s="6" t="str">
        <f t="shared" si="69"/>
        <v>High</v>
      </c>
      <c r="Y631" s="11">
        <v>6</v>
      </c>
    </row>
    <row r="632" spans="1:25" x14ac:dyDescent="0.25">
      <c r="A632" s="10" t="s">
        <v>1587</v>
      </c>
      <c r="B632" s="35">
        <v>250764</v>
      </c>
      <c r="C632" s="6" t="str">
        <f t="shared" si="63"/>
        <v>FL</v>
      </c>
      <c r="D632" s="6" t="str">
        <f t="shared" si="64"/>
        <v>764</v>
      </c>
      <c r="E632" s="6" t="str">
        <f t="shared" si="65"/>
        <v>250</v>
      </c>
      <c r="F632" s="6" t="str">
        <f>TRIM(Table1[[#This Row],[Name]])</f>
        <v>Aaron Hicks</v>
      </c>
      <c r="G632" s="6" t="s">
        <v>1588</v>
      </c>
      <c r="H632" s="6" t="str">
        <f t="shared" si="66"/>
        <v>AARON HICKS</v>
      </c>
      <c r="I632" s="6" t="str">
        <f t="shared" si="67"/>
        <v>aaron hicks</v>
      </c>
      <c r="J632" s="6" t="str">
        <f t="shared" si="68"/>
        <v>Aaron Hicks</v>
      </c>
      <c r="K632" s="6" t="s">
        <v>82</v>
      </c>
      <c r="L632" s="6">
        <v>52</v>
      </c>
      <c r="M632" s="6" t="s">
        <v>78</v>
      </c>
      <c r="N632" s="6" t="s">
        <v>79</v>
      </c>
      <c r="O632" s="6" t="s">
        <v>7</v>
      </c>
      <c r="P632" s="6">
        <v>7</v>
      </c>
      <c r="Q632" s="25">
        <v>40</v>
      </c>
      <c r="R632" s="6">
        <v>2.2000000000000002</v>
      </c>
      <c r="S632" s="6" t="s">
        <v>2100</v>
      </c>
      <c r="T632" s="8">
        <v>0.96</v>
      </c>
      <c r="U632" s="6" t="s">
        <v>50</v>
      </c>
      <c r="V632" s="6" t="s">
        <v>9</v>
      </c>
      <c r="W632" s="6">
        <v>8</v>
      </c>
      <c r="X632" s="6" t="str">
        <f t="shared" si="69"/>
        <v>Low</v>
      </c>
      <c r="Y632" s="11">
        <v>8</v>
      </c>
    </row>
    <row r="633" spans="1:25" x14ac:dyDescent="0.25">
      <c r="A633" s="10" t="s">
        <v>1591</v>
      </c>
      <c r="B633" s="35">
        <v>250766</v>
      </c>
      <c r="C633" s="6" t="str">
        <f t="shared" si="63"/>
        <v>FL</v>
      </c>
      <c r="D633" s="6" t="str">
        <f t="shared" si="64"/>
        <v>766</v>
      </c>
      <c r="E633" s="6" t="str">
        <f t="shared" si="65"/>
        <v>250</v>
      </c>
      <c r="F633" s="6" t="str">
        <f>TRIM(Table1[[#This Row],[Name]])</f>
        <v>Bryan Long</v>
      </c>
      <c r="G633" s="6" t="s">
        <v>1592</v>
      </c>
      <c r="H633" s="6" t="str">
        <f t="shared" si="66"/>
        <v>BRYAN LONG</v>
      </c>
      <c r="I633" s="6" t="str">
        <f t="shared" si="67"/>
        <v>bryan long</v>
      </c>
      <c r="J633" s="6" t="str">
        <f t="shared" si="68"/>
        <v>Bryan Long</v>
      </c>
      <c r="K633" s="6" t="s">
        <v>82</v>
      </c>
      <c r="L633" s="6">
        <v>48</v>
      </c>
      <c r="M633" s="6" t="s">
        <v>12</v>
      </c>
      <c r="N633" s="6" t="s">
        <v>13</v>
      </c>
      <c r="O633" s="6" t="s">
        <v>19</v>
      </c>
      <c r="P633" s="6">
        <v>24</v>
      </c>
      <c r="Q633" s="25" t="s">
        <v>24</v>
      </c>
      <c r="R633" s="6">
        <v>2.2000000000000002</v>
      </c>
      <c r="S633" s="6" t="s">
        <v>2099</v>
      </c>
      <c r="T633" s="8">
        <v>0.67</v>
      </c>
      <c r="U633" s="6" t="s">
        <v>50</v>
      </c>
      <c r="V633" s="6" t="s">
        <v>9</v>
      </c>
      <c r="W633" s="6">
        <v>12</v>
      </c>
      <c r="X633" s="6" t="str">
        <f t="shared" si="69"/>
        <v>Medium</v>
      </c>
      <c r="Y633" s="11">
        <v>13</v>
      </c>
    </row>
    <row r="634" spans="1:25" x14ac:dyDescent="0.25">
      <c r="A634" s="10" t="s">
        <v>1783</v>
      </c>
      <c r="B634" s="35">
        <v>250862</v>
      </c>
      <c r="C634" s="6" t="str">
        <f t="shared" si="63"/>
        <v>FL</v>
      </c>
      <c r="D634" s="6" t="str">
        <f t="shared" si="64"/>
        <v>862</v>
      </c>
      <c r="E634" s="6" t="str">
        <f t="shared" si="65"/>
        <v>250</v>
      </c>
      <c r="F634" s="6" t="str">
        <f>TRIM(Table1[[#This Row],[Name]])</f>
        <v>Christopher Johnson</v>
      </c>
      <c r="G634" s="6" t="s">
        <v>1784</v>
      </c>
      <c r="H634" s="6" t="str">
        <f t="shared" si="66"/>
        <v>CHRISTOPHER JOHNSON</v>
      </c>
      <c r="I634" s="6" t="str">
        <f t="shared" si="67"/>
        <v>christopher johnson</v>
      </c>
      <c r="J634" s="6" t="str">
        <f t="shared" si="68"/>
        <v>Christopher Johnson</v>
      </c>
      <c r="K634" s="6" t="s">
        <v>82</v>
      </c>
      <c r="L634" s="6">
        <v>60</v>
      </c>
      <c r="M634" s="6" t="s">
        <v>71</v>
      </c>
      <c r="N634" s="6" t="s">
        <v>72</v>
      </c>
      <c r="O634" s="6" t="s">
        <v>31</v>
      </c>
      <c r="P634" s="6">
        <v>11</v>
      </c>
      <c r="Q634" s="25">
        <v>20</v>
      </c>
      <c r="R634" s="6">
        <v>2.2000000000000002</v>
      </c>
      <c r="S634" s="6" t="s">
        <v>2099</v>
      </c>
      <c r="T634" s="8">
        <v>0.6</v>
      </c>
      <c r="U634" s="6" t="s">
        <v>50</v>
      </c>
      <c r="V634" s="6" t="s">
        <v>15</v>
      </c>
      <c r="W634" s="6">
        <v>4</v>
      </c>
      <c r="X634" s="6" t="str">
        <f t="shared" si="69"/>
        <v>Low</v>
      </c>
      <c r="Y634" s="11">
        <v>1</v>
      </c>
    </row>
    <row r="635" spans="1:25" x14ac:dyDescent="0.25">
      <c r="A635" s="10" t="s">
        <v>2035</v>
      </c>
      <c r="B635" s="35">
        <v>250989</v>
      </c>
      <c r="C635" s="6" t="str">
        <f t="shared" si="63"/>
        <v>FL</v>
      </c>
      <c r="D635" s="6" t="str">
        <f t="shared" si="64"/>
        <v>989</v>
      </c>
      <c r="E635" s="6" t="str">
        <f t="shared" si="65"/>
        <v>250</v>
      </c>
      <c r="F635" s="6" t="str">
        <f>TRIM(Table1[[#This Row],[Name]])</f>
        <v>Seth Thomas</v>
      </c>
      <c r="G635" s="6" t="s">
        <v>2036</v>
      </c>
      <c r="H635" s="6" t="str">
        <f t="shared" si="66"/>
        <v>SETH THOMAS</v>
      </c>
      <c r="I635" s="6" t="str">
        <f t="shared" si="67"/>
        <v>seth thomas</v>
      </c>
      <c r="J635" s="6" t="str">
        <f t="shared" si="68"/>
        <v>Seth Thomas</v>
      </c>
      <c r="K635" s="6" t="s">
        <v>82</v>
      </c>
      <c r="L635" s="6">
        <v>23</v>
      </c>
      <c r="M635" s="6" t="s">
        <v>43</v>
      </c>
      <c r="N635" s="6" t="s">
        <v>13</v>
      </c>
      <c r="O635" s="6" t="s">
        <v>7</v>
      </c>
      <c r="P635" s="6">
        <v>4</v>
      </c>
      <c r="Q635" s="25" t="s">
        <v>212</v>
      </c>
      <c r="R635" s="6">
        <v>2.2000000000000002</v>
      </c>
      <c r="S635" s="6" t="s">
        <v>2100</v>
      </c>
      <c r="T635" s="8">
        <v>0.64</v>
      </c>
      <c r="U635" s="6" t="s">
        <v>55</v>
      </c>
      <c r="V635" s="6" t="s">
        <v>9</v>
      </c>
      <c r="W635" s="6">
        <v>2</v>
      </c>
      <c r="X635" s="6" t="str">
        <f t="shared" si="69"/>
        <v>Low</v>
      </c>
      <c r="Y635" s="11">
        <v>3</v>
      </c>
    </row>
    <row r="636" spans="1:25" x14ac:dyDescent="0.25">
      <c r="A636" s="10" t="s">
        <v>2045</v>
      </c>
      <c r="B636" s="35">
        <v>250994</v>
      </c>
      <c r="C636" s="6" t="str">
        <f t="shared" si="63"/>
        <v>FL</v>
      </c>
      <c r="D636" s="6" t="str">
        <f t="shared" si="64"/>
        <v>994</v>
      </c>
      <c r="E636" s="6" t="str">
        <f t="shared" si="65"/>
        <v>250</v>
      </c>
      <c r="F636" s="6" t="str">
        <f>TRIM(Table1[[#This Row],[Name]])</f>
        <v>Jim Weiss</v>
      </c>
      <c r="G636" s="6" t="s">
        <v>2046</v>
      </c>
      <c r="H636" s="6" t="str">
        <f t="shared" si="66"/>
        <v>JIM WEISS</v>
      </c>
      <c r="I636" s="6" t="str">
        <f t="shared" si="67"/>
        <v>jim weiss</v>
      </c>
      <c r="J636" s="6" t="str">
        <f t="shared" si="68"/>
        <v>Jim Weiss</v>
      </c>
      <c r="K636" s="6" t="s">
        <v>82</v>
      </c>
      <c r="L636" s="6">
        <v>46</v>
      </c>
      <c r="M636" s="6" t="s">
        <v>107</v>
      </c>
      <c r="N636" s="6" t="s">
        <v>108</v>
      </c>
      <c r="O636" s="6" t="s">
        <v>14</v>
      </c>
      <c r="P636" s="6">
        <v>8</v>
      </c>
      <c r="Q636" s="25">
        <v>20</v>
      </c>
      <c r="R636" s="6">
        <v>2.2000000000000002</v>
      </c>
      <c r="S636" s="6" t="s">
        <v>2100</v>
      </c>
      <c r="T636" s="8">
        <v>0.89</v>
      </c>
      <c r="U636" s="6" t="s">
        <v>55</v>
      </c>
      <c r="V636" s="6" t="s">
        <v>9</v>
      </c>
      <c r="W636" s="6">
        <v>7</v>
      </c>
      <c r="X636" s="6" t="str">
        <f t="shared" si="69"/>
        <v>Low</v>
      </c>
      <c r="Y636" s="11">
        <v>13</v>
      </c>
    </row>
    <row r="637" spans="1:25" x14ac:dyDescent="0.25">
      <c r="A637" s="10" t="s">
        <v>590</v>
      </c>
      <c r="B637" s="35">
        <v>250263</v>
      </c>
      <c r="C637" s="6" t="str">
        <f t="shared" si="63"/>
        <v>FL</v>
      </c>
      <c r="D637" s="6" t="str">
        <f t="shared" si="64"/>
        <v>263</v>
      </c>
      <c r="E637" s="6" t="str">
        <f t="shared" si="65"/>
        <v>250</v>
      </c>
      <c r="F637" s="6" t="str">
        <f>TRIM(Table1[[#This Row],[Name]])</f>
        <v>Jacob Joseph</v>
      </c>
      <c r="G637" s="6" t="s">
        <v>591</v>
      </c>
      <c r="H637" s="6" t="str">
        <f t="shared" si="66"/>
        <v>JACOB JOSEPH</v>
      </c>
      <c r="I637" s="6" t="str">
        <f t="shared" si="67"/>
        <v>jacob joseph</v>
      </c>
      <c r="J637" s="6" t="str">
        <f t="shared" si="68"/>
        <v>Jacob Joseph</v>
      </c>
      <c r="K637" s="6" t="s">
        <v>82</v>
      </c>
      <c r="L637" s="6">
        <v>48</v>
      </c>
      <c r="M637" s="6" t="s">
        <v>5</v>
      </c>
      <c r="N637" s="6" t="s">
        <v>6</v>
      </c>
      <c r="O637" s="6" t="s">
        <v>23</v>
      </c>
      <c r="P637" s="6">
        <v>23</v>
      </c>
      <c r="Q637" s="25" t="s">
        <v>49</v>
      </c>
      <c r="R637" s="6">
        <v>2.1</v>
      </c>
      <c r="S637" s="6" t="s">
        <v>2099</v>
      </c>
      <c r="T637" s="8">
        <v>0.68</v>
      </c>
      <c r="U637" s="6" t="s">
        <v>8</v>
      </c>
      <c r="V637" s="6" t="s">
        <v>44</v>
      </c>
      <c r="W637" s="6">
        <v>14</v>
      </c>
      <c r="X637" s="6" t="str">
        <f t="shared" si="69"/>
        <v>Medium</v>
      </c>
      <c r="Y637" s="11">
        <v>7</v>
      </c>
    </row>
    <row r="638" spans="1:25" x14ac:dyDescent="0.25">
      <c r="A638" s="10" t="s">
        <v>596</v>
      </c>
      <c r="B638" s="35">
        <v>250266</v>
      </c>
      <c r="C638" s="6" t="str">
        <f t="shared" si="63"/>
        <v>FL</v>
      </c>
      <c r="D638" s="6" t="str">
        <f t="shared" si="64"/>
        <v>266</v>
      </c>
      <c r="E638" s="6" t="str">
        <f t="shared" si="65"/>
        <v>250</v>
      </c>
      <c r="F638" s="6" t="str">
        <f>TRIM(Table1[[#This Row],[Name]])</f>
        <v>Brian Bautista</v>
      </c>
      <c r="G638" s="6" t="s">
        <v>597</v>
      </c>
      <c r="H638" s="6" t="str">
        <f t="shared" si="66"/>
        <v>BRIAN BAUTISTA</v>
      </c>
      <c r="I638" s="6" t="str">
        <f t="shared" si="67"/>
        <v>brian bautista</v>
      </c>
      <c r="J638" s="6" t="str">
        <f t="shared" si="68"/>
        <v>Brian Bautista</v>
      </c>
      <c r="K638" s="6" t="s">
        <v>82</v>
      </c>
      <c r="L638" s="6">
        <v>21</v>
      </c>
      <c r="M638" s="6" t="s">
        <v>78</v>
      </c>
      <c r="N638" s="6" t="s">
        <v>79</v>
      </c>
      <c r="O638" s="6" t="s">
        <v>7</v>
      </c>
      <c r="P638" s="6">
        <v>1</v>
      </c>
      <c r="Q638" s="25">
        <v>100</v>
      </c>
      <c r="R638" s="6">
        <v>2.1</v>
      </c>
      <c r="S638" s="6" t="s">
        <v>2100</v>
      </c>
      <c r="T638" s="8">
        <v>0.92</v>
      </c>
      <c r="U638" s="6" t="s">
        <v>33</v>
      </c>
      <c r="V638" s="6" t="s">
        <v>20</v>
      </c>
      <c r="W638" s="6">
        <v>5</v>
      </c>
      <c r="X638" s="6" t="str">
        <f t="shared" si="69"/>
        <v>Low</v>
      </c>
      <c r="Y638" s="11">
        <v>4</v>
      </c>
    </row>
    <row r="639" spans="1:25" x14ac:dyDescent="0.25">
      <c r="A639" s="10" t="s">
        <v>600</v>
      </c>
      <c r="B639" s="35">
        <v>250268</v>
      </c>
      <c r="C639" s="6" t="str">
        <f t="shared" si="63"/>
        <v>FL</v>
      </c>
      <c r="D639" s="6" t="str">
        <f t="shared" si="64"/>
        <v>268</v>
      </c>
      <c r="E639" s="6" t="str">
        <f t="shared" si="65"/>
        <v>250</v>
      </c>
      <c r="F639" s="6" t="str">
        <f>TRIM(Table1[[#This Row],[Name]])</f>
        <v>Julie White</v>
      </c>
      <c r="G639" s="6" t="s">
        <v>601</v>
      </c>
      <c r="H639" s="6" t="str">
        <f t="shared" si="66"/>
        <v>JULIE WHITE</v>
      </c>
      <c r="I639" s="6" t="str">
        <f t="shared" si="67"/>
        <v>julie white</v>
      </c>
      <c r="J639" s="6" t="str">
        <f t="shared" si="68"/>
        <v>Julie White</v>
      </c>
      <c r="K639" s="6" t="s">
        <v>63</v>
      </c>
      <c r="L639" s="6">
        <v>22</v>
      </c>
      <c r="M639" s="6" t="s">
        <v>58</v>
      </c>
      <c r="N639" s="6" t="s">
        <v>59</v>
      </c>
      <c r="O639" s="6" t="s">
        <v>31</v>
      </c>
      <c r="P639" s="6">
        <v>2</v>
      </c>
      <c r="Q639" s="25">
        <v>30</v>
      </c>
      <c r="R639" s="6">
        <v>2.1</v>
      </c>
      <c r="S639" s="6" t="s">
        <v>2100</v>
      </c>
      <c r="T639" s="8">
        <v>0.11</v>
      </c>
      <c r="U639" s="6" t="s">
        <v>33</v>
      </c>
      <c r="V639" s="6" t="s">
        <v>9</v>
      </c>
      <c r="W639" s="6">
        <v>2</v>
      </c>
      <c r="X639" s="6" t="str">
        <f t="shared" si="69"/>
        <v>Low</v>
      </c>
      <c r="Y639" s="11">
        <v>2</v>
      </c>
    </row>
    <row r="640" spans="1:25" x14ac:dyDescent="0.25">
      <c r="A640" s="10" t="s">
        <v>656</v>
      </c>
      <c r="B640" s="35">
        <v>250296</v>
      </c>
      <c r="C640" s="6" t="str">
        <f t="shared" si="63"/>
        <v>FL</v>
      </c>
      <c r="D640" s="6" t="str">
        <f t="shared" si="64"/>
        <v>296</v>
      </c>
      <c r="E640" s="6" t="str">
        <f t="shared" si="65"/>
        <v>250</v>
      </c>
      <c r="F640" s="6" t="str">
        <f>TRIM(Table1[[#This Row],[Name]])</f>
        <v>Amy Lee</v>
      </c>
      <c r="G640" s="6" t="s">
        <v>657</v>
      </c>
      <c r="H640" s="6" t="str">
        <f t="shared" si="66"/>
        <v>AMY LEE</v>
      </c>
      <c r="I640" s="6" t="str">
        <f t="shared" si="67"/>
        <v>amy lee</v>
      </c>
      <c r="J640" s="6" t="str">
        <f t="shared" si="68"/>
        <v>Amy Lee</v>
      </c>
      <c r="K640" s="6" t="s">
        <v>63</v>
      </c>
      <c r="L640" s="6">
        <v>56</v>
      </c>
      <c r="M640" s="6" t="s">
        <v>53</v>
      </c>
      <c r="N640" s="6" t="s">
        <v>13</v>
      </c>
      <c r="O640" s="6" t="s">
        <v>75</v>
      </c>
      <c r="P640" s="6">
        <v>34</v>
      </c>
      <c r="Q640" s="25" t="s">
        <v>49</v>
      </c>
      <c r="R640" s="6">
        <v>2.1</v>
      </c>
      <c r="S640" s="6" t="s">
        <v>54</v>
      </c>
      <c r="T640" s="8">
        <v>0.84</v>
      </c>
      <c r="U640" s="6" t="s">
        <v>8</v>
      </c>
      <c r="V640" s="6" t="s">
        <v>44</v>
      </c>
      <c r="W640" s="6">
        <v>17</v>
      </c>
      <c r="X640" s="6" t="str">
        <f t="shared" si="69"/>
        <v>High</v>
      </c>
      <c r="Y640" s="11">
        <v>11</v>
      </c>
    </row>
    <row r="641" spans="1:25" x14ac:dyDescent="0.25">
      <c r="A641" s="10" t="s">
        <v>738</v>
      </c>
      <c r="B641" s="35">
        <v>250337</v>
      </c>
      <c r="C641" s="6" t="str">
        <f t="shared" si="63"/>
        <v>FL</v>
      </c>
      <c r="D641" s="6" t="str">
        <f t="shared" si="64"/>
        <v>337</v>
      </c>
      <c r="E641" s="6" t="str">
        <f t="shared" si="65"/>
        <v>250</v>
      </c>
      <c r="F641" s="6" t="str">
        <f>TRIM(Table1[[#This Row],[Name]])</f>
        <v>Brittany Mcdowell</v>
      </c>
      <c r="G641" s="6" t="s">
        <v>739</v>
      </c>
      <c r="H641" s="6" t="str">
        <f t="shared" si="66"/>
        <v>BRITTANY MCDOWELL</v>
      </c>
      <c r="I641" s="6" t="str">
        <f t="shared" si="67"/>
        <v>brittany mcdowell</v>
      </c>
      <c r="J641" s="6" t="str">
        <f t="shared" si="68"/>
        <v>Brittany Mcdowell</v>
      </c>
      <c r="K641" s="6" t="s">
        <v>63</v>
      </c>
      <c r="L641" s="6">
        <v>33</v>
      </c>
      <c r="M641" s="6" t="s">
        <v>43</v>
      </c>
      <c r="N641" s="6" t="s">
        <v>13</v>
      </c>
      <c r="O641" s="6" t="s">
        <v>19</v>
      </c>
      <c r="P641" s="6">
        <v>11</v>
      </c>
      <c r="Q641" s="25">
        <v>75</v>
      </c>
      <c r="R641" s="6">
        <v>2.1</v>
      </c>
      <c r="S641" s="6" t="s">
        <v>2099</v>
      </c>
      <c r="T641" s="8">
        <v>0.96</v>
      </c>
      <c r="U641" s="6" t="s">
        <v>8</v>
      </c>
      <c r="V641" s="6" t="s">
        <v>44</v>
      </c>
      <c r="W641" s="6">
        <v>7</v>
      </c>
      <c r="X641" s="6" t="str">
        <f t="shared" si="69"/>
        <v>Low</v>
      </c>
      <c r="Y641" s="11">
        <v>5</v>
      </c>
    </row>
    <row r="642" spans="1:25" x14ac:dyDescent="0.25">
      <c r="A642" s="10" t="s">
        <v>750</v>
      </c>
      <c r="B642" s="35">
        <v>250343</v>
      </c>
      <c r="C642" s="6" t="str">
        <f t="shared" ref="C642:C705" si="70">LEFT(A642,2)</f>
        <v>FL</v>
      </c>
      <c r="D642" s="6" t="str">
        <f t="shared" ref="D642:D705" si="71">RIGHT(A642,3)</f>
        <v>343</v>
      </c>
      <c r="E642" s="6" t="str">
        <f t="shared" ref="E642:E705" si="72">MID(A642,3,3)</f>
        <v>250</v>
      </c>
      <c r="F642" s="6" t="str">
        <f>TRIM(Table1[[#This Row],[Name]])</f>
        <v>Deborah Day</v>
      </c>
      <c r="G642" s="6" t="s">
        <v>751</v>
      </c>
      <c r="H642" s="6" t="str">
        <f t="shared" ref="H642:H705" si="73">UPPER(G642)</f>
        <v>DEBORAH DAY</v>
      </c>
      <c r="I642" s="6" t="str">
        <f t="shared" ref="I642:I705" si="74">LOWER(G642)</f>
        <v>deborah day</v>
      </c>
      <c r="J642" s="6" t="str">
        <f t="shared" ref="J642:J705" si="75">PROPER(G642)</f>
        <v>Deborah Day</v>
      </c>
      <c r="K642" s="6" t="s">
        <v>63</v>
      </c>
      <c r="L642" s="6">
        <v>22</v>
      </c>
      <c r="M642" s="6" t="s">
        <v>5</v>
      </c>
      <c r="N642" s="6" t="s">
        <v>6</v>
      </c>
      <c r="O642" s="6" t="s">
        <v>7</v>
      </c>
      <c r="P642" s="6">
        <v>3</v>
      </c>
      <c r="Q642" s="25" t="s">
        <v>2104</v>
      </c>
      <c r="R642" s="6">
        <v>2.1</v>
      </c>
      <c r="S642" s="6" t="s">
        <v>2099</v>
      </c>
      <c r="T642" s="8">
        <v>0.11</v>
      </c>
      <c r="U642" s="6" t="s">
        <v>50</v>
      </c>
      <c r="V642" s="6" t="s">
        <v>20</v>
      </c>
      <c r="W642" s="6">
        <v>4</v>
      </c>
      <c r="X642" s="6" t="str">
        <f t="shared" ref="X642:X705" si="76">IF(W642&gt;15,"High",IF(W642&gt;=10,"Medium","Low"))</f>
        <v>Low</v>
      </c>
      <c r="Y642" s="11">
        <v>1</v>
      </c>
    </row>
    <row r="643" spans="1:25" x14ac:dyDescent="0.25">
      <c r="A643" s="10" t="s">
        <v>772</v>
      </c>
      <c r="B643" s="35">
        <v>250354</v>
      </c>
      <c r="C643" s="6" t="str">
        <f t="shared" si="70"/>
        <v>FL</v>
      </c>
      <c r="D643" s="6" t="str">
        <f t="shared" si="71"/>
        <v>354</v>
      </c>
      <c r="E643" s="6" t="str">
        <f t="shared" si="72"/>
        <v>250</v>
      </c>
      <c r="F643" s="6" t="str">
        <f>TRIM(Table1[[#This Row],[Name]])</f>
        <v>Jessica Vance</v>
      </c>
      <c r="G643" s="6" t="s">
        <v>773</v>
      </c>
      <c r="H643" s="6" t="str">
        <f t="shared" si="73"/>
        <v>JESSICA VANCE</v>
      </c>
      <c r="I643" s="6" t="str">
        <f t="shared" si="74"/>
        <v>jessica vance</v>
      </c>
      <c r="J643" s="6" t="str">
        <f t="shared" si="75"/>
        <v>Jessica Vance</v>
      </c>
      <c r="K643" s="6" t="s">
        <v>63</v>
      </c>
      <c r="L643" s="6">
        <v>47</v>
      </c>
      <c r="M643" s="6" t="s">
        <v>5</v>
      </c>
      <c r="N643" s="6" t="s">
        <v>6</v>
      </c>
      <c r="O643" s="6" t="s">
        <v>64</v>
      </c>
      <c r="P643" s="6">
        <v>12</v>
      </c>
      <c r="Q643" s="25">
        <v>50</v>
      </c>
      <c r="R643" s="6">
        <v>2.1</v>
      </c>
      <c r="S643" s="6" t="s">
        <v>2100</v>
      </c>
      <c r="T643" s="8">
        <v>0.67</v>
      </c>
      <c r="U643" s="6" t="s">
        <v>8</v>
      </c>
      <c r="V643" s="6" t="s">
        <v>44</v>
      </c>
      <c r="W643" s="6">
        <v>14</v>
      </c>
      <c r="X643" s="6" t="str">
        <f t="shared" si="76"/>
        <v>Medium</v>
      </c>
      <c r="Y643" s="11">
        <v>10</v>
      </c>
    </row>
    <row r="644" spans="1:25" x14ac:dyDescent="0.25">
      <c r="A644" s="10" t="s">
        <v>794</v>
      </c>
      <c r="B644" s="35">
        <v>250365</v>
      </c>
      <c r="C644" s="6" t="str">
        <f t="shared" si="70"/>
        <v>FL</v>
      </c>
      <c r="D644" s="6" t="str">
        <f t="shared" si="71"/>
        <v>365</v>
      </c>
      <c r="E644" s="6" t="str">
        <f t="shared" si="72"/>
        <v>250</v>
      </c>
      <c r="F644" s="6" t="str">
        <f>TRIM(Table1[[#This Row],[Name]])</f>
        <v>Summer Yoder</v>
      </c>
      <c r="G644" s="6" t="s">
        <v>795</v>
      </c>
      <c r="H644" s="6" t="str">
        <f t="shared" si="73"/>
        <v>SUMMER YODER</v>
      </c>
      <c r="I644" s="6" t="str">
        <f t="shared" si="74"/>
        <v>summer yoder</v>
      </c>
      <c r="J644" s="6" t="str">
        <f t="shared" si="75"/>
        <v>Summer Yoder</v>
      </c>
      <c r="K644" s="6" t="s">
        <v>63</v>
      </c>
      <c r="L644" s="6">
        <v>46</v>
      </c>
      <c r="M644" s="6" t="s">
        <v>12</v>
      </c>
      <c r="N644" s="6" t="s">
        <v>13</v>
      </c>
      <c r="O644" s="6" t="s">
        <v>23</v>
      </c>
      <c r="P644" s="6">
        <v>26</v>
      </c>
      <c r="Q644" s="25" t="s">
        <v>212</v>
      </c>
      <c r="R644" s="6">
        <v>2.1</v>
      </c>
      <c r="S644" s="6" t="s">
        <v>2100</v>
      </c>
      <c r="T644" s="8">
        <v>0.11</v>
      </c>
      <c r="U644" s="6" t="s">
        <v>55</v>
      </c>
      <c r="V644" s="6" t="s">
        <v>20</v>
      </c>
      <c r="W644" s="6">
        <v>15</v>
      </c>
      <c r="X644" s="6" t="str">
        <f t="shared" si="76"/>
        <v>Medium</v>
      </c>
      <c r="Y644" s="11">
        <v>2</v>
      </c>
    </row>
    <row r="645" spans="1:25" x14ac:dyDescent="0.25">
      <c r="A645" s="10" t="s">
        <v>814</v>
      </c>
      <c r="B645" s="35">
        <v>250375</v>
      </c>
      <c r="C645" s="6" t="str">
        <f t="shared" si="70"/>
        <v>FL</v>
      </c>
      <c r="D645" s="6" t="str">
        <f t="shared" si="71"/>
        <v>375</v>
      </c>
      <c r="E645" s="6" t="str">
        <f t="shared" si="72"/>
        <v>250</v>
      </c>
      <c r="F645" s="6" t="str">
        <f>TRIM(Table1[[#This Row],[Name]])</f>
        <v>Gerald Johnson</v>
      </c>
      <c r="G645" s="6" t="s">
        <v>815</v>
      </c>
      <c r="H645" s="6" t="str">
        <f t="shared" si="73"/>
        <v>GERALD JOHNSON</v>
      </c>
      <c r="I645" s="6" t="str">
        <f t="shared" si="74"/>
        <v>gerald johnson</v>
      </c>
      <c r="J645" s="6" t="str">
        <f t="shared" si="75"/>
        <v>Gerald Johnson</v>
      </c>
      <c r="K645" s="6" t="s">
        <v>82</v>
      </c>
      <c r="L645" s="6">
        <v>40</v>
      </c>
      <c r="M645" s="6" t="s">
        <v>58</v>
      </c>
      <c r="N645" s="6" t="s">
        <v>59</v>
      </c>
      <c r="O645" s="6" t="s">
        <v>7</v>
      </c>
      <c r="P645" s="6">
        <v>11</v>
      </c>
      <c r="Q645" s="25" t="s">
        <v>49</v>
      </c>
      <c r="R645" s="6">
        <v>2.1</v>
      </c>
      <c r="S645" s="6" t="s">
        <v>2100</v>
      </c>
      <c r="T645" s="8">
        <v>0.82</v>
      </c>
      <c r="U645" s="6" t="s">
        <v>33</v>
      </c>
      <c r="V645" s="6" t="s">
        <v>20</v>
      </c>
      <c r="W645" s="6">
        <v>1</v>
      </c>
      <c r="X645" s="6" t="str">
        <f t="shared" si="76"/>
        <v>Low</v>
      </c>
      <c r="Y645" s="11">
        <v>1</v>
      </c>
    </row>
    <row r="646" spans="1:25" x14ac:dyDescent="0.25">
      <c r="A646" s="10" t="s">
        <v>981</v>
      </c>
      <c r="B646" s="35">
        <v>250459</v>
      </c>
      <c r="C646" s="6" t="str">
        <f t="shared" si="70"/>
        <v>FL</v>
      </c>
      <c r="D646" s="6" t="str">
        <f t="shared" si="71"/>
        <v>459</v>
      </c>
      <c r="E646" s="6" t="str">
        <f t="shared" si="72"/>
        <v>250</v>
      </c>
      <c r="F646" s="6" t="str">
        <f>TRIM(Table1[[#This Row],[Name]])</f>
        <v>David Sanchez</v>
      </c>
      <c r="G646" s="6" t="s">
        <v>982</v>
      </c>
      <c r="H646" s="6" t="str">
        <f t="shared" si="73"/>
        <v>DAVID SANCHEZ</v>
      </c>
      <c r="I646" s="6" t="str">
        <f t="shared" si="74"/>
        <v>david sanchez</v>
      </c>
      <c r="J646" s="6" t="str">
        <f t="shared" si="75"/>
        <v>David Sanchez</v>
      </c>
      <c r="K646" s="6" t="s">
        <v>82</v>
      </c>
      <c r="L646" s="6">
        <v>40</v>
      </c>
      <c r="M646" s="6" t="s">
        <v>111</v>
      </c>
      <c r="N646" s="6" t="s">
        <v>13</v>
      </c>
      <c r="O646" s="6" t="s">
        <v>97</v>
      </c>
      <c r="P646" s="6">
        <v>1</v>
      </c>
      <c r="Q646" s="25">
        <v>100</v>
      </c>
      <c r="R646" s="6">
        <v>2.1</v>
      </c>
      <c r="S646" s="6" t="s">
        <v>2100</v>
      </c>
      <c r="T646" s="8">
        <v>0.11</v>
      </c>
      <c r="U646" s="6" t="s">
        <v>55</v>
      </c>
      <c r="V646" s="6" t="s">
        <v>15</v>
      </c>
      <c r="W646" s="6">
        <v>4</v>
      </c>
      <c r="X646" s="6" t="str">
        <f t="shared" si="76"/>
        <v>Low</v>
      </c>
      <c r="Y646" s="11">
        <v>1</v>
      </c>
    </row>
    <row r="647" spans="1:25" x14ac:dyDescent="0.25">
      <c r="A647" s="10" t="s">
        <v>484</v>
      </c>
      <c r="B647" s="35">
        <v>250210</v>
      </c>
      <c r="C647" s="6" t="str">
        <f t="shared" si="70"/>
        <v>FL</v>
      </c>
      <c r="D647" s="6" t="str">
        <f t="shared" si="71"/>
        <v>210</v>
      </c>
      <c r="E647" s="6" t="str">
        <f t="shared" si="72"/>
        <v>250</v>
      </c>
      <c r="F647" s="6" t="str">
        <f>TRIM(Table1[[#This Row],[Name]])</f>
        <v>Jennifer Rowe</v>
      </c>
      <c r="G647" s="6" t="s">
        <v>485</v>
      </c>
      <c r="H647" s="6" t="str">
        <f t="shared" si="73"/>
        <v>JENNIFER ROWE</v>
      </c>
      <c r="I647" s="6" t="str">
        <f t="shared" si="74"/>
        <v>jennifer rowe</v>
      </c>
      <c r="J647" s="6" t="str">
        <f t="shared" si="75"/>
        <v>Jennifer Rowe</v>
      </c>
      <c r="K647" s="6" t="s">
        <v>63</v>
      </c>
      <c r="L647" s="6">
        <v>47</v>
      </c>
      <c r="M647" s="6" t="s">
        <v>18</v>
      </c>
      <c r="N647" s="6" t="s">
        <v>18</v>
      </c>
      <c r="O647" s="6" t="s">
        <v>38</v>
      </c>
      <c r="P647" s="6">
        <v>15</v>
      </c>
      <c r="Q647" s="25">
        <v>40</v>
      </c>
      <c r="R647" s="6">
        <v>2.1</v>
      </c>
      <c r="S647" s="6" t="s">
        <v>54</v>
      </c>
      <c r="T647" s="8">
        <v>0.94</v>
      </c>
      <c r="U647" s="6" t="s">
        <v>33</v>
      </c>
      <c r="V647" s="6" t="s">
        <v>44</v>
      </c>
      <c r="W647" s="6">
        <v>8</v>
      </c>
      <c r="X647" s="6" t="str">
        <f t="shared" si="76"/>
        <v>Low</v>
      </c>
      <c r="Y647" s="11">
        <v>10</v>
      </c>
    </row>
    <row r="648" spans="1:25" x14ac:dyDescent="0.25">
      <c r="A648" s="10" t="s">
        <v>1064</v>
      </c>
      <c r="B648" s="35">
        <v>250501</v>
      </c>
      <c r="C648" s="6" t="str">
        <f t="shared" si="70"/>
        <v>FL</v>
      </c>
      <c r="D648" s="6" t="str">
        <f t="shared" si="71"/>
        <v>501</v>
      </c>
      <c r="E648" s="6" t="str">
        <f t="shared" si="72"/>
        <v>250</v>
      </c>
      <c r="F648" s="6" t="str">
        <f>TRIM(Table1[[#This Row],[Name]])</f>
        <v>Jacob Mclaughlin</v>
      </c>
      <c r="G648" s="6" t="s">
        <v>1065</v>
      </c>
      <c r="H648" s="6" t="str">
        <f t="shared" si="73"/>
        <v>JACOB MCLAUGHLIN</v>
      </c>
      <c r="I648" s="6" t="str">
        <f t="shared" si="74"/>
        <v>jacob mclaughlin</v>
      </c>
      <c r="J648" s="6" t="str">
        <f t="shared" si="75"/>
        <v>Jacob Mclaughlin</v>
      </c>
      <c r="K648" s="6" t="s">
        <v>82</v>
      </c>
      <c r="L648" s="6">
        <v>55</v>
      </c>
      <c r="M648" s="6" t="s">
        <v>12</v>
      </c>
      <c r="N648" s="6" t="s">
        <v>13</v>
      </c>
      <c r="O648" s="6" t="s">
        <v>38</v>
      </c>
      <c r="P648" s="6">
        <v>7</v>
      </c>
      <c r="Q648" s="25" t="s">
        <v>2102</v>
      </c>
      <c r="R648" s="6">
        <v>2.1</v>
      </c>
      <c r="S648" s="6" t="s">
        <v>2099</v>
      </c>
      <c r="T648" s="8">
        <v>0.66</v>
      </c>
      <c r="U648" s="6" t="s">
        <v>55</v>
      </c>
      <c r="V648" s="6" t="s">
        <v>9</v>
      </c>
      <c r="W648" s="6">
        <v>8</v>
      </c>
      <c r="X648" s="6" t="str">
        <f t="shared" si="76"/>
        <v>Low</v>
      </c>
      <c r="Y648" s="11">
        <v>9</v>
      </c>
    </row>
    <row r="649" spans="1:25" x14ac:dyDescent="0.25">
      <c r="A649" s="10" t="s">
        <v>1711</v>
      </c>
      <c r="B649" s="35">
        <v>250826</v>
      </c>
      <c r="C649" s="6" t="str">
        <f t="shared" si="70"/>
        <v>FL</v>
      </c>
      <c r="D649" s="6" t="str">
        <f t="shared" si="71"/>
        <v>826</v>
      </c>
      <c r="E649" s="6" t="str">
        <f t="shared" si="72"/>
        <v>250</v>
      </c>
      <c r="F649" s="6" t="str">
        <f>TRIM(Table1[[#This Row],[Name]])</f>
        <v>Michael Mcmahon</v>
      </c>
      <c r="G649" s="6" t="s">
        <v>1712</v>
      </c>
      <c r="H649" s="6" t="str">
        <f t="shared" si="73"/>
        <v>MICHAEL MCMAHON</v>
      </c>
      <c r="I649" s="6" t="str">
        <f t="shared" si="74"/>
        <v>michael mcmahon</v>
      </c>
      <c r="J649" s="6" t="str">
        <f t="shared" si="75"/>
        <v>Michael Mcmahon</v>
      </c>
      <c r="K649" s="6" t="s">
        <v>82</v>
      </c>
      <c r="L649" s="6">
        <v>20</v>
      </c>
      <c r="M649" s="6" t="s">
        <v>158</v>
      </c>
      <c r="N649" s="6" t="s">
        <v>159</v>
      </c>
      <c r="O649" s="6" t="s">
        <v>38</v>
      </c>
      <c r="P649" s="6">
        <v>2</v>
      </c>
      <c r="Q649" s="25" t="s">
        <v>24</v>
      </c>
      <c r="R649" s="6">
        <v>2.1</v>
      </c>
      <c r="S649" s="6" t="s">
        <v>2099</v>
      </c>
      <c r="T649" s="8">
        <v>0.64</v>
      </c>
      <c r="U649" s="6" t="s">
        <v>55</v>
      </c>
      <c r="V649" s="6" t="s">
        <v>44</v>
      </c>
      <c r="W649" s="6">
        <v>1</v>
      </c>
      <c r="X649" s="6" t="str">
        <f t="shared" si="76"/>
        <v>Low</v>
      </c>
      <c r="Y649" s="11">
        <v>1</v>
      </c>
    </row>
    <row r="650" spans="1:25" x14ac:dyDescent="0.25">
      <c r="A650" s="10" t="s">
        <v>1805</v>
      </c>
      <c r="B650" s="35">
        <v>250873</v>
      </c>
      <c r="C650" s="6" t="str">
        <f t="shared" si="70"/>
        <v>FL</v>
      </c>
      <c r="D650" s="6" t="str">
        <f t="shared" si="71"/>
        <v>873</v>
      </c>
      <c r="E650" s="6" t="str">
        <f t="shared" si="72"/>
        <v>250</v>
      </c>
      <c r="F650" s="6" t="str">
        <f>TRIM(Table1[[#This Row],[Name]])</f>
        <v>Aaron Blair</v>
      </c>
      <c r="G650" s="6" t="s">
        <v>1806</v>
      </c>
      <c r="H650" s="6" t="str">
        <f t="shared" si="73"/>
        <v>AARON BLAIR</v>
      </c>
      <c r="I650" s="6" t="str">
        <f t="shared" si="74"/>
        <v>aaron blair</v>
      </c>
      <c r="J650" s="6" t="str">
        <f t="shared" si="75"/>
        <v>Aaron Blair</v>
      </c>
      <c r="K650" s="6" t="s">
        <v>82</v>
      </c>
      <c r="L650" s="6">
        <v>26</v>
      </c>
      <c r="M650" s="6" t="s">
        <v>173</v>
      </c>
      <c r="N650" s="6" t="s">
        <v>59</v>
      </c>
      <c r="O650" s="6" t="s">
        <v>7</v>
      </c>
      <c r="P650" s="6">
        <v>11</v>
      </c>
      <c r="Q650" s="25" t="s">
        <v>153</v>
      </c>
      <c r="R650" s="6">
        <v>2.1</v>
      </c>
      <c r="S650" s="6" t="s">
        <v>54</v>
      </c>
      <c r="T650" s="8">
        <v>0.11</v>
      </c>
      <c r="U650" s="6" t="s">
        <v>33</v>
      </c>
      <c r="V650" s="6" t="s">
        <v>15</v>
      </c>
      <c r="W650" s="6">
        <v>1</v>
      </c>
      <c r="X650" s="6" t="str">
        <f t="shared" si="76"/>
        <v>Low</v>
      </c>
      <c r="Y650" s="11">
        <v>1</v>
      </c>
    </row>
    <row r="651" spans="1:25" x14ac:dyDescent="0.25">
      <c r="A651" s="10" t="s">
        <v>1819</v>
      </c>
      <c r="B651" s="35">
        <v>250880</v>
      </c>
      <c r="C651" s="6" t="str">
        <f t="shared" si="70"/>
        <v>FL</v>
      </c>
      <c r="D651" s="6" t="str">
        <f t="shared" si="71"/>
        <v>880</v>
      </c>
      <c r="E651" s="6" t="str">
        <f t="shared" si="72"/>
        <v>250</v>
      </c>
      <c r="F651" s="6" t="str">
        <f>TRIM(Table1[[#This Row],[Name]])</f>
        <v>Mrs. Jessica Williams DVM</v>
      </c>
      <c r="G651" s="6" t="s">
        <v>1820</v>
      </c>
      <c r="H651" s="6" t="str">
        <f t="shared" si="73"/>
        <v>MRS. JESSICA WILLIAMS DVM</v>
      </c>
      <c r="I651" s="6" t="str">
        <f t="shared" si="74"/>
        <v>mrs. jessica williams dvm</v>
      </c>
      <c r="J651" s="6" t="str">
        <f t="shared" si="75"/>
        <v>Mrs. Jessica Williams Dvm</v>
      </c>
      <c r="K651" s="6" t="s">
        <v>63</v>
      </c>
      <c r="L651" s="6">
        <v>25</v>
      </c>
      <c r="M651" s="6" t="s">
        <v>95</v>
      </c>
      <c r="N651" s="6" t="s">
        <v>96</v>
      </c>
      <c r="O651" s="6" t="s">
        <v>31</v>
      </c>
      <c r="P651" s="6">
        <v>6</v>
      </c>
      <c r="Q651" s="25">
        <v>20</v>
      </c>
      <c r="R651" s="6">
        <v>2.1</v>
      </c>
      <c r="S651" s="6" t="s">
        <v>142</v>
      </c>
      <c r="T651" s="8">
        <v>0.11</v>
      </c>
      <c r="U651" s="6" t="s">
        <v>55</v>
      </c>
      <c r="V651" s="6" t="s">
        <v>9</v>
      </c>
      <c r="W651" s="6">
        <v>9</v>
      </c>
      <c r="X651" s="6" t="str">
        <f t="shared" si="76"/>
        <v>Low</v>
      </c>
      <c r="Y651" s="11">
        <v>8</v>
      </c>
    </row>
    <row r="652" spans="1:25" x14ac:dyDescent="0.25">
      <c r="A652" s="10" t="s">
        <v>1858</v>
      </c>
      <c r="B652" s="35">
        <v>250900</v>
      </c>
      <c r="C652" s="6" t="str">
        <f t="shared" si="70"/>
        <v>FL</v>
      </c>
      <c r="D652" s="6" t="str">
        <f t="shared" si="71"/>
        <v>900</v>
      </c>
      <c r="E652" s="6" t="str">
        <f t="shared" si="72"/>
        <v>250</v>
      </c>
      <c r="F652" s="6" t="str">
        <f>TRIM(Table1[[#This Row],[Name]])</f>
        <v>Robin Walsh</v>
      </c>
      <c r="G652" s="6" t="s">
        <v>1859</v>
      </c>
      <c r="H652" s="6" t="str">
        <f t="shared" si="73"/>
        <v>ROBIN WALSH</v>
      </c>
      <c r="I652" s="6" t="str">
        <f t="shared" si="74"/>
        <v>robin walsh</v>
      </c>
      <c r="J652" s="6" t="str">
        <f t="shared" si="75"/>
        <v>Robin Walsh</v>
      </c>
      <c r="K652" s="6" t="s">
        <v>63</v>
      </c>
      <c r="L652" s="6">
        <v>39</v>
      </c>
      <c r="M652" s="6" t="s">
        <v>36</v>
      </c>
      <c r="N652" s="6" t="s">
        <v>37</v>
      </c>
      <c r="O652" s="6" t="s">
        <v>60</v>
      </c>
      <c r="P652" s="6">
        <v>18</v>
      </c>
      <c r="Q652" s="25">
        <v>50</v>
      </c>
      <c r="R652" s="6">
        <v>2.1</v>
      </c>
      <c r="S652" s="6" t="s">
        <v>2099</v>
      </c>
      <c r="T652" s="8">
        <v>0.75</v>
      </c>
      <c r="U652" s="6" t="s">
        <v>33</v>
      </c>
      <c r="V652" s="6" t="s">
        <v>20</v>
      </c>
      <c r="W652" s="6">
        <v>10</v>
      </c>
      <c r="X652" s="6" t="str">
        <f t="shared" si="76"/>
        <v>Medium</v>
      </c>
      <c r="Y652" s="11">
        <v>7</v>
      </c>
    </row>
    <row r="653" spans="1:25" x14ac:dyDescent="0.25">
      <c r="A653" s="10" t="s">
        <v>1901</v>
      </c>
      <c r="B653" s="35">
        <v>250922</v>
      </c>
      <c r="C653" s="6" t="str">
        <f t="shared" si="70"/>
        <v>FL</v>
      </c>
      <c r="D653" s="6" t="str">
        <f t="shared" si="71"/>
        <v>922</v>
      </c>
      <c r="E653" s="6" t="str">
        <f t="shared" si="72"/>
        <v>250</v>
      </c>
      <c r="F653" s="6" t="str">
        <f>TRIM(Table1[[#This Row],[Name]])</f>
        <v>Anita Becker</v>
      </c>
      <c r="G653" s="6" t="s">
        <v>1902</v>
      </c>
      <c r="H653" s="6" t="str">
        <f t="shared" si="73"/>
        <v>ANITA BECKER</v>
      </c>
      <c r="I653" s="6" t="str">
        <f t="shared" si="74"/>
        <v>anita becker</v>
      </c>
      <c r="J653" s="6" t="str">
        <f t="shared" si="75"/>
        <v>Anita Becker</v>
      </c>
      <c r="K653" s="6" t="s">
        <v>63</v>
      </c>
      <c r="L653" s="6">
        <v>49</v>
      </c>
      <c r="M653" s="6" t="s">
        <v>173</v>
      </c>
      <c r="N653" s="6" t="s">
        <v>59</v>
      </c>
      <c r="O653" s="6" t="s">
        <v>75</v>
      </c>
      <c r="P653" s="6">
        <v>4</v>
      </c>
      <c r="Q653" s="25" t="s">
        <v>153</v>
      </c>
      <c r="R653" s="6">
        <v>2.1</v>
      </c>
      <c r="S653" s="6" t="s">
        <v>2100</v>
      </c>
      <c r="T653" s="8">
        <v>0.85</v>
      </c>
      <c r="U653" s="6" t="s">
        <v>8</v>
      </c>
      <c r="V653" s="6" t="s">
        <v>15</v>
      </c>
      <c r="W653" s="6">
        <v>5</v>
      </c>
      <c r="X653" s="6" t="str">
        <f t="shared" si="76"/>
        <v>Low</v>
      </c>
      <c r="Y653" s="11">
        <v>2</v>
      </c>
    </row>
    <row r="654" spans="1:25" x14ac:dyDescent="0.25">
      <c r="A654" s="10" t="s">
        <v>61</v>
      </c>
      <c r="B654" s="35">
        <v>250013</v>
      </c>
      <c r="C654" s="6" t="str">
        <f t="shared" si="70"/>
        <v>FL</v>
      </c>
      <c r="D654" s="6" t="str">
        <f t="shared" si="71"/>
        <v>013</v>
      </c>
      <c r="E654" s="6" t="str">
        <f t="shared" si="72"/>
        <v>250</v>
      </c>
      <c r="F654" s="6" t="str">
        <f>TRIM(Table1[[#This Row],[Name]])</f>
        <v>Alice Schneider</v>
      </c>
      <c r="G654" s="6" t="s">
        <v>62</v>
      </c>
      <c r="H654" s="6" t="str">
        <f t="shared" si="73"/>
        <v>ALICE SCHNEIDER</v>
      </c>
      <c r="I654" s="6" t="str">
        <f t="shared" si="74"/>
        <v>alice schneider</v>
      </c>
      <c r="J654" s="6" t="str">
        <f t="shared" si="75"/>
        <v>Alice Schneider</v>
      </c>
      <c r="K654" s="6" t="s">
        <v>63</v>
      </c>
      <c r="L654" s="6">
        <v>57</v>
      </c>
      <c r="M654" s="6" t="s">
        <v>53</v>
      </c>
      <c r="N654" s="6" t="s">
        <v>13</v>
      </c>
      <c r="O654" s="6" t="s">
        <v>64</v>
      </c>
      <c r="P654" s="6">
        <v>18</v>
      </c>
      <c r="Q654" s="25" t="s">
        <v>49</v>
      </c>
      <c r="R654" s="6">
        <v>2</v>
      </c>
      <c r="S654" s="6" t="s">
        <v>2099</v>
      </c>
      <c r="T654" s="8">
        <v>0.86</v>
      </c>
      <c r="U654" s="6" t="s">
        <v>8</v>
      </c>
      <c r="V654" s="6" t="s">
        <v>9</v>
      </c>
      <c r="W654" s="6">
        <v>16</v>
      </c>
      <c r="X654" s="6" t="str">
        <f t="shared" si="76"/>
        <v>High</v>
      </c>
      <c r="Y654" s="11">
        <v>15</v>
      </c>
    </row>
    <row r="655" spans="1:25" x14ac:dyDescent="0.25">
      <c r="A655" s="10" t="s">
        <v>176</v>
      </c>
      <c r="B655" s="35">
        <v>250056</v>
      </c>
      <c r="C655" s="6" t="str">
        <f t="shared" si="70"/>
        <v>FL</v>
      </c>
      <c r="D655" s="6" t="str">
        <f t="shared" si="71"/>
        <v>056</v>
      </c>
      <c r="E655" s="6" t="str">
        <f t="shared" si="72"/>
        <v>250</v>
      </c>
      <c r="F655" s="6" t="str">
        <f>TRIM(Table1[[#This Row],[Name]])</f>
        <v>Larry Simpson</v>
      </c>
      <c r="G655" s="6" t="s">
        <v>177</v>
      </c>
      <c r="H655" s="6" t="str">
        <f t="shared" si="73"/>
        <v>LARRY SIMPSON</v>
      </c>
      <c r="I655" s="6" t="str">
        <f t="shared" si="74"/>
        <v>larry simpson</v>
      </c>
      <c r="J655" s="6" t="str">
        <f t="shared" si="75"/>
        <v>Larry Simpson</v>
      </c>
      <c r="K655" s="6" t="s">
        <v>82</v>
      </c>
      <c r="L655" s="6">
        <v>50</v>
      </c>
      <c r="M655" s="6" t="s">
        <v>53</v>
      </c>
      <c r="N655" s="6" t="s">
        <v>13</v>
      </c>
      <c r="O655" s="6" t="s">
        <v>31</v>
      </c>
      <c r="P655" s="6">
        <v>15</v>
      </c>
      <c r="Q655" s="25" t="s">
        <v>49</v>
      </c>
      <c r="R655" s="6">
        <v>2</v>
      </c>
      <c r="S655" s="6" t="s">
        <v>54</v>
      </c>
      <c r="T655" s="8">
        <v>0.65</v>
      </c>
      <c r="U655" s="6" t="s">
        <v>8</v>
      </c>
      <c r="V655" s="6" t="s">
        <v>9</v>
      </c>
      <c r="W655" s="6">
        <v>7</v>
      </c>
      <c r="X655" s="6" t="str">
        <f t="shared" si="76"/>
        <v>Low</v>
      </c>
      <c r="Y655" s="11">
        <v>7</v>
      </c>
    </row>
    <row r="656" spans="1:25" x14ac:dyDescent="0.25">
      <c r="A656" s="10" t="s">
        <v>204</v>
      </c>
      <c r="B656" s="35">
        <v>250070</v>
      </c>
      <c r="C656" s="6" t="str">
        <f t="shared" si="70"/>
        <v>FL</v>
      </c>
      <c r="D656" s="6" t="str">
        <f t="shared" si="71"/>
        <v>070</v>
      </c>
      <c r="E656" s="6" t="str">
        <f t="shared" si="72"/>
        <v>250</v>
      </c>
      <c r="F656" s="6" t="str">
        <f>TRIM(Table1[[#This Row],[Name]])</f>
        <v>Gina Thompson</v>
      </c>
      <c r="G656" s="6" t="s">
        <v>205</v>
      </c>
      <c r="H656" s="6" t="str">
        <f t="shared" si="73"/>
        <v>GINA THOMPSON</v>
      </c>
      <c r="I656" s="6" t="str">
        <f t="shared" si="74"/>
        <v>gina thompson</v>
      </c>
      <c r="J656" s="6" t="str">
        <f t="shared" si="75"/>
        <v>Gina Thompson</v>
      </c>
      <c r="K656" s="6" t="s">
        <v>63</v>
      </c>
      <c r="L656" s="6">
        <v>60</v>
      </c>
      <c r="M656" s="6" t="s">
        <v>158</v>
      </c>
      <c r="N656" s="6" t="s">
        <v>159</v>
      </c>
      <c r="O656" s="6" t="s">
        <v>60</v>
      </c>
      <c r="P656" s="6">
        <v>38</v>
      </c>
      <c r="Q656" s="25" t="s">
        <v>104</v>
      </c>
      <c r="R656" s="6">
        <v>2</v>
      </c>
      <c r="S656" s="6" t="s">
        <v>142</v>
      </c>
      <c r="T656" s="8">
        <v>0.71</v>
      </c>
      <c r="U656" s="6" t="s">
        <v>50</v>
      </c>
      <c r="V656" s="6" t="s">
        <v>44</v>
      </c>
      <c r="W656" s="6">
        <v>19</v>
      </c>
      <c r="X656" s="6" t="str">
        <f t="shared" si="76"/>
        <v>High</v>
      </c>
      <c r="Y656" s="11">
        <v>7</v>
      </c>
    </row>
    <row r="657" spans="1:25" x14ac:dyDescent="0.25">
      <c r="A657" s="10" t="s">
        <v>267</v>
      </c>
      <c r="B657" s="35">
        <v>250101</v>
      </c>
      <c r="C657" s="6" t="str">
        <f t="shared" si="70"/>
        <v>FL</v>
      </c>
      <c r="D657" s="6" t="str">
        <f t="shared" si="71"/>
        <v>101</v>
      </c>
      <c r="E657" s="6" t="str">
        <f t="shared" si="72"/>
        <v>250</v>
      </c>
      <c r="F657" s="6" t="str">
        <f>TRIM(Table1[[#This Row],[Name]])</f>
        <v>Thomas Roth</v>
      </c>
      <c r="G657" s="6" t="s">
        <v>268</v>
      </c>
      <c r="H657" s="6" t="str">
        <f t="shared" si="73"/>
        <v>THOMAS ROTH</v>
      </c>
      <c r="I657" s="6" t="str">
        <f t="shared" si="74"/>
        <v>thomas roth</v>
      </c>
      <c r="J657" s="6" t="str">
        <f t="shared" si="75"/>
        <v>Thomas Roth</v>
      </c>
      <c r="K657" s="6" t="s">
        <v>82</v>
      </c>
      <c r="L657" s="6">
        <v>35</v>
      </c>
      <c r="M657" s="6" t="s">
        <v>78</v>
      </c>
      <c r="N657" s="6" t="s">
        <v>79</v>
      </c>
      <c r="O657" s="6" t="s">
        <v>14</v>
      </c>
      <c r="P657" s="6">
        <v>0</v>
      </c>
      <c r="Q657" s="25" t="s">
        <v>49</v>
      </c>
      <c r="R657" s="6">
        <v>2</v>
      </c>
      <c r="S657" s="6" t="s">
        <v>2100</v>
      </c>
      <c r="T657" s="8">
        <v>0.64</v>
      </c>
      <c r="U657" s="6" t="s">
        <v>8</v>
      </c>
      <c r="V657" s="6" t="s">
        <v>15</v>
      </c>
      <c r="W657" s="6">
        <v>4</v>
      </c>
      <c r="X657" s="6" t="str">
        <f t="shared" si="76"/>
        <v>Low</v>
      </c>
      <c r="Y657" s="11">
        <v>1</v>
      </c>
    </row>
    <row r="658" spans="1:25" x14ac:dyDescent="0.25">
      <c r="A658" s="10" t="s">
        <v>572</v>
      </c>
      <c r="B658" s="35">
        <v>250254</v>
      </c>
      <c r="C658" s="6" t="str">
        <f t="shared" si="70"/>
        <v>FL</v>
      </c>
      <c r="D658" s="6" t="str">
        <f t="shared" si="71"/>
        <v>254</v>
      </c>
      <c r="E658" s="6" t="str">
        <f t="shared" si="72"/>
        <v>250</v>
      </c>
      <c r="F658" s="6" t="str">
        <f>TRIM(Table1[[#This Row],[Name]])</f>
        <v>Anthony Nichols</v>
      </c>
      <c r="G658" s="6" t="s">
        <v>573</v>
      </c>
      <c r="H658" s="6" t="str">
        <f t="shared" si="73"/>
        <v>ANTHONY NICHOLS</v>
      </c>
      <c r="I658" s="6" t="str">
        <f t="shared" si="74"/>
        <v>anthony nichols</v>
      </c>
      <c r="J658" s="6" t="str">
        <f t="shared" si="75"/>
        <v>Anthony Nichols</v>
      </c>
      <c r="K658" s="6" t="s">
        <v>82</v>
      </c>
      <c r="L658" s="6">
        <v>24</v>
      </c>
      <c r="M658" s="6" t="s">
        <v>173</v>
      </c>
      <c r="N658" s="6" t="s">
        <v>59</v>
      </c>
      <c r="O658" s="6" t="s">
        <v>14</v>
      </c>
      <c r="P658" s="6">
        <v>3</v>
      </c>
      <c r="Q658" s="25">
        <v>75</v>
      </c>
      <c r="R658" s="6">
        <v>2</v>
      </c>
      <c r="S658" s="6" t="s">
        <v>2099</v>
      </c>
      <c r="T658" s="8">
        <v>0.11</v>
      </c>
      <c r="U658" s="6" t="s">
        <v>50</v>
      </c>
      <c r="V658" s="6" t="s">
        <v>15</v>
      </c>
      <c r="W658" s="6">
        <v>2</v>
      </c>
      <c r="X658" s="6" t="str">
        <f t="shared" si="76"/>
        <v>Low</v>
      </c>
      <c r="Y658" s="11">
        <v>1</v>
      </c>
    </row>
    <row r="659" spans="1:25" x14ac:dyDescent="0.25">
      <c r="A659" s="10" t="s">
        <v>977</v>
      </c>
      <c r="B659" s="35">
        <v>250457</v>
      </c>
      <c r="C659" s="6" t="str">
        <f t="shared" si="70"/>
        <v>FL</v>
      </c>
      <c r="D659" s="6" t="str">
        <f t="shared" si="71"/>
        <v>457</v>
      </c>
      <c r="E659" s="6" t="str">
        <f t="shared" si="72"/>
        <v>250</v>
      </c>
      <c r="F659" s="6" t="str">
        <f>TRIM(Table1[[#This Row],[Name]])</f>
        <v>James Moore</v>
      </c>
      <c r="G659" s="6" t="s">
        <v>978</v>
      </c>
      <c r="H659" s="6" t="str">
        <f t="shared" si="73"/>
        <v>JAMES MOORE</v>
      </c>
      <c r="I659" s="6" t="str">
        <f t="shared" si="74"/>
        <v>james moore</v>
      </c>
      <c r="J659" s="6" t="str">
        <f t="shared" si="75"/>
        <v>James Moore</v>
      </c>
      <c r="K659" s="6" t="s">
        <v>82</v>
      </c>
      <c r="L659" s="6">
        <v>29</v>
      </c>
      <c r="M659" s="6" t="s">
        <v>43</v>
      </c>
      <c r="N659" s="6" t="s">
        <v>13</v>
      </c>
      <c r="O659" s="6" t="s">
        <v>19</v>
      </c>
      <c r="P659" s="6">
        <v>11</v>
      </c>
      <c r="Q659" s="25" t="s">
        <v>153</v>
      </c>
      <c r="R659" s="6">
        <v>2</v>
      </c>
      <c r="S659" s="6" t="s">
        <v>2099</v>
      </c>
      <c r="T659" s="8">
        <v>0.11</v>
      </c>
      <c r="U659" s="6" t="s">
        <v>50</v>
      </c>
      <c r="V659" s="6" t="s">
        <v>20</v>
      </c>
      <c r="W659" s="6">
        <v>4</v>
      </c>
      <c r="X659" s="6" t="str">
        <f t="shared" si="76"/>
        <v>Low</v>
      </c>
      <c r="Y659" s="11">
        <v>3</v>
      </c>
    </row>
    <row r="660" spans="1:25" x14ac:dyDescent="0.25">
      <c r="A660" s="10" t="s">
        <v>1050</v>
      </c>
      <c r="B660" s="35">
        <v>250494</v>
      </c>
      <c r="C660" s="6" t="str">
        <f t="shared" si="70"/>
        <v>FL</v>
      </c>
      <c r="D660" s="6" t="str">
        <f t="shared" si="71"/>
        <v>494</v>
      </c>
      <c r="E660" s="6" t="str">
        <f t="shared" si="72"/>
        <v>250</v>
      </c>
      <c r="F660" s="6" t="str">
        <f>TRIM(Table1[[#This Row],[Name]])</f>
        <v>Todd Williams</v>
      </c>
      <c r="G660" s="6" t="s">
        <v>1051</v>
      </c>
      <c r="H660" s="6" t="str">
        <f t="shared" si="73"/>
        <v>TODD WILLIAMS</v>
      </c>
      <c r="I660" s="6" t="str">
        <f t="shared" si="74"/>
        <v>todd williams</v>
      </c>
      <c r="J660" s="6" t="str">
        <f t="shared" si="75"/>
        <v>Todd Williams</v>
      </c>
      <c r="K660" s="6" t="s">
        <v>82</v>
      </c>
      <c r="L660" s="6">
        <v>55</v>
      </c>
      <c r="M660" s="6" t="s">
        <v>111</v>
      </c>
      <c r="N660" s="6" t="s">
        <v>13</v>
      </c>
      <c r="O660" s="6" t="s">
        <v>60</v>
      </c>
      <c r="P660" s="6">
        <v>10</v>
      </c>
      <c r="Q660" s="25">
        <v>40</v>
      </c>
      <c r="R660" s="6">
        <v>2</v>
      </c>
      <c r="S660" s="6" t="s">
        <v>142</v>
      </c>
      <c r="T660" s="8">
        <v>0.85</v>
      </c>
      <c r="U660" s="6" t="s">
        <v>33</v>
      </c>
      <c r="V660" s="6" t="s">
        <v>20</v>
      </c>
      <c r="W660" s="6">
        <v>7</v>
      </c>
      <c r="X660" s="6" t="str">
        <f t="shared" si="76"/>
        <v>Low</v>
      </c>
      <c r="Y660" s="11">
        <v>6</v>
      </c>
    </row>
    <row r="661" spans="1:25" x14ac:dyDescent="0.25">
      <c r="A661" s="10" t="s">
        <v>1252</v>
      </c>
      <c r="B661" s="35">
        <v>250595</v>
      </c>
      <c r="C661" s="6" t="str">
        <f t="shared" si="70"/>
        <v>FL</v>
      </c>
      <c r="D661" s="6" t="str">
        <f t="shared" si="71"/>
        <v>595</v>
      </c>
      <c r="E661" s="6" t="str">
        <f t="shared" si="72"/>
        <v>250</v>
      </c>
      <c r="F661" s="6" t="str">
        <f>TRIM(Table1[[#This Row],[Name]])</f>
        <v>Daniel Martin</v>
      </c>
      <c r="G661" s="6" t="s">
        <v>1253</v>
      </c>
      <c r="H661" s="6" t="str">
        <f t="shared" si="73"/>
        <v>DANIEL MARTIN</v>
      </c>
      <c r="I661" s="6" t="str">
        <f t="shared" si="74"/>
        <v>daniel martin</v>
      </c>
      <c r="J661" s="6" t="str">
        <f t="shared" si="75"/>
        <v>Daniel Martin</v>
      </c>
      <c r="K661" s="6" t="s">
        <v>82</v>
      </c>
      <c r="L661" s="6">
        <v>55</v>
      </c>
      <c r="M661" s="6" t="s">
        <v>111</v>
      </c>
      <c r="N661" s="6" t="s">
        <v>13</v>
      </c>
      <c r="O661" s="6" t="s">
        <v>64</v>
      </c>
      <c r="P661" s="6">
        <v>24</v>
      </c>
      <c r="Q661" s="25">
        <v>40</v>
      </c>
      <c r="R661" s="6">
        <v>2</v>
      </c>
      <c r="S661" s="6" t="s">
        <v>2100</v>
      </c>
      <c r="T661" s="8">
        <v>0.88</v>
      </c>
      <c r="U661" s="6" t="s">
        <v>33</v>
      </c>
      <c r="V661" s="6" t="s">
        <v>9</v>
      </c>
      <c r="W661" s="6">
        <v>15</v>
      </c>
      <c r="X661" s="6" t="str">
        <f t="shared" si="76"/>
        <v>Medium</v>
      </c>
      <c r="Y661" s="11">
        <v>3</v>
      </c>
    </row>
    <row r="662" spans="1:25" x14ac:dyDescent="0.25">
      <c r="A662" s="10" t="s">
        <v>1310</v>
      </c>
      <c r="B662" s="35">
        <v>250624</v>
      </c>
      <c r="C662" s="6" t="str">
        <f t="shared" si="70"/>
        <v>FL</v>
      </c>
      <c r="D662" s="6" t="str">
        <f t="shared" si="71"/>
        <v>624</v>
      </c>
      <c r="E662" s="6" t="str">
        <f t="shared" si="72"/>
        <v>250</v>
      </c>
      <c r="F662" s="6" t="str">
        <f>TRIM(Table1[[#This Row],[Name]])</f>
        <v>Heidi Dixon</v>
      </c>
      <c r="G662" s="6" t="s">
        <v>1311</v>
      </c>
      <c r="H662" s="6" t="str">
        <f t="shared" si="73"/>
        <v>HEIDI DIXON</v>
      </c>
      <c r="I662" s="6" t="str">
        <f t="shared" si="74"/>
        <v>heidi dixon</v>
      </c>
      <c r="J662" s="6" t="str">
        <f t="shared" si="75"/>
        <v>Heidi Dixon</v>
      </c>
      <c r="K662" s="6" t="s">
        <v>63</v>
      </c>
      <c r="L662" s="6">
        <v>46</v>
      </c>
      <c r="M662" s="6" t="s">
        <v>158</v>
      </c>
      <c r="N662" s="6" t="s">
        <v>159</v>
      </c>
      <c r="O662" s="6" t="s">
        <v>75</v>
      </c>
      <c r="P662" s="6">
        <v>5</v>
      </c>
      <c r="Q662" s="25" t="s">
        <v>2106</v>
      </c>
      <c r="R662" s="6">
        <v>2</v>
      </c>
      <c r="S662" s="6" t="s">
        <v>54</v>
      </c>
      <c r="T662" s="8">
        <v>0.64</v>
      </c>
      <c r="U662" s="6" t="s">
        <v>55</v>
      </c>
      <c r="V662" s="6" t="s">
        <v>15</v>
      </c>
      <c r="W662" s="6">
        <v>3</v>
      </c>
      <c r="X662" s="6" t="str">
        <f t="shared" si="76"/>
        <v>Low</v>
      </c>
      <c r="Y662" s="11">
        <v>1</v>
      </c>
    </row>
    <row r="663" spans="1:25" x14ac:dyDescent="0.25">
      <c r="A663" s="10" t="s">
        <v>458</v>
      </c>
      <c r="B663" s="35">
        <v>250197</v>
      </c>
      <c r="C663" s="6" t="str">
        <f t="shared" si="70"/>
        <v>FL</v>
      </c>
      <c r="D663" s="6" t="str">
        <f t="shared" si="71"/>
        <v>197</v>
      </c>
      <c r="E663" s="6" t="str">
        <f t="shared" si="72"/>
        <v>250</v>
      </c>
      <c r="F663" s="6" t="str">
        <f>TRIM(Table1[[#This Row],[Name]])</f>
        <v>Thomas Jones</v>
      </c>
      <c r="G663" s="6" t="s">
        <v>459</v>
      </c>
      <c r="H663" s="6" t="str">
        <f t="shared" si="73"/>
        <v>THOMAS JONES</v>
      </c>
      <c r="I663" s="6" t="str">
        <f t="shared" si="74"/>
        <v>thomas jones</v>
      </c>
      <c r="J663" s="6" t="str">
        <f t="shared" si="75"/>
        <v>Thomas Jones</v>
      </c>
      <c r="K663" s="6" t="s">
        <v>82</v>
      </c>
      <c r="L663" s="6">
        <v>34</v>
      </c>
      <c r="M663" s="6" t="s">
        <v>29</v>
      </c>
      <c r="N663" s="6" t="s">
        <v>30</v>
      </c>
      <c r="O663" s="6" t="s">
        <v>38</v>
      </c>
      <c r="P663" s="6">
        <v>6</v>
      </c>
      <c r="Q663" s="25" t="s">
        <v>212</v>
      </c>
      <c r="R663" s="6">
        <v>2</v>
      </c>
      <c r="S663" s="6" t="s">
        <v>142</v>
      </c>
      <c r="T663" s="8">
        <v>0.11</v>
      </c>
      <c r="U663" s="6" t="s">
        <v>33</v>
      </c>
      <c r="V663" s="6" t="s">
        <v>44</v>
      </c>
      <c r="W663" s="6">
        <v>13</v>
      </c>
      <c r="X663" s="6" t="str">
        <f t="shared" si="76"/>
        <v>Medium</v>
      </c>
      <c r="Y663" s="11">
        <v>1</v>
      </c>
    </row>
    <row r="664" spans="1:25" x14ac:dyDescent="0.25">
      <c r="A664" s="10" t="s">
        <v>1390</v>
      </c>
      <c r="B664" s="35">
        <v>250664</v>
      </c>
      <c r="C664" s="6" t="str">
        <f t="shared" si="70"/>
        <v>FL</v>
      </c>
      <c r="D664" s="6" t="str">
        <f t="shared" si="71"/>
        <v>664</v>
      </c>
      <c r="E664" s="6" t="str">
        <f t="shared" si="72"/>
        <v>250</v>
      </c>
      <c r="F664" s="6" t="str">
        <f>TRIM(Table1[[#This Row],[Name]])</f>
        <v>Sarah Edwards</v>
      </c>
      <c r="G664" s="6" t="s">
        <v>1391</v>
      </c>
      <c r="H664" s="6" t="str">
        <f t="shared" si="73"/>
        <v>SARAH EDWARDS</v>
      </c>
      <c r="I664" s="6" t="str">
        <f t="shared" si="74"/>
        <v>sarah edwards</v>
      </c>
      <c r="J664" s="6" t="str">
        <f t="shared" si="75"/>
        <v>Sarah Edwards</v>
      </c>
      <c r="K664" s="6" t="s">
        <v>63</v>
      </c>
      <c r="L664" s="6">
        <v>59</v>
      </c>
      <c r="M664" s="6" t="s">
        <v>78</v>
      </c>
      <c r="N664" s="6" t="s">
        <v>79</v>
      </c>
      <c r="O664" s="6" t="s">
        <v>14</v>
      </c>
      <c r="P664" s="6">
        <v>34</v>
      </c>
      <c r="Q664" s="25">
        <v>100</v>
      </c>
      <c r="R664" s="6">
        <v>2</v>
      </c>
      <c r="S664" s="6" t="s">
        <v>2100</v>
      </c>
      <c r="T664" s="8">
        <v>0.79</v>
      </c>
      <c r="U664" s="6" t="s">
        <v>8</v>
      </c>
      <c r="V664" s="6" t="s">
        <v>44</v>
      </c>
      <c r="W664" s="6">
        <v>18</v>
      </c>
      <c r="X664" s="6" t="str">
        <f t="shared" si="76"/>
        <v>High</v>
      </c>
      <c r="Y664" s="11">
        <v>8</v>
      </c>
    </row>
    <row r="665" spans="1:25" x14ac:dyDescent="0.25">
      <c r="A665" s="10" t="s">
        <v>1443</v>
      </c>
      <c r="B665" s="35">
        <v>250691</v>
      </c>
      <c r="C665" s="6" t="str">
        <f t="shared" si="70"/>
        <v>FL</v>
      </c>
      <c r="D665" s="6" t="str">
        <f t="shared" si="71"/>
        <v>691</v>
      </c>
      <c r="E665" s="6" t="str">
        <f t="shared" si="72"/>
        <v>250</v>
      </c>
      <c r="F665" s="6" t="str">
        <f>TRIM(Table1[[#This Row],[Name]])</f>
        <v>Tracy White</v>
      </c>
      <c r="G665" s="6" t="s">
        <v>1444</v>
      </c>
      <c r="H665" s="6" t="str">
        <f t="shared" si="73"/>
        <v>TRACY WHITE</v>
      </c>
      <c r="I665" s="6" t="str">
        <f t="shared" si="74"/>
        <v>tracy white</v>
      </c>
      <c r="J665" s="6" t="str">
        <f t="shared" si="75"/>
        <v>Tracy White</v>
      </c>
      <c r="K665" s="6" t="s">
        <v>63</v>
      </c>
      <c r="L665" s="6">
        <v>20</v>
      </c>
      <c r="M665" s="6" t="s">
        <v>36</v>
      </c>
      <c r="N665" s="6" t="s">
        <v>37</v>
      </c>
      <c r="O665" s="6" t="s">
        <v>23</v>
      </c>
      <c r="P665" s="6">
        <v>1</v>
      </c>
      <c r="Q665" s="25" t="s">
        <v>2106</v>
      </c>
      <c r="R665" s="6">
        <v>2</v>
      </c>
      <c r="S665" s="6" t="s">
        <v>142</v>
      </c>
      <c r="T665" s="8">
        <v>0.89</v>
      </c>
      <c r="U665" s="6" t="s">
        <v>8</v>
      </c>
      <c r="V665" s="6" t="s">
        <v>20</v>
      </c>
      <c r="W665" s="6">
        <v>1</v>
      </c>
      <c r="X665" s="6" t="str">
        <f t="shared" si="76"/>
        <v>Low</v>
      </c>
      <c r="Y665" s="11">
        <v>2</v>
      </c>
    </row>
    <row r="666" spans="1:25" x14ac:dyDescent="0.25">
      <c r="A666" s="10" t="s">
        <v>1683</v>
      </c>
      <c r="B666" s="35">
        <v>250812</v>
      </c>
      <c r="C666" s="6" t="str">
        <f t="shared" si="70"/>
        <v>FL</v>
      </c>
      <c r="D666" s="6" t="str">
        <f t="shared" si="71"/>
        <v>812</v>
      </c>
      <c r="E666" s="6" t="str">
        <f t="shared" si="72"/>
        <v>250</v>
      </c>
      <c r="F666" s="6" t="str">
        <f>TRIM(Table1[[#This Row],[Name]])</f>
        <v>Richard Hill</v>
      </c>
      <c r="G666" s="6" t="s">
        <v>1684</v>
      </c>
      <c r="H666" s="6" t="str">
        <f t="shared" si="73"/>
        <v>RICHARD HILL</v>
      </c>
      <c r="I666" s="6" t="str">
        <f t="shared" si="74"/>
        <v>richard hill</v>
      </c>
      <c r="J666" s="6" t="str">
        <f t="shared" si="75"/>
        <v>Richard Hill</v>
      </c>
      <c r="K666" s="6" t="s">
        <v>82</v>
      </c>
      <c r="L666" s="6">
        <v>52</v>
      </c>
      <c r="M666" s="6" t="s">
        <v>107</v>
      </c>
      <c r="N666" s="6" t="s">
        <v>108</v>
      </c>
      <c r="O666" s="6" t="s">
        <v>38</v>
      </c>
      <c r="P666" s="6">
        <v>30</v>
      </c>
      <c r="Q666" s="25">
        <v>30</v>
      </c>
      <c r="R666" s="6">
        <v>2</v>
      </c>
      <c r="S666" s="6" t="s">
        <v>2100</v>
      </c>
      <c r="T666" s="8">
        <v>0.68</v>
      </c>
      <c r="U666" s="6" t="s">
        <v>33</v>
      </c>
      <c r="V666" s="6" t="s">
        <v>15</v>
      </c>
      <c r="W666" s="6">
        <v>10</v>
      </c>
      <c r="X666" s="6" t="str">
        <f t="shared" si="76"/>
        <v>Medium</v>
      </c>
      <c r="Y666" s="11">
        <v>6</v>
      </c>
    </row>
    <row r="667" spans="1:25" x14ac:dyDescent="0.25">
      <c r="A667" s="10" t="s">
        <v>1961</v>
      </c>
      <c r="B667" s="35">
        <v>250952</v>
      </c>
      <c r="C667" s="6" t="str">
        <f t="shared" si="70"/>
        <v>FL</v>
      </c>
      <c r="D667" s="6" t="str">
        <f t="shared" si="71"/>
        <v>952</v>
      </c>
      <c r="E667" s="6" t="str">
        <f t="shared" si="72"/>
        <v>250</v>
      </c>
      <c r="F667" s="6" t="str">
        <f>TRIM(Table1[[#This Row],[Name]])</f>
        <v>Cassandra Macdonald</v>
      </c>
      <c r="G667" s="6" t="s">
        <v>1962</v>
      </c>
      <c r="H667" s="6" t="str">
        <f t="shared" si="73"/>
        <v>CASSANDRA MACDONALD</v>
      </c>
      <c r="I667" s="6" t="str">
        <f t="shared" si="74"/>
        <v>cassandra macdonald</v>
      </c>
      <c r="J667" s="6" t="str">
        <f t="shared" si="75"/>
        <v>Cassandra Macdonald</v>
      </c>
      <c r="K667" s="6" t="s">
        <v>63</v>
      </c>
      <c r="L667" s="6">
        <v>45</v>
      </c>
      <c r="M667" s="6" t="s">
        <v>162</v>
      </c>
      <c r="N667" s="6" t="s">
        <v>59</v>
      </c>
      <c r="O667" s="6" t="s">
        <v>38</v>
      </c>
      <c r="P667" s="6">
        <v>6</v>
      </c>
      <c r="Q667" s="25">
        <v>40</v>
      </c>
      <c r="R667" s="6">
        <v>2</v>
      </c>
      <c r="S667" s="6" t="s">
        <v>2100</v>
      </c>
      <c r="T667" s="8">
        <v>0.78</v>
      </c>
      <c r="U667" s="6" t="s">
        <v>8</v>
      </c>
      <c r="V667" s="6" t="s">
        <v>44</v>
      </c>
      <c r="W667" s="6">
        <v>13</v>
      </c>
      <c r="X667" s="6" t="str">
        <f t="shared" si="76"/>
        <v>Medium</v>
      </c>
      <c r="Y667" s="11">
        <v>14</v>
      </c>
    </row>
    <row r="668" spans="1:25" x14ac:dyDescent="0.25">
      <c r="A668" s="10" t="s">
        <v>1469</v>
      </c>
      <c r="B668" s="35">
        <v>250705</v>
      </c>
      <c r="C668" s="6" t="str">
        <f t="shared" si="70"/>
        <v>FL</v>
      </c>
      <c r="D668" s="6" t="str">
        <f t="shared" si="71"/>
        <v>705</v>
      </c>
      <c r="E668" s="6" t="str">
        <f t="shared" si="72"/>
        <v>250</v>
      </c>
      <c r="F668" s="6" t="str">
        <f>TRIM(Table1[[#This Row],[Name]])</f>
        <v>John Simpson</v>
      </c>
      <c r="G668" s="6" t="s">
        <v>1470</v>
      </c>
      <c r="H668" s="6" t="str">
        <f t="shared" si="73"/>
        <v>JOHN SIMPSON</v>
      </c>
      <c r="I668" s="6" t="str">
        <f t="shared" si="74"/>
        <v>john simpson</v>
      </c>
      <c r="J668" s="6" t="str">
        <f t="shared" si="75"/>
        <v>John Simpson</v>
      </c>
      <c r="K668" s="6" t="s">
        <v>82</v>
      </c>
      <c r="L668" s="6">
        <v>51</v>
      </c>
      <c r="M668" s="6" t="s">
        <v>111</v>
      </c>
      <c r="N668" s="6" t="s">
        <v>13</v>
      </c>
      <c r="O668" s="6" t="s">
        <v>75</v>
      </c>
      <c r="P668" s="6">
        <v>4</v>
      </c>
      <c r="Q668" s="25" t="s">
        <v>2105</v>
      </c>
      <c r="R668" s="6">
        <v>2</v>
      </c>
      <c r="S668" s="6" t="s">
        <v>142</v>
      </c>
      <c r="T668" s="8">
        <v>0.92</v>
      </c>
      <c r="U668" s="6" t="s">
        <v>33</v>
      </c>
      <c r="V668" s="6" t="s">
        <v>44</v>
      </c>
      <c r="W668" s="6">
        <v>2</v>
      </c>
      <c r="X668" s="6" t="str">
        <f t="shared" si="76"/>
        <v>Low</v>
      </c>
      <c r="Y668" s="11">
        <v>2</v>
      </c>
    </row>
    <row r="669" spans="1:25" x14ac:dyDescent="0.25">
      <c r="A669" s="10" t="s">
        <v>1799</v>
      </c>
      <c r="B669" s="35">
        <v>250870</v>
      </c>
      <c r="C669" s="6" t="str">
        <f t="shared" si="70"/>
        <v>FL</v>
      </c>
      <c r="D669" s="6" t="str">
        <f t="shared" si="71"/>
        <v>870</v>
      </c>
      <c r="E669" s="6" t="str">
        <f t="shared" si="72"/>
        <v>250</v>
      </c>
      <c r="F669" s="6" t="str">
        <f>TRIM(Table1[[#This Row],[Name]])</f>
        <v>Caleb Guerra</v>
      </c>
      <c r="G669" s="6" t="s">
        <v>1800</v>
      </c>
      <c r="H669" s="6" t="str">
        <f t="shared" si="73"/>
        <v>CALEB GUERRA</v>
      </c>
      <c r="I669" s="6" t="str">
        <f t="shared" si="74"/>
        <v>caleb guerra</v>
      </c>
      <c r="J669" s="6" t="str">
        <f t="shared" si="75"/>
        <v>Caleb Guerra</v>
      </c>
      <c r="K669" s="6" t="s">
        <v>82</v>
      </c>
      <c r="L669" s="6">
        <v>57</v>
      </c>
      <c r="M669" s="6" t="s">
        <v>162</v>
      </c>
      <c r="N669" s="6" t="s">
        <v>59</v>
      </c>
      <c r="O669" s="6" t="s">
        <v>14</v>
      </c>
      <c r="P669" s="6">
        <v>21</v>
      </c>
      <c r="Q669" s="25">
        <v>75</v>
      </c>
      <c r="R669" s="6">
        <v>2</v>
      </c>
      <c r="S669" s="6" t="s">
        <v>2099</v>
      </c>
      <c r="T669" s="8">
        <v>0.96</v>
      </c>
      <c r="U669" s="6" t="s">
        <v>55</v>
      </c>
      <c r="V669" s="6" t="s">
        <v>20</v>
      </c>
      <c r="W669" s="6">
        <v>15</v>
      </c>
      <c r="X669" s="6" t="str">
        <f t="shared" si="76"/>
        <v>Medium</v>
      </c>
      <c r="Y669" s="11">
        <v>12</v>
      </c>
    </row>
    <row r="670" spans="1:25" x14ac:dyDescent="0.25">
      <c r="A670" s="10" t="s">
        <v>1917</v>
      </c>
      <c r="B670" s="35">
        <v>250930</v>
      </c>
      <c r="C670" s="6" t="str">
        <f t="shared" si="70"/>
        <v>FL</v>
      </c>
      <c r="D670" s="6" t="str">
        <f t="shared" si="71"/>
        <v>930</v>
      </c>
      <c r="E670" s="6" t="str">
        <f t="shared" si="72"/>
        <v>250</v>
      </c>
      <c r="F670" s="6" t="str">
        <f>TRIM(Table1[[#This Row],[Name]])</f>
        <v>Nicole Bennett</v>
      </c>
      <c r="G670" s="6" t="s">
        <v>1918</v>
      </c>
      <c r="H670" s="6" t="str">
        <f t="shared" si="73"/>
        <v>NICOLE BENNETT</v>
      </c>
      <c r="I670" s="6" t="str">
        <f t="shared" si="74"/>
        <v>nicole bennett</v>
      </c>
      <c r="J670" s="6" t="str">
        <f t="shared" si="75"/>
        <v>Nicole Bennett</v>
      </c>
      <c r="K670" s="6" t="s">
        <v>63</v>
      </c>
      <c r="L670" s="6">
        <v>22</v>
      </c>
      <c r="M670" s="6" t="s">
        <v>118</v>
      </c>
      <c r="N670" s="6" t="s">
        <v>119</v>
      </c>
      <c r="O670" s="6" t="s">
        <v>97</v>
      </c>
      <c r="P670" s="6">
        <v>2</v>
      </c>
      <c r="Q670" s="25">
        <v>30</v>
      </c>
      <c r="R670" s="6">
        <v>2</v>
      </c>
      <c r="S670" s="6" t="s">
        <v>142</v>
      </c>
      <c r="T670" s="8">
        <v>0.96</v>
      </c>
      <c r="U670" s="6" t="s">
        <v>55</v>
      </c>
      <c r="V670" s="6" t="s">
        <v>20</v>
      </c>
      <c r="W670" s="6">
        <v>2</v>
      </c>
      <c r="X670" s="6" t="str">
        <f t="shared" si="76"/>
        <v>Low</v>
      </c>
      <c r="Y670" s="11">
        <v>3</v>
      </c>
    </row>
    <row r="671" spans="1:25" x14ac:dyDescent="0.25">
      <c r="A671" s="10" t="s">
        <v>160</v>
      </c>
      <c r="B671" s="35">
        <v>250049</v>
      </c>
      <c r="C671" s="6" t="str">
        <f t="shared" si="70"/>
        <v>FL</v>
      </c>
      <c r="D671" s="6" t="str">
        <f t="shared" si="71"/>
        <v>049</v>
      </c>
      <c r="E671" s="6" t="str">
        <f t="shared" si="72"/>
        <v>250</v>
      </c>
      <c r="F671" s="6" t="str">
        <f>TRIM(Table1[[#This Row],[Name]])</f>
        <v>Dominique Ward</v>
      </c>
      <c r="G671" s="6" t="s">
        <v>161</v>
      </c>
      <c r="H671" s="6" t="str">
        <f t="shared" si="73"/>
        <v>DOMINIQUE WARD</v>
      </c>
      <c r="I671" s="6" t="str">
        <f t="shared" si="74"/>
        <v>dominique ward</v>
      </c>
      <c r="J671" s="6" t="str">
        <f t="shared" si="75"/>
        <v>Dominique Ward</v>
      </c>
      <c r="K671" s="6" t="s">
        <v>63</v>
      </c>
      <c r="L671" s="6">
        <v>25</v>
      </c>
      <c r="M671" s="6" t="s">
        <v>162</v>
      </c>
      <c r="N671" s="6" t="s">
        <v>59</v>
      </c>
      <c r="O671" s="6" t="s">
        <v>14</v>
      </c>
      <c r="P671" s="6">
        <v>7</v>
      </c>
      <c r="Q671" s="25">
        <v>20</v>
      </c>
      <c r="R671" s="6">
        <v>1.9</v>
      </c>
      <c r="S671" s="6" t="s">
        <v>2099</v>
      </c>
      <c r="T671" s="8">
        <v>0.11</v>
      </c>
      <c r="U671" s="6" t="s">
        <v>8</v>
      </c>
      <c r="V671" s="6" t="s">
        <v>9</v>
      </c>
      <c r="W671" s="6">
        <v>12</v>
      </c>
      <c r="X671" s="6" t="str">
        <f t="shared" si="76"/>
        <v>Medium</v>
      </c>
      <c r="Y671" s="11">
        <v>10</v>
      </c>
    </row>
    <row r="672" spans="1:25" x14ac:dyDescent="0.25">
      <c r="A672" s="10" t="s">
        <v>165</v>
      </c>
      <c r="B672" s="35">
        <v>250051</v>
      </c>
      <c r="C672" s="6" t="str">
        <f t="shared" si="70"/>
        <v>FL</v>
      </c>
      <c r="D672" s="6" t="str">
        <f t="shared" si="71"/>
        <v>051</v>
      </c>
      <c r="E672" s="6" t="str">
        <f t="shared" si="72"/>
        <v>250</v>
      </c>
      <c r="F672" s="6" t="str">
        <f>TRIM(Table1[[#This Row],[Name]])</f>
        <v>Julie Burgess</v>
      </c>
      <c r="G672" s="6" t="s">
        <v>166</v>
      </c>
      <c r="H672" s="6" t="str">
        <f t="shared" si="73"/>
        <v>JULIE BURGESS</v>
      </c>
      <c r="I672" s="6" t="str">
        <f t="shared" si="74"/>
        <v>julie burgess</v>
      </c>
      <c r="J672" s="6" t="str">
        <f t="shared" si="75"/>
        <v>Julie Burgess</v>
      </c>
      <c r="K672" s="6" t="s">
        <v>63</v>
      </c>
      <c r="L672" s="6">
        <v>23</v>
      </c>
      <c r="M672" s="6" t="s">
        <v>58</v>
      </c>
      <c r="N672" s="6" t="s">
        <v>59</v>
      </c>
      <c r="O672" s="6" t="s">
        <v>64</v>
      </c>
      <c r="P672" s="6">
        <v>0</v>
      </c>
      <c r="Q672" s="25">
        <v>75</v>
      </c>
      <c r="R672" s="6">
        <v>1.9</v>
      </c>
      <c r="S672" s="6" t="s">
        <v>2100</v>
      </c>
      <c r="T672" s="8">
        <v>0.79</v>
      </c>
      <c r="U672" s="6" t="s">
        <v>33</v>
      </c>
      <c r="V672" s="6" t="s">
        <v>20</v>
      </c>
      <c r="W672" s="6">
        <v>2</v>
      </c>
      <c r="X672" s="6" t="str">
        <f t="shared" si="76"/>
        <v>Low</v>
      </c>
      <c r="Y672" s="11">
        <v>5</v>
      </c>
    </row>
    <row r="673" spans="1:25" x14ac:dyDescent="0.25">
      <c r="A673" s="10" t="s">
        <v>213</v>
      </c>
      <c r="B673" s="35">
        <v>250074</v>
      </c>
      <c r="C673" s="6" t="str">
        <f t="shared" si="70"/>
        <v>FL</v>
      </c>
      <c r="D673" s="6" t="str">
        <f t="shared" si="71"/>
        <v>074</v>
      </c>
      <c r="E673" s="6" t="str">
        <f t="shared" si="72"/>
        <v>250</v>
      </c>
      <c r="F673" s="6" t="str">
        <f>TRIM(Table1[[#This Row],[Name]])</f>
        <v>Jorge Riley</v>
      </c>
      <c r="G673" s="6" t="s">
        <v>214</v>
      </c>
      <c r="H673" s="6" t="str">
        <f t="shared" si="73"/>
        <v>JORGE RILEY</v>
      </c>
      <c r="I673" s="6" t="str">
        <f t="shared" si="74"/>
        <v>jorge riley</v>
      </c>
      <c r="J673" s="6" t="str">
        <f t="shared" si="75"/>
        <v>Jorge Riley</v>
      </c>
      <c r="K673" s="6" t="s">
        <v>82</v>
      </c>
      <c r="L673" s="6">
        <v>59</v>
      </c>
      <c r="M673" s="6" t="s">
        <v>12</v>
      </c>
      <c r="N673" s="6" t="s">
        <v>13</v>
      </c>
      <c r="O673" s="6" t="s">
        <v>7</v>
      </c>
      <c r="P673" s="6">
        <v>4</v>
      </c>
      <c r="Q673" s="25" t="s">
        <v>49</v>
      </c>
      <c r="R673" s="6">
        <v>1.9</v>
      </c>
      <c r="S673" s="6" t="s">
        <v>2099</v>
      </c>
      <c r="T673" s="8">
        <v>0.88</v>
      </c>
      <c r="U673" s="6" t="s">
        <v>55</v>
      </c>
      <c r="V673" s="6" t="s">
        <v>20</v>
      </c>
      <c r="W673" s="6">
        <v>5</v>
      </c>
      <c r="X673" s="6" t="str">
        <f t="shared" si="76"/>
        <v>Low</v>
      </c>
      <c r="Y673" s="11">
        <v>1</v>
      </c>
    </row>
    <row r="674" spans="1:25" x14ac:dyDescent="0.25">
      <c r="A674" s="10" t="s">
        <v>383</v>
      </c>
      <c r="B674" s="35">
        <v>250159</v>
      </c>
      <c r="C674" s="6" t="str">
        <f t="shared" si="70"/>
        <v>FL</v>
      </c>
      <c r="D674" s="6" t="str">
        <f t="shared" si="71"/>
        <v>159</v>
      </c>
      <c r="E674" s="6" t="str">
        <f t="shared" si="72"/>
        <v>250</v>
      </c>
      <c r="F674" s="6" t="str">
        <f>TRIM(Table1[[#This Row],[Name]])</f>
        <v>Nathan Blair</v>
      </c>
      <c r="G674" s="6" t="s">
        <v>384</v>
      </c>
      <c r="H674" s="6" t="str">
        <f t="shared" si="73"/>
        <v>NATHAN BLAIR</v>
      </c>
      <c r="I674" s="6" t="str">
        <f t="shared" si="74"/>
        <v>nathan blair</v>
      </c>
      <c r="J674" s="6" t="str">
        <f t="shared" si="75"/>
        <v>Nathan Blair</v>
      </c>
      <c r="K674" s="6" t="s">
        <v>82</v>
      </c>
      <c r="L674" s="6">
        <v>42</v>
      </c>
      <c r="M674" s="6" t="s">
        <v>107</v>
      </c>
      <c r="N674" s="6" t="s">
        <v>108</v>
      </c>
      <c r="O674" s="6" t="s">
        <v>75</v>
      </c>
      <c r="P674" s="6">
        <v>2</v>
      </c>
      <c r="Q674" s="25" t="s">
        <v>49</v>
      </c>
      <c r="R674" s="6">
        <v>1.9</v>
      </c>
      <c r="S674" s="6" t="s">
        <v>2099</v>
      </c>
      <c r="T674" s="8">
        <v>0.95</v>
      </c>
      <c r="U674" s="6" t="s">
        <v>8</v>
      </c>
      <c r="V674" s="6" t="s">
        <v>15</v>
      </c>
      <c r="W674" s="6">
        <v>2</v>
      </c>
      <c r="X674" s="6" t="str">
        <f t="shared" si="76"/>
        <v>Low</v>
      </c>
      <c r="Y674" s="11">
        <v>3</v>
      </c>
    </row>
    <row r="675" spans="1:25" x14ac:dyDescent="0.25">
      <c r="A675" s="10" t="s">
        <v>642</v>
      </c>
      <c r="B675" s="35">
        <v>250289</v>
      </c>
      <c r="C675" s="6" t="str">
        <f t="shared" si="70"/>
        <v>FL</v>
      </c>
      <c r="D675" s="6" t="str">
        <f t="shared" si="71"/>
        <v>289</v>
      </c>
      <c r="E675" s="6" t="str">
        <f t="shared" si="72"/>
        <v>250</v>
      </c>
      <c r="F675" s="6" t="str">
        <f>TRIM(Table1[[#This Row],[Name]])</f>
        <v>Joyce Humphrey</v>
      </c>
      <c r="G675" s="6" t="s">
        <v>643</v>
      </c>
      <c r="H675" s="6" t="str">
        <f t="shared" si="73"/>
        <v>JOYCE HUMPHREY</v>
      </c>
      <c r="I675" s="6" t="str">
        <f t="shared" si="74"/>
        <v>joyce humphrey</v>
      </c>
      <c r="J675" s="6" t="str">
        <f t="shared" si="75"/>
        <v>Joyce Humphrey</v>
      </c>
      <c r="K675" s="6" t="s">
        <v>63</v>
      </c>
      <c r="L675" s="6">
        <v>56</v>
      </c>
      <c r="M675" s="6" t="s">
        <v>78</v>
      </c>
      <c r="N675" s="6" t="s">
        <v>79</v>
      </c>
      <c r="O675" s="6" t="s">
        <v>97</v>
      </c>
      <c r="P675" s="6">
        <v>2</v>
      </c>
      <c r="Q675" s="25">
        <v>30</v>
      </c>
      <c r="R675" s="6">
        <v>1.9</v>
      </c>
      <c r="S675" s="6" t="s">
        <v>2100</v>
      </c>
      <c r="T675" s="8">
        <v>0.81</v>
      </c>
      <c r="U675" s="6" t="s">
        <v>55</v>
      </c>
      <c r="V675" s="6" t="s">
        <v>44</v>
      </c>
      <c r="W675" s="6">
        <v>1</v>
      </c>
      <c r="X675" s="6" t="str">
        <f t="shared" si="76"/>
        <v>Low</v>
      </c>
      <c r="Y675" s="11">
        <v>1</v>
      </c>
    </row>
    <row r="676" spans="1:25" x14ac:dyDescent="0.25">
      <c r="A676" s="10" t="s">
        <v>720</v>
      </c>
      <c r="B676" s="35">
        <v>250328</v>
      </c>
      <c r="C676" s="6" t="str">
        <f t="shared" si="70"/>
        <v>FL</v>
      </c>
      <c r="D676" s="6" t="str">
        <f t="shared" si="71"/>
        <v>328</v>
      </c>
      <c r="E676" s="6" t="str">
        <f t="shared" si="72"/>
        <v>250</v>
      </c>
      <c r="F676" s="6" t="str">
        <f>TRIM(Table1[[#This Row],[Name]])</f>
        <v>Jessica Smith</v>
      </c>
      <c r="G676" s="6" t="s">
        <v>721</v>
      </c>
      <c r="H676" s="6" t="str">
        <f t="shared" si="73"/>
        <v>JESSICA SMITH</v>
      </c>
      <c r="I676" s="6" t="str">
        <f t="shared" si="74"/>
        <v>jessica smith</v>
      </c>
      <c r="J676" s="6" t="str">
        <f t="shared" si="75"/>
        <v>Jessica Smith</v>
      </c>
      <c r="K676" s="6" t="s">
        <v>63</v>
      </c>
      <c r="L676" s="6">
        <v>47</v>
      </c>
      <c r="M676" s="6" t="s">
        <v>158</v>
      </c>
      <c r="N676" s="6" t="s">
        <v>159</v>
      </c>
      <c r="O676" s="6" t="s">
        <v>14</v>
      </c>
      <c r="P676" s="6">
        <v>5</v>
      </c>
      <c r="Q676" s="25">
        <v>20</v>
      </c>
      <c r="R676" s="6">
        <v>1.9</v>
      </c>
      <c r="S676" s="6" t="s">
        <v>2099</v>
      </c>
      <c r="T676" s="8">
        <v>0.11</v>
      </c>
      <c r="U676" s="6" t="s">
        <v>33</v>
      </c>
      <c r="V676" s="6" t="s">
        <v>44</v>
      </c>
      <c r="W676" s="6">
        <v>5</v>
      </c>
      <c r="X676" s="6" t="str">
        <f t="shared" si="76"/>
        <v>Low</v>
      </c>
      <c r="Y676" s="11">
        <v>1</v>
      </c>
    </row>
    <row r="677" spans="1:25" x14ac:dyDescent="0.25">
      <c r="A677" s="10" t="s">
        <v>1027</v>
      </c>
      <c r="B677" s="35">
        <v>250482</v>
      </c>
      <c r="C677" s="6" t="str">
        <f t="shared" si="70"/>
        <v>FL</v>
      </c>
      <c r="D677" s="6" t="str">
        <f t="shared" si="71"/>
        <v>482</v>
      </c>
      <c r="E677" s="6" t="str">
        <f t="shared" si="72"/>
        <v>250</v>
      </c>
      <c r="F677" s="6" t="str">
        <f>TRIM(Table1[[#This Row],[Name]])</f>
        <v>Richard Harvey</v>
      </c>
      <c r="G677" s="6" t="s">
        <v>1028</v>
      </c>
      <c r="H677" s="6" t="str">
        <f t="shared" si="73"/>
        <v>RICHARD HARVEY</v>
      </c>
      <c r="I677" s="6" t="str">
        <f t="shared" si="74"/>
        <v>richard harvey</v>
      </c>
      <c r="J677" s="6" t="str">
        <f t="shared" si="75"/>
        <v>Richard Harvey</v>
      </c>
      <c r="K677" s="6" t="s">
        <v>82</v>
      </c>
      <c r="L677" s="6">
        <v>40</v>
      </c>
      <c r="M677" s="6" t="s">
        <v>53</v>
      </c>
      <c r="N677" s="6" t="s">
        <v>13</v>
      </c>
      <c r="O677" s="6" t="s">
        <v>23</v>
      </c>
      <c r="P677" s="6">
        <v>11</v>
      </c>
      <c r="Q677" s="25">
        <v>40</v>
      </c>
      <c r="R677" s="6">
        <v>1.9</v>
      </c>
      <c r="S677" s="6" t="s">
        <v>2100</v>
      </c>
      <c r="T677" s="8">
        <v>0.94</v>
      </c>
      <c r="U677" s="6" t="s">
        <v>55</v>
      </c>
      <c r="V677" s="6" t="s">
        <v>9</v>
      </c>
      <c r="W677" s="6">
        <v>4</v>
      </c>
      <c r="X677" s="6" t="str">
        <f t="shared" si="76"/>
        <v>Low</v>
      </c>
      <c r="Y677" s="11">
        <v>3</v>
      </c>
    </row>
    <row r="678" spans="1:25" x14ac:dyDescent="0.25">
      <c r="A678" s="10" t="s">
        <v>1436</v>
      </c>
      <c r="B678" s="35">
        <v>250687</v>
      </c>
      <c r="C678" s="6" t="str">
        <f t="shared" si="70"/>
        <v>FL</v>
      </c>
      <c r="D678" s="6" t="str">
        <f t="shared" si="71"/>
        <v>687</v>
      </c>
      <c r="E678" s="6" t="str">
        <f t="shared" si="72"/>
        <v>250</v>
      </c>
      <c r="F678" s="6" t="str">
        <f>TRIM(Table1[[#This Row],[Name]])</f>
        <v>Danielle Nelson</v>
      </c>
      <c r="G678" s="6" t="s">
        <v>1437</v>
      </c>
      <c r="H678" s="6" t="str">
        <f t="shared" si="73"/>
        <v>DANIELLE NELSON</v>
      </c>
      <c r="I678" s="6" t="str">
        <f t="shared" si="74"/>
        <v>danielle nelson</v>
      </c>
      <c r="J678" s="6" t="str">
        <f t="shared" si="75"/>
        <v>Danielle Nelson</v>
      </c>
      <c r="K678" s="6" t="s">
        <v>63</v>
      </c>
      <c r="L678" s="6">
        <v>25</v>
      </c>
      <c r="M678" s="6" t="s">
        <v>18</v>
      </c>
      <c r="N678" s="6" t="s">
        <v>18</v>
      </c>
      <c r="O678" s="6" t="s">
        <v>75</v>
      </c>
      <c r="P678" s="6">
        <v>7</v>
      </c>
      <c r="Q678" s="25" t="s">
        <v>2102</v>
      </c>
      <c r="R678" s="6">
        <v>1.9</v>
      </c>
      <c r="S678" s="6" t="s">
        <v>2099</v>
      </c>
      <c r="T678" s="8">
        <v>0.63</v>
      </c>
      <c r="U678" s="6" t="s">
        <v>33</v>
      </c>
      <c r="V678" s="6" t="s">
        <v>15</v>
      </c>
      <c r="W678" s="6">
        <v>11</v>
      </c>
      <c r="X678" s="6" t="str">
        <f t="shared" si="76"/>
        <v>Medium</v>
      </c>
      <c r="Y678" s="11">
        <v>5</v>
      </c>
    </row>
    <row r="679" spans="1:25" x14ac:dyDescent="0.25">
      <c r="A679" s="10" t="s">
        <v>217</v>
      </c>
      <c r="B679" s="35">
        <v>250076</v>
      </c>
      <c r="C679" s="6" t="str">
        <f t="shared" si="70"/>
        <v>FL</v>
      </c>
      <c r="D679" s="6" t="str">
        <f t="shared" si="71"/>
        <v>076</v>
      </c>
      <c r="E679" s="6" t="str">
        <f t="shared" si="72"/>
        <v>250</v>
      </c>
      <c r="F679" s="6" t="str">
        <f>TRIM(Table1[[#This Row],[Name]])</f>
        <v>Jeremy Meyer</v>
      </c>
      <c r="G679" s="6" t="s">
        <v>218</v>
      </c>
      <c r="H679" s="6" t="str">
        <f t="shared" si="73"/>
        <v>JEREMY MEYER</v>
      </c>
      <c r="I679" s="6" t="str">
        <f t="shared" si="74"/>
        <v>jeremy meyer</v>
      </c>
      <c r="J679" s="6" t="str">
        <f t="shared" si="75"/>
        <v>Jeremy Meyer</v>
      </c>
      <c r="K679" s="6" t="s">
        <v>82</v>
      </c>
      <c r="L679" s="6">
        <v>32</v>
      </c>
      <c r="M679" s="6" t="s">
        <v>78</v>
      </c>
      <c r="N679" s="6" t="s">
        <v>79</v>
      </c>
      <c r="O679" s="6" t="s">
        <v>38</v>
      </c>
      <c r="P679" s="6">
        <v>11</v>
      </c>
      <c r="Q679" s="25">
        <v>30</v>
      </c>
      <c r="R679" s="6">
        <v>1.9</v>
      </c>
      <c r="S679" s="6" t="s">
        <v>2100</v>
      </c>
      <c r="T679" s="8">
        <v>0.96</v>
      </c>
      <c r="U679" s="6" t="s">
        <v>33</v>
      </c>
      <c r="V679" s="6" t="s">
        <v>15</v>
      </c>
      <c r="W679" s="6">
        <v>2</v>
      </c>
      <c r="X679" s="6" t="str">
        <f t="shared" si="76"/>
        <v>Low</v>
      </c>
      <c r="Y679" s="11">
        <v>2</v>
      </c>
    </row>
    <row r="680" spans="1:25" x14ac:dyDescent="0.25">
      <c r="A680" s="10" t="s">
        <v>562</v>
      </c>
      <c r="B680" s="35">
        <v>250249</v>
      </c>
      <c r="C680" s="6" t="str">
        <f t="shared" si="70"/>
        <v>FL</v>
      </c>
      <c r="D680" s="6" t="str">
        <f t="shared" si="71"/>
        <v>249</v>
      </c>
      <c r="E680" s="6" t="str">
        <f t="shared" si="72"/>
        <v>250</v>
      </c>
      <c r="F680" s="6" t="str">
        <f>TRIM(Table1[[#This Row],[Name]])</f>
        <v>Zachary Jackson</v>
      </c>
      <c r="G680" s="6" t="s">
        <v>563</v>
      </c>
      <c r="H680" s="6" t="str">
        <f t="shared" si="73"/>
        <v>ZACHARY JACKSON</v>
      </c>
      <c r="I680" s="6" t="str">
        <f t="shared" si="74"/>
        <v>zachary jackson</v>
      </c>
      <c r="J680" s="6" t="str">
        <f t="shared" si="75"/>
        <v>Zachary Jackson</v>
      </c>
      <c r="K680" s="6" t="s">
        <v>82</v>
      </c>
      <c r="L680" s="6">
        <v>34</v>
      </c>
      <c r="M680" s="6" t="s">
        <v>158</v>
      </c>
      <c r="N680" s="6" t="s">
        <v>159</v>
      </c>
      <c r="O680" s="6" t="s">
        <v>38</v>
      </c>
      <c r="P680" s="6">
        <v>6</v>
      </c>
      <c r="Q680" s="25">
        <v>75</v>
      </c>
      <c r="R680" s="6">
        <v>1.9</v>
      </c>
      <c r="S680" s="6" t="s">
        <v>2100</v>
      </c>
      <c r="T680" s="8">
        <v>0.81</v>
      </c>
      <c r="U680" s="6" t="s">
        <v>55</v>
      </c>
      <c r="V680" s="6" t="s">
        <v>20</v>
      </c>
      <c r="W680" s="6">
        <v>9</v>
      </c>
      <c r="X680" s="6" t="str">
        <f t="shared" si="76"/>
        <v>Low</v>
      </c>
      <c r="Y680" s="11">
        <v>6</v>
      </c>
    </row>
    <row r="681" spans="1:25" x14ac:dyDescent="0.25">
      <c r="A681" s="10" t="s">
        <v>1653</v>
      </c>
      <c r="B681" s="35">
        <v>250797</v>
      </c>
      <c r="C681" s="6" t="str">
        <f t="shared" si="70"/>
        <v>FL</v>
      </c>
      <c r="D681" s="6" t="str">
        <f t="shared" si="71"/>
        <v>797</v>
      </c>
      <c r="E681" s="6" t="str">
        <f t="shared" si="72"/>
        <v>250</v>
      </c>
      <c r="F681" s="6" t="str">
        <f>TRIM(Table1[[#This Row],[Name]])</f>
        <v>Mary Hall</v>
      </c>
      <c r="G681" s="6" t="s">
        <v>1654</v>
      </c>
      <c r="H681" s="6" t="str">
        <f t="shared" si="73"/>
        <v>MARY HALL</v>
      </c>
      <c r="I681" s="6" t="str">
        <f t="shared" si="74"/>
        <v>mary hall</v>
      </c>
      <c r="J681" s="6" t="str">
        <f t="shared" si="75"/>
        <v>Mary Hall</v>
      </c>
      <c r="K681" s="6" t="s">
        <v>63</v>
      </c>
      <c r="L681" s="6">
        <v>33</v>
      </c>
      <c r="M681" s="6" t="s">
        <v>111</v>
      </c>
      <c r="N681" s="6" t="s">
        <v>13</v>
      </c>
      <c r="O681" s="6" t="s">
        <v>75</v>
      </c>
      <c r="P681" s="6">
        <v>4</v>
      </c>
      <c r="Q681" s="25" t="s">
        <v>49</v>
      </c>
      <c r="R681" s="6">
        <v>1.9</v>
      </c>
      <c r="S681" s="6" t="s">
        <v>2099</v>
      </c>
      <c r="T681" s="8">
        <v>0.73</v>
      </c>
      <c r="U681" s="6" t="s">
        <v>50</v>
      </c>
      <c r="V681" s="6" t="s">
        <v>20</v>
      </c>
      <c r="W681" s="6">
        <v>2</v>
      </c>
      <c r="X681" s="6" t="str">
        <f t="shared" si="76"/>
        <v>Low</v>
      </c>
      <c r="Y681" s="11">
        <v>1</v>
      </c>
    </row>
    <row r="682" spans="1:25" x14ac:dyDescent="0.25">
      <c r="A682" s="10" t="s">
        <v>1759</v>
      </c>
      <c r="B682" s="35">
        <v>250850</v>
      </c>
      <c r="C682" s="6" t="str">
        <f t="shared" si="70"/>
        <v>FL</v>
      </c>
      <c r="D682" s="6" t="str">
        <f t="shared" si="71"/>
        <v>850</v>
      </c>
      <c r="E682" s="6" t="str">
        <f t="shared" si="72"/>
        <v>250</v>
      </c>
      <c r="F682" s="6" t="str">
        <f>TRIM(Table1[[#This Row],[Name]])</f>
        <v>Linda Williamson</v>
      </c>
      <c r="G682" s="6" t="s">
        <v>1760</v>
      </c>
      <c r="H682" s="6" t="str">
        <f t="shared" si="73"/>
        <v>LINDA WILLIAMSON</v>
      </c>
      <c r="I682" s="6" t="str">
        <f t="shared" si="74"/>
        <v>linda williamson</v>
      </c>
      <c r="J682" s="6" t="str">
        <f t="shared" si="75"/>
        <v>Linda Williamson</v>
      </c>
      <c r="K682" s="6" t="s">
        <v>63</v>
      </c>
      <c r="L682" s="6">
        <v>47</v>
      </c>
      <c r="M682" s="6" t="s">
        <v>118</v>
      </c>
      <c r="N682" s="6" t="s">
        <v>119</v>
      </c>
      <c r="O682" s="6" t="s">
        <v>64</v>
      </c>
      <c r="P682" s="6">
        <v>16</v>
      </c>
      <c r="Q682" s="25">
        <v>50</v>
      </c>
      <c r="R682" s="6">
        <v>1.9</v>
      </c>
      <c r="S682" s="6" t="s">
        <v>2099</v>
      </c>
      <c r="T682" s="8">
        <v>0.71</v>
      </c>
      <c r="U682" s="6" t="s">
        <v>55</v>
      </c>
      <c r="V682" s="6" t="s">
        <v>20</v>
      </c>
      <c r="W682" s="6">
        <v>18</v>
      </c>
      <c r="X682" s="6" t="str">
        <f t="shared" si="76"/>
        <v>High</v>
      </c>
      <c r="Y682" s="11">
        <v>4</v>
      </c>
    </row>
    <row r="683" spans="1:25" x14ac:dyDescent="0.25">
      <c r="A683" s="10" t="s">
        <v>1880</v>
      </c>
      <c r="B683" s="35">
        <v>250911</v>
      </c>
      <c r="C683" s="6" t="str">
        <f t="shared" si="70"/>
        <v>FL</v>
      </c>
      <c r="D683" s="6" t="str">
        <f t="shared" si="71"/>
        <v>911</v>
      </c>
      <c r="E683" s="6" t="str">
        <f t="shared" si="72"/>
        <v>250</v>
      </c>
      <c r="F683" s="6" t="str">
        <f>TRIM(Table1[[#This Row],[Name]])</f>
        <v>William Hartman</v>
      </c>
      <c r="G683" s="6" t="s">
        <v>1881</v>
      </c>
      <c r="H683" s="6" t="str">
        <f t="shared" si="73"/>
        <v>WILLIAM HARTMAN</v>
      </c>
      <c r="I683" s="6" t="str">
        <f t="shared" si="74"/>
        <v>william hartman</v>
      </c>
      <c r="J683" s="6" t="str">
        <f t="shared" si="75"/>
        <v>William Hartman</v>
      </c>
      <c r="K683" s="6" t="s">
        <v>82</v>
      </c>
      <c r="L683" s="6">
        <v>47</v>
      </c>
      <c r="M683" s="6" t="s">
        <v>78</v>
      </c>
      <c r="N683" s="6" t="s">
        <v>79</v>
      </c>
      <c r="O683" s="6" t="s">
        <v>7</v>
      </c>
      <c r="P683" s="6">
        <v>10</v>
      </c>
      <c r="Q683" s="25" t="s">
        <v>153</v>
      </c>
      <c r="R683" s="6">
        <v>1.9</v>
      </c>
      <c r="S683" s="6" t="s">
        <v>2100</v>
      </c>
      <c r="T683" s="8">
        <v>0.11</v>
      </c>
      <c r="U683" s="6" t="s">
        <v>33</v>
      </c>
      <c r="V683" s="6" t="s">
        <v>20</v>
      </c>
      <c r="W683" s="6">
        <v>8</v>
      </c>
      <c r="X683" s="6" t="str">
        <f t="shared" si="76"/>
        <v>Low</v>
      </c>
      <c r="Y683" s="11">
        <v>4</v>
      </c>
    </row>
    <row r="684" spans="1:25" x14ac:dyDescent="0.25">
      <c r="A684" s="10" t="s">
        <v>1893</v>
      </c>
      <c r="B684" s="35">
        <v>250918</v>
      </c>
      <c r="C684" s="6" t="str">
        <f t="shared" si="70"/>
        <v>FL</v>
      </c>
      <c r="D684" s="6" t="str">
        <f t="shared" si="71"/>
        <v>918</v>
      </c>
      <c r="E684" s="6" t="str">
        <f t="shared" si="72"/>
        <v>250</v>
      </c>
      <c r="F684" s="6" t="str">
        <f>TRIM(Table1[[#This Row],[Name]])</f>
        <v>Brittany Barker</v>
      </c>
      <c r="G684" s="6" t="s">
        <v>1894</v>
      </c>
      <c r="H684" s="6" t="str">
        <f t="shared" si="73"/>
        <v>BRITTANY BARKER</v>
      </c>
      <c r="I684" s="6" t="str">
        <f t="shared" si="74"/>
        <v>brittany barker</v>
      </c>
      <c r="J684" s="6" t="str">
        <f t="shared" si="75"/>
        <v>Brittany Barker</v>
      </c>
      <c r="K684" s="6" t="s">
        <v>63</v>
      </c>
      <c r="L684" s="6">
        <v>36</v>
      </c>
      <c r="M684" s="6" t="s">
        <v>5</v>
      </c>
      <c r="N684" s="6" t="s">
        <v>6</v>
      </c>
      <c r="O684" s="6" t="s">
        <v>19</v>
      </c>
      <c r="P684" s="6">
        <v>14</v>
      </c>
      <c r="Q684" s="25">
        <v>30</v>
      </c>
      <c r="R684" s="6">
        <v>1.9</v>
      </c>
      <c r="S684" s="6" t="s">
        <v>2099</v>
      </c>
      <c r="T684" s="8">
        <v>0.62</v>
      </c>
      <c r="U684" s="6" t="s">
        <v>8</v>
      </c>
      <c r="V684" s="6" t="s">
        <v>20</v>
      </c>
      <c r="W684" s="6">
        <v>14</v>
      </c>
      <c r="X684" s="6" t="str">
        <f t="shared" si="76"/>
        <v>Medium</v>
      </c>
      <c r="Y684" s="11">
        <v>5</v>
      </c>
    </row>
    <row r="685" spans="1:25" x14ac:dyDescent="0.25">
      <c r="A685" s="10" t="s">
        <v>83</v>
      </c>
      <c r="B685" s="35">
        <v>250020</v>
      </c>
      <c r="C685" s="6" t="str">
        <f t="shared" si="70"/>
        <v>FL</v>
      </c>
      <c r="D685" s="6" t="str">
        <f t="shared" si="71"/>
        <v>020</v>
      </c>
      <c r="E685" s="6" t="str">
        <f t="shared" si="72"/>
        <v>250</v>
      </c>
      <c r="F685" s="6" t="str">
        <f>TRIM(Table1[[#This Row],[Name]])</f>
        <v>Matthew Lawson</v>
      </c>
      <c r="G685" s="6" t="s">
        <v>84</v>
      </c>
      <c r="H685" s="6" t="str">
        <f t="shared" si="73"/>
        <v>MATTHEW LAWSON</v>
      </c>
      <c r="I685" s="6" t="str">
        <f t="shared" si="74"/>
        <v>matthew lawson</v>
      </c>
      <c r="J685" s="6" t="str">
        <f t="shared" si="75"/>
        <v>Matthew Lawson</v>
      </c>
      <c r="K685" s="6" t="s">
        <v>82</v>
      </c>
      <c r="L685" s="6">
        <v>57</v>
      </c>
      <c r="M685" s="6" t="s">
        <v>5</v>
      </c>
      <c r="N685" s="6" t="s">
        <v>6</v>
      </c>
      <c r="O685" s="6" t="s">
        <v>23</v>
      </c>
      <c r="P685" s="6">
        <v>3</v>
      </c>
      <c r="Q685" s="25" t="s">
        <v>2102</v>
      </c>
      <c r="R685" s="6">
        <v>1.8</v>
      </c>
      <c r="S685" s="6" t="s">
        <v>54</v>
      </c>
      <c r="T685" s="8">
        <v>0.68</v>
      </c>
      <c r="U685" s="6" t="s">
        <v>55</v>
      </c>
      <c r="V685" s="6" t="s">
        <v>15</v>
      </c>
      <c r="W685" s="6">
        <v>1</v>
      </c>
      <c r="X685" s="6" t="str">
        <f t="shared" si="76"/>
        <v>Low</v>
      </c>
      <c r="Y685" s="11">
        <v>1</v>
      </c>
    </row>
    <row r="686" spans="1:25" x14ac:dyDescent="0.25">
      <c r="A686" s="10" t="s">
        <v>85</v>
      </c>
      <c r="B686" s="35">
        <v>250021</v>
      </c>
      <c r="C686" s="6" t="str">
        <f t="shared" si="70"/>
        <v>FL</v>
      </c>
      <c r="D686" s="6" t="str">
        <f t="shared" si="71"/>
        <v>021</v>
      </c>
      <c r="E686" s="6" t="str">
        <f t="shared" si="72"/>
        <v>250</v>
      </c>
      <c r="F686" s="6" t="str">
        <f>TRIM(Table1[[#This Row],[Name]])</f>
        <v>James Cherry</v>
      </c>
      <c r="G686" s="6" t="s">
        <v>86</v>
      </c>
      <c r="H686" s="6" t="str">
        <f t="shared" si="73"/>
        <v>JAMES CHERRY</v>
      </c>
      <c r="I686" s="6" t="str">
        <f t="shared" si="74"/>
        <v>james cherry</v>
      </c>
      <c r="J686" s="6" t="str">
        <f t="shared" si="75"/>
        <v>James Cherry</v>
      </c>
      <c r="K686" s="6" t="s">
        <v>82</v>
      </c>
      <c r="L686" s="6">
        <v>40</v>
      </c>
      <c r="M686" s="6" t="s">
        <v>36</v>
      </c>
      <c r="N686" s="6" t="s">
        <v>37</v>
      </c>
      <c r="O686" s="6" t="s">
        <v>31</v>
      </c>
      <c r="P686" s="6">
        <v>9</v>
      </c>
      <c r="Q686" s="25">
        <v>50</v>
      </c>
      <c r="R686" s="6">
        <v>1.8</v>
      </c>
      <c r="S686" s="6" t="s">
        <v>2099</v>
      </c>
      <c r="T686" s="8">
        <v>0.65</v>
      </c>
      <c r="U686" s="6" t="s">
        <v>8</v>
      </c>
      <c r="V686" s="6" t="s">
        <v>44</v>
      </c>
      <c r="W686" s="6">
        <v>15</v>
      </c>
      <c r="X686" s="6" t="str">
        <f t="shared" si="76"/>
        <v>Medium</v>
      </c>
      <c r="Y686" s="11">
        <v>6</v>
      </c>
    </row>
    <row r="687" spans="1:25" x14ac:dyDescent="0.25">
      <c r="A687" s="10" t="s">
        <v>105</v>
      </c>
      <c r="B687" s="35">
        <v>250028</v>
      </c>
      <c r="C687" s="6" t="str">
        <f t="shared" si="70"/>
        <v>FL</v>
      </c>
      <c r="D687" s="6" t="str">
        <f t="shared" si="71"/>
        <v>028</v>
      </c>
      <c r="E687" s="6" t="str">
        <f t="shared" si="72"/>
        <v>250</v>
      </c>
      <c r="F687" s="6" t="str">
        <f>TRIM(Table1[[#This Row],[Name]])</f>
        <v>Alexis Day</v>
      </c>
      <c r="G687" s="6" t="s">
        <v>106</v>
      </c>
      <c r="H687" s="6" t="str">
        <f t="shared" si="73"/>
        <v>ALEXIS DAY</v>
      </c>
      <c r="I687" s="6" t="str">
        <f t="shared" si="74"/>
        <v>alexis day</v>
      </c>
      <c r="J687" s="6" t="str">
        <f t="shared" si="75"/>
        <v>Alexis Day</v>
      </c>
      <c r="K687" s="6" t="s">
        <v>63</v>
      </c>
      <c r="L687" s="6">
        <v>36</v>
      </c>
      <c r="M687" s="6" t="s">
        <v>107</v>
      </c>
      <c r="N687" s="6" t="s">
        <v>108</v>
      </c>
      <c r="O687" s="6" t="s">
        <v>19</v>
      </c>
      <c r="P687" s="6">
        <v>11</v>
      </c>
      <c r="Q687" s="25" t="s">
        <v>49</v>
      </c>
      <c r="R687" s="6">
        <v>1.8</v>
      </c>
      <c r="S687" s="6" t="s">
        <v>2100</v>
      </c>
      <c r="T687" s="8">
        <v>0.86</v>
      </c>
      <c r="U687" s="6" t="s">
        <v>33</v>
      </c>
      <c r="V687" s="6" t="s">
        <v>9</v>
      </c>
      <c r="W687" s="6">
        <v>12</v>
      </c>
      <c r="X687" s="6" t="str">
        <f t="shared" si="76"/>
        <v>Medium</v>
      </c>
      <c r="Y687" s="11">
        <v>4</v>
      </c>
    </row>
    <row r="688" spans="1:25" x14ac:dyDescent="0.25">
      <c r="A688" s="10" t="s">
        <v>221</v>
      </c>
      <c r="B688" s="35">
        <v>250078</v>
      </c>
      <c r="C688" s="6" t="str">
        <f t="shared" si="70"/>
        <v>FL</v>
      </c>
      <c r="D688" s="6" t="str">
        <f t="shared" si="71"/>
        <v>078</v>
      </c>
      <c r="E688" s="6" t="str">
        <f t="shared" si="72"/>
        <v>250</v>
      </c>
      <c r="F688" s="6" t="str">
        <f>TRIM(Table1[[#This Row],[Name]])</f>
        <v>Diana Bautista</v>
      </c>
      <c r="G688" s="6" t="s">
        <v>222</v>
      </c>
      <c r="H688" s="6" t="str">
        <f t="shared" si="73"/>
        <v>DIANA BAUTISTA</v>
      </c>
      <c r="I688" s="6" t="str">
        <f t="shared" si="74"/>
        <v>diana bautista</v>
      </c>
      <c r="J688" s="6" t="str">
        <f t="shared" si="75"/>
        <v>Diana Bautista</v>
      </c>
      <c r="K688" s="6" t="s">
        <v>63</v>
      </c>
      <c r="L688" s="6">
        <v>54</v>
      </c>
      <c r="M688" s="6" t="s">
        <v>173</v>
      </c>
      <c r="N688" s="6" t="s">
        <v>59</v>
      </c>
      <c r="O688" s="6" t="s">
        <v>75</v>
      </c>
      <c r="P688" s="6">
        <v>32</v>
      </c>
      <c r="Q688" s="25" t="s">
        <v>2104</v>
      </c>
      <c r="R688" s="6">
        <v>1.8</v>
      </c>
      <c r="S688" s="6" t="s">
        <v>2099</v>
      </c>
      <c r="T688" s="8">
        <v>0.11</v>
      </c>
      <c r="U688" s="6" t="s">
        <v>8</v>
      </c>
      <c r="V688" s="6" t="s">
        <v>9</v>
      </c>
      <c r="W688" s="6">
        <v>10</v>
      </c>
      <c r="X688" s="6" t="str">
        <f t="shared" si="76"/>
        <v>Medium</v>
      </c>
      <c r="Y688" s="11">
        <v>7</v>
      </c>
    </row>
    <row r="689" spans="1:25" x14ac:dyDescent="0.25">
      <c r="A689" s="10" t="s">
        <v>371</v>
      </c>
      <c r="B689" s="35">
        <v>250153</v>
      </c>
      <c r="C689" s="6" t="str">
        <f t="shared" si="70"/>
        <v>FL</v>
      </c>
      <c r="D689" s="6" t="str">
        <f t="shared" si="71"/>
        <v>153</v>
      </c>
      <c r="E689" s="6" t="str">
        <f t="shared" si="72"/>
        <v>250</v>
      </c>
      <c r="F689" s="6" t="str">
        <f>TRIM(Table1[[#This Row],[Name]])</f>
        <v>Cindy Martin</v>
      </c>
      <c r="G689" s="6" t="s">
        <v>372</v>
      </c>
      <c r="H689" s="6" t="str">
        <f t="shared" si="73"/>
        <v>CINDY MARTIN</v>
      </c>
      <c r="I689" s="6" t="str">
        <f t="shared" si="74"/>
        <v>cindy martin</v>
      </c>
      <c r="J689" s="6" t="str">
        <f t="shared" si="75"/>
        <v>Cindy Martin</v>
      </c>
      <c r="K689" s="6" t="s">
        <v>63</v>
      </c>
      <c r="L689" s="6">
        <v>55</v>
      </c>
      <c r="M689" s="6" t="s">
        <v>58</v>
      </c>
      <c r="N689" s="6" t="s">
        <v>59</v>
      </c>
      <c r="O689" s="6" t="s">
        <v>14</v>
      </c>
      <c r="P689" s="6">
        <v>12</v>
      </c>
      <c r="Q689" s="25">
        <v>100</v>
      </c>
      <c r="R689" s="6">
        <v>1.8</v>
      </c>
      <c r="S689" s="6" t="s">
        <v>2100</v>
      </c>
      <c r="T689" s="8">
        <v>0.11</v>
      </c>
      <c r="U689" s="6" t="s">
        <v>55</v>
      </c>
      <c r="V689" s="6" t="s">
        <v>20</v>
      </c>
      <c r="W689" s="6">
        <v>11</v>
      </c>
      <c r="X689" s="6" t="str">
        <f t="shared" si="76"/>
        <v>Medium</v>
      </c>
      <c r="Y689" s="11">
        <v>3</v>
      </c>
    </row>
    <row r="690" spans="1:25" x14ac:dyDescent="0.25">
      <c r="A690" s="10" t="s">
        <v>445</v>
      </c>
      <c r="B690" s="35">
        <v>250190</v>
      </c>
      <c r="C690" s="6" t="str">
        <f t="shared" si="70"/>
        <v>FL</v>
      </c>
      <c r="D690" s="6" t="str">
        <f t="shared" si="71"/>
        <v>190</v>
      </c>
      <c r="E690" s="6" t="str">
        <f t="shared" si="72"/>
        <v>250</v>
      </c>
      <c r="F690" s="6" t="str">
        <f>TRIM(Table1[[#This Row],[Name]])</f>
        <v>Melissa Rich</v>
      </c>
      <c r="G690" s="6" t="s">
        <v>446</v>
      </c>
      <c r="H690" s="6" t="str">
        <f t="shared" si="73"/>
        <v>MELISSA RICH</v>
      </c>
      <c r="I690" s="6" t="str">
        <f t="shared" si="74"/>
        <v>melissa rich</v>
      </c>
      <c r="J690" s="6" t="str">
        <f t="shared" si="75"/>
        <v>Melissa Rich</v>
      </c>
      <c r="K690" s="6" t="s">
        <v>63</v>
      </c>
      <c r="L690" s="6">
        <v>49</v>
      </c>
      <c r="M690" s="6" t="s">
        <v>162</v>
      </c>
      <c r="N690" s="6" t="s">
        <v>59</v>
      </c>
      <c r="O690" s="6" t="s">
        <v>19</v>
      </c>
      <c r="P690" s="6">
        <v>11</v>
      </c>
      <c r="Q690" s="25" t="s">
        <v>49</v>
      </c>
      <c r="R690" s="6">
        <v>1.8</v>
      </c>
      <c r="S690" s="6" t="s">
        <v>2099</v>
      </c>
      <c r="T690" s="8">
        <v>0.11</v>
      </c>
      <c r="U690" s="6" t="s">
        <v>8</v>
      </c>
      <c r="V690" s="6" t="s">
        <v>44</v>
      </c>
      <c r="W690" s="6">
        <v>5</v>
      </c>
      <c r="X690" s="6" t="str">
        <f t="shared" si="76"/>
        <v>Low</v>
      </c>
      <c r="Y690" s="11">
        <v>5</v>
      </c>
    </row>
    <row r="691" spans="1:25" x14ac:dyDescent="0.25">
      <c r="A691" s="10" t="s">
        <v>476</v>
      </c>
      <c r="B691" s="35">
        <v>250206</v>
      </c>
      <c r="C691" s="6" t="str">
        <f t="shared" si="70"/>
        <v>FL</v>
      </c>
      <c r="D691" s="6" t="str">
        <f t="shared" si="71"/>
        <v>206</v>
      </c>
      <c r="E691" s="6" t="str">
        <f t="shared" si="72"/>
        <v>250</v>
      </c>
      <c r="F691" s="6" t="str">
        <f>TRIM(Table1[[#This Row],[Name]])</f>
        <v>Shannon Farmer</v>
      </c>
      <c r="G691" s="6" t="s">
        <v>477</v>
      </c>
      <c r="H691" s="6" t="str">
        <f t="shared" si="73"/>
        <v>SHANNON FARMER</v>
      </c>
      <c r="I691" s="6" t="str">
        <f t="shared" si="74"/>
        <v>shannon farmer</v>
      </c>
      <c r="J691" s="6" t="str">
        <f t="shared" si="75"/>
        <v>Shannon Farmer</v>
      </c>
      <c r="K691" s="6" t="s">
        <v>63</v>
      </c>
      <c r="L691" s="6">
        <v>21</v>
      </c>
      <c r="M691" s="6" t="s">
        <v>122</v>
      </c>
      <c r="N691" s="6" t="s">
        <v>123</v>
      </c>
      <c r="O691" s="6" t="s">
        <v>19</v>
      </c>
      <c r="P691" s="6">
        <v>0</v>
      </c>
      <c r="Q691" s="25">
        <v>20</v>
      </c>
      <c r="R691" s="6">
        <v>1.8</v>
      </c>
      <c r="S691" s="6" t="s">
        <v>2099</v>
      </c>
      <c r="T691" s="8">
        <v>0.91</v>
      </c>
      <c r="U691" s="6" t="s">
        <v>55</v>
      </c>
      <c r="V691" s="6" t="s">
        <v>15</v>
      </c>
      <c r="W691" s="6">
        <v>4</v>
      </c>
      <c r="X691" s="6" t="str">
        <f t="shared" si="76"/>
        <v>Low</v>
      </c>
      <c r="Y691" s="11">
        <v>1</v>
      </c>
    </row>
    <row r="692" spans="1:25" x14ac:dyDescent="0.25">
      <c r="A692" s="10" t="s">
        <v>646</v>
      </c>
      <c r="B692" s="35">
        <v>250291</v>
      </c>
      <c r="C692" s="6" t="str">
        <f t="shared" si="70"/>
        <v>FL</v>
      </c>
      <c r="D692" s="6" t="str">
        <f t="shared" si="71"/>
        <v>291</v>
      </c>
      <c r="E692" s="6" t="str">
        <f t="shared" si="72"/>
        <v>250</v>
      </c>
      <c r="F692" s="6" t="str">
        <f>TRIM(Table1[[#This Row],[Name]])</f>
        <v>Joseph Mendoza</v>
      </c>
      <c r="G692" s="6" t="s">
        <v>647</v>
      </c>
      <c r="H692" s="6" t="str">
        <f t="shared" si="73"/>
        <v>JOSEPH MENDOZA</v>
      </c>
      <c r="I692" s="6" t="str">
        <f t="shared" si="74"/>
        <v>joseph mendoza</v>
      </c>
      <c r="J692" s="6" t="str">
        <f t="shared" si="75"/>
        <v>Joseph Mendoza</v>
      </c>
      <c r="K692" s="6" t="s">
        <v>82</v>
      </c>
      <c r="L692" s="6">
        <v>46</v>
      </c>
      <c r="M692" s="6" t="s">
        <v>36</v>
      </c>
      <c r="N692" s="6" t="s">
        <v>37</v>
      </c>
      <c r="O692" s="6" t="s">
        <v>60</v>
      </c>
      <c r="P692" s="6">
        <v>0</v>
      </c>
      <c r="Q692" s="25" t="s">
        <v>49</v>
      </c>
      <c r="R692" s="6">
        <v>1.8</v>
      </c>
      <c r="S692" s="6" t="s">
        <v>2099</v>
      </c>
      <c r="T692" s="8">
        <v>0.88</v>
      </c>
      <c r="U692" s="6" t="s">
        <v>33</v>
      </c>
      <c r="V692" s="6" t="s">
        <v>20</v>
      </c>
      <c r="W692" s="6">
        <v>3</v>
      </c>
      <c r="X692" s="6" t="str">
        <f t="shared" si="76"/>
        <v>Low</v>
      </c>
      <c r="Y692" s="11">
        <v>2</v>
      </c>
    </row>
    <row r="693" spans="1:25" x14ac:dyDescent="0.25">
      <c r="A693" s="10" t="s">
        <v>874</v>
      </c>
      <c r="B693" s="35">
        <v>250405</v>
      </c>
      <c r="C693" s="6" t="str">
        <f t="shared" si="70"/>
        <v>FL</v>
      </c>
      <c r="D693" s="6" t="str">
        <f t="shared" si="71"/>
        <v>405</v>
      </c>
      <c r="E693" s="6" t="str">
        <f t="shared" si="72"/>
        <v>250</v>
      </c>
      <c r="F693" s="6" t="str">
        <f>TRIM(Table1[[#This Row],[Name]])</f>
        <v>Jacob Austin</v>
      </c>
      <c r="G693" s="6" t="s">
        <v>875</v>
      </c>
      <c r="H693" s="6" t="str">
        <f t="shared" si="73"/>
        <v>JACOB AUSTIN</v>
      </c>
      <c r="I693" s="6" t="str">
        <f t="shared" si="74"/>
        <v>jacob austin</v>
      </c>
      <c r="J693" s="6" t="str">
        <f t="shared" si="75"/>
        <v>Jacob Austin</v>
      </c>
      <c r="K693" s="6" t="s">
        <v>82</v>
      </c>
      <c r="L693" s="6">
        <v>40</v>
      </c>
      <c r="M693" s="6" t="s">
        <v>136</v>
      </c>
      <c r="N693" s="6" t="s">
        <v>137</v>
      </c>
      <c r="O693" s="6" t="s">
        <v>23</v>
      </c>
      <c r="P693" s="6">
        <v>10</v>
      </c>
      <c r="Q693" s="25">
        <v>20</v>
      </c>
      <c r="R693" s="6">
        <v>1.8</v>
      </c>
      <c r="S693" s="6" t="s">
        <v>54</v>
      </c>
      <c r="T693" s="8">
        <v>0.85</v>
      </c>
      <c r="U693" s="6" t="s">
        <v>55</v>
      </c>
      <c r="V693" s="6" t="s">
        <v>9</v>
      </c>
      <c r="W693" s="6">
        <v>6</v>
      </c>
      <c r="X693" s="6" t="str">
        <f t="shared" si="76"/>
        <v>Low</v>
      </c>
      <c r="Y693" s="11">
        <v>4</v>
      </c>
    </row>
    <row r="694" spans="1:25" x14ac:dyDescent="0.25">
      <c r="A694" s="10" t="s">
        <v>1062</v>
      </c>
      <c r="B694" s="35">
        <v>250500</v>
      </c>
      <c r="C694" s="6" t="str">
        <f t="shared" si="70"/>
        <v>FL</v>
      </c>
      <c r="D694" s="6" t="str">
        <f t="shared" si="71"/>
        <v>500</v>
      </c>
      <c r="E694" s="6" t="str">
        <f t="shared" si="72"/>
        <v>250</v>
      </c>
      <c r="F694" s="6" t="str">
        <f>TRIM(Table1[[#This Row],[Name]])</f>
        <v>Suzanne Ingram</v>
      </c>
      <c r="G694" s="6" t="s">
        <v>1063</v>
      </c>
      <c r="H694" s="6" t="str">
        <f t="shared" si="73"/>
        <v>SUZANNE INGRAM</v>
      </c>
      <c r="I694" s="6" t="str">
        <f t="shared" si="74"/>
        <v>suzanne ingram</v>
      </c>
      <c r="J694" s="6" t="str">
        <f t="shared" si="75"/>
        <v>Suzanne Ingram</v>
      </c>
      <c r="K694" s="6" t="s">
        <v>63</v>
      </c>
      <c r="L694" s="6">
        <v>40</v>
      </c>
      <c r="M694" s="6" t="s">
        <v>122</v>
      </c>
      <c r="N694" s="6" t="s">
        <v>123</v>
      </c>
      <c r="O694" s="6" t="s">
        <v>23</v>
      </c>
      <c r="P694" s="6">
        <v>11</v>
      </c>
      <c r="Q694" s="25" t="s">
        <v>104</v>
      </c>
      <c r="R694" s="6">
        <v>1.8</v>
      </c>
      <c r="S694" s="6" t="s">
        <v>2100</v>
      </c>
      <c r="T694" s="8">
        <v>0.9</v>
      </c>
      <c r="U694" s="6" t="s">
        <v>8</v>
      </c>
      <c r="V694" s="6" t="s">
        <v>44</v>
      </c>
      <c r="W694" s="6">
        <v>13</v>
      </c>
      <c r="X694" s="6" t="str">
        <f t="shared" si="76"/>
        <v>Medium</v>
      </c>
      <c r="Y694" s="11">
        <v>10</v>
      </c>
    </row>
    <row r="695" spans="1:25" x14ac:dyDescent="0.25">
      <c r="A695" s="10" t="s">
        <v>1212</v>
      </c>
      <c r="B695" s="35">
        <v>250575</v>
      </c>
      <c r="C695" s="6" t="str">
        <f t="shared" si="70"/>
        <v>FL</v>
      </c>
      <c r="D695" s="6" t="str">
        <f t="shared" si="71"/>
        <v>575</v>
      </c>
      <c r="E695" s="6" t="str">
        <f t="shared" si="72"/>
        <v>250</v>
      </c>
      <c r="F695" s="6" t="str">
        <f>TRIM(Table1[[#This Row],[Name]])</f>
        <v>Antonio Johnson</v>
      </c>
      <c r="G695" s="6" t="s">
        <v>1213</v>
      </c>
      <c r="H695" s="6" t="str">
        <f t="shared" si="73"/>
        <v>ANTONIO JOHNSON</v>
      </c>
      <c r="I695" s="6" t="str">
        <f t="shared" si="74"/>
        <v>antonio johnson</v>
      </c>
      <c r="J695" s="6" t="str">
        <f t="shared" si="75"/>
        <v>Antonio Johnson</v>
      </c>
      <c r="K695" s="6" t="s">
        <v>82</v>
      </c>
      <c r="L695" s="6">
        <v>46</v>
      </c>
      <c r="M695" s="6" t="s">
        <v>162</v>
      </c>
      <c r="N695" s="6" t="s">
        <v>59</v>
      </c>
      <c r="O695" s="6" t="s">
        <v>19</v>
      </c>
      <c r="P695" s="6">
        <v>11</v>
      </c>
      <c r="Q695" s="25" t="s">
        <v>49</v>
      </c>
      <c r="R695" s="6">
        <v>1.8</v>
      </c>
      <c r="S695" s="6" t="s">
        <v>2100</v>
      </c>
      <c r="T695" s="8">
        <v>0.91</v>
      </c>
      <c r="U695" s="6" t="s">
        <v>8</v>
      </c>
      <c r="V695" s="6" t="s">
        <v>44</v>
      </c>
      <c r="W695" s="6">
        <v>8</v>
      </c>
      <c r="X695" s="6" t="str">
        <f t="shared" si="76"/>
        <v>Low</v>
      </c>
      <c r="Y695" s="11">
        <v>9</v>
      </c>
    </row>
    <row r="696" spans="1:25" x14ac:dyDescent="0.25">
      <c r="A696" s="10" t="s">
        <v>1248</v>
      </c>
      <c r="B696" s="35">
        <v>250593</v>
      </c>
      <c r="C696" s="6" t="str">
        <f t="shared" si="70"/>
        <v>FL</v>
      </c>
      <c r="D696" s="6" t="str">
        <f t="shared" si="71"/>
        <v>593</v>
      </c>
      <c r="E696" s="6" t="str">
        <f t="shared" si="72"/>
        <v>250</v>
      </c>
      <c r="F696" s="6" t="str">
        <f>TRIM(Table1[[#This Row],[Name]])</f>
        <v>Brianna Pittman</v>
      </c>
      <c r="G696" s="6" t="s">
        <v>1249</v>
      </c>
      <c r="H696" s="6" t="str">
        <f t="shared" si="73"/>
        <v>BRIANNA PITTMAN</v>
      </c>
      <c r="I696" s="6" t="str">
        <f t="shared" si="74"/>
        <v>brianna pittman</v>
      </c>
      <c r="J696" s="6" t="str">
        <f t="shared" si="75"/>
        <v>Brianna Pittman</v>
      </c>
      <c r="K696" s="6" t="s">
        <v>63</v>
      </c>
      <c r="L696" s="6">
        <v>24</v>
      </c>
      <c r="M696" s="6" t="s">
        <v>158</v>
      </c>
      <c r="N696" s="6" t="s">
        <v>159</v>
      </c>
      <c r="O696" s="6" t="s">
        <v>7</v>
      </c>
      <c r="P696" s="6">
        <v>5</v>
      </c>
      <c r="Q696" s="25">
        <v>40</v>
      </c>
      <c r="R696" s="6">
        <v>1.8</v>
      </c>
      <c r="S696" s="6" t="s">
        <v>2100</v>
      </c>
      <c r="T696" s="8">
        <v>0.86</v>
      </c>
      <c r="U696" s="6" t="s">
        <v>33</v>
      </c>
      <c r="V696" s="6" t="s">
        <v>15</v>
      </c>
      <c r="W696" s="6">
        <v>4</v>
      </c>
      <c r="X696" s="6" t="str">
        <f t="shared" si="76"/>
        <v>Low</v>
      </c>
      <c r="Y696" s="11">
        <v>2</v>
      </c>
    </row>
    <row r="697" spans="1:25" x14ac:dyDescent="0.25">
      <c r="A697" s="10" t="s">
        <v>1344</v>
      </c>
      <c r="B697" s="35">
        <v>250641</v>
      </c>
      <c r="C697" s="6" t="str">
        <f t="shared" si="70"/>
        <v>FL</v>
      </c>
      <c r="D697" s="6" t="str">
        <f t="shared" si="71"/>
        <v>641</v>
      </c>
      <c r="E697" s="6" t="str">
        <f t="shared" si="72"/>
        <v>250</v>
      </c>
      <c r="F697" s="6" t="str">
        <f>TRIM(Table1[[#This Row],[Name]])</f>
        <v>David Watson</v>
      </c>
      <c r="G697" s="6" t="s">
        <v>1345</v>
      </c>
      <c r="H697" s="6" t="str">
        <f t="shared" si="73"/>
        <v>DAVID WATSON</v>
      </c>
      <c r="I697" s="6" t="str">
        <f t="shared" si="74"/>
        <v>david watson</v>
      </c>
      <c r="J697" s="6" t="str">
        <f t="shared" si="75"/>
        <v>David Watson</v>
      </c>
      <c r="K697" s="6" t="s">
        <v>82</v>
      </c>
      <c r="L697" s="6">
        <v>41</v>
      </c>
      <c r="M697" s="6" t="s">
        <v>71</v>
      </c>
      <c r="N697" s="6" t="s">
        <v>72</v>
      </c>
      <c r="O697" s="6" t="s">
        <v>31</v>
      </c>
      <c r="P697" s="6">
        <v>7</v>
      </c>
      <c r="Q697" s="25">
        <v>40</v>
      </c>
      <c r="R697" s="6">
        <v>1.8</v>
      </c>
      <c r="S697" s="6" t="s">
        <v>2099</v>
      </c>
      <c r="T697" s="8">
        <v>0.7</v>
      </c>
      <c r="U697" s="6" t="s">
        <v>55</v>
      </c>
      <c r="V697" s="6" t="s">
        <v>9</v>
      </c>
      <c r="W697" s="6">
        <v>14</v>
      </c>
      <c r="X697" s="6" t="str">
        <f t="shared" si="76"/>
        <v>Medium</v>
      </c>
      <c r="Y697" s="11">
        <v>6</v>
      </c>
    </row>
    <row r="698" spans="1:25" x14ac:dyDescent="0.25">
      <c r="A698" s="10" t="s">
        <v>570</v>
      </c>
      <c r="B698" s="35">
        <v>250253</v>
      </c>
      <c r="C698" s="6" t="str">
        <f t="shared" si="70"/>
        <v>FL</v>
      </c>
      <c r="D698" s="6" t="str">
        <f t="shared" si="71"/>
        <v>253</v>
      </c>
      <c r="E698" s="6" t="str">
        <f t="shared" si="72"/>
        <v>250</v>
      </c>
      <c r="F698" s="6" t="str">
        <f>TRIM(Table1[[#This Row],[Name]])</f>
        <v>Jacob Gill</v>
      </c>
      <c r="G698" s="6" t="s">
        <v>571</v>
      </c>
      <c r="H698" s="6" t="str">
        <f t="shared" si="73"/>
        <v>JACOB GILL</v>
      </c>
      <c r="I698" s="6" t="str">
        <f t="shared" si="74"/>
        <v>jacob gill</v>
      </c>
      <c r="J698" s="6" t="str">
        <f t="shared" si="75"/>
        <v>Jacob Gill</v>
      </c>
      <c r="K698" s="6" t="s">
        <v>82</v>
      </c>
      <c r="L698" s="6">
        <v>34</v>
      </c>
      <c r="M698" s="6" t="s">
        <v>18</v>
      </c>
      <c r="N698" s="6" t="s">
        <v>18</v>
      </c>
      <c r="O698" s="6" t="s">
        <v>38</v>
      </c>
      <c r="P698" s="6">
        <v>8</v>
      </c>
      <c r="Q698" s="25">
        <v>75</v>
      </c>
      <c r="R698" s="6">
        <v>1.8</v>
      </c>
      <c r="S698" s="6" t="s">
        <v>2100</v>
      </c>
      <c r="T698" s="8">
        <v>0.71</v>
      </c>
      <c r="U698" s="6" t="s">
        <v>55</v>
      </c>
      <c r="V698" s="6" t="s">
        <v>44</v>
      </c>
      <c r="W698" s="6">
        <v>8</v>
      </c>
      <c r="X698" s="6" t="str">
        <f t="shared" si="76"/>
        <v>Low</v>
      </c>
      <c r="Y698" s="11">
        <v>9</v>
      </c>
    </row>
    <row r="699" spans="1:25" x14ac:dyDescent="0.25">
      <c r="A699" s="10" t="s">
        <v>1448</v>
      </c>
      <c r="B699" s="35">
        <v>250694</v>
      </c>
      <c r="C699" s="6" t="str">
        <f t="shared" si="70"/>
        <v>FL</v>
      </c>
      <c r="D699" s="6" t="str">
        <f t="shared" si="71"/>
        <v>694</v>
      </c>
      <c r="E699" s="6" t="str">
        <f t="shared" si="72"/>
        <v>250</v>
      </c>
      <c r="F699" s="6" t="str">
        <f>TRIM(Table1[[#This Row],[Name]])</f>
        <v>Karen Scott</v>
      </c>
      <c r="G699" s="6" t="s">
        <v>1449</v>
      </c>
      <c r="H699" s="6" t="str">
        <f t="shared" si="73"/>
        <v>KAREN SCOTT</v>
      </c>
      <c r="I699" s="6" t="str">
        <f t="shared" si="74"/>
        <v>karen scott</v>
      </c>
      <c r="J699" s="6" t="str">
        <f t="shared" si="75"/>
        <v>Karen Scott</v>
      </c>
      <c r="K699" s="6" t="s">
        <v>63</v>
      </c>
      <c r="L699" s="6">
        <v>29</v>
      </c>
      <c r="M699" s="6" t="s">
        <v>18</v>
      </c>
      <c r="N699" s="6" t="s">
        <v>18</v>
      </c>
      <c r="O699" s="6" t="s">
        <v>38</v>
      </c>
      <c r="P699" s="6">
        <v>6</v>
      </c>
      <c r="Q699" s="25">
        <v>100</v>
      </c>
      <c r="R699" s="6">
        <v>1.8</v>
      </c>
      <c r="S699" s="6" t="s">
        <v>2099</v>
      </c>
      <c r="T699" s="8">
        <v>0.11</v>
      </c>
      <c r="U699" s="6" t="s">
        <v>8</v>
      </c>
      <c r="V699" s="6" t="s">
        <v>15</v>
      </c>
      <c r="W699" s="6">
        <v>6</v>
      </c>
      <c r="X699" s="6" t="str">
        <f t="shared" si="76"/>
        <v>Low</v>
      </c>
      <c r="Y699" s="11">
        <v>10</v>
      </c>
    </row>
    <row r="700" spans="1:25" x14ac:dyDescent="0.25">
      <c r="A700" s="10" t="s">
        <v>1677</v>
      </c>
      <c r="B700" s="35">
        <v>250809</v>
      </c>
      <c r="C700" s="6" t="str">
        <f t="shared" si="70"/>
        <v>FL</v>
      </c>
      <c r="D700" s="6" t="str">
        <f t="shared" si="71"/>
        <v>809</v>
      </c>
      <c r="E700" s="6" t="str">
        <f t="shared" si="72"/>
        <v>250</v>
      </c>
      <c r="F700" s="6" t="str">
        <f>TRIM(Table1[[#This Row],[Name]])</f>
        <v>Dr. Rhonda Hernandez</v>
      </c>
      <c r="G700" s="6" t="s">
        <v>1678</v>
      </c>
      <c r="H700" s="6" t="str">
        <f t="shared" si="73"/>
        <v>DR. RHONDA HERNANDEZ</v>
      </c>
      <c r="I700" s="6" t="str">
        <f t="shared" si="74"/>
        <v>dr. rhonda hernandez</v>
      </c>
      <c r="J700" s="6" t="str">
        <f t="shared" si="75"/>
        <v>Dr. Rhonda Hernandez</v>
      </c>
      <c r="K700" s="6" t="s">
        <v>63</v>
      </c>
      <c r="L700" s="6">
        <v>48</v>
      </c>
      <c r="M700" s="6" t="s">
        <v>12</v>
      </c>
      <c r="N700" s="6" t="s">
        <v>13</v>
      </c>
      <c r="O700" s="6" t="s">
        <v>64</v>
      </c>
      <c r="P700" s="6">
        <v>5</v>
      </c>
      <c r="Q700" s="25" t="s">
        <v>212</v>
      </c>
      <c r="R700" s="6">
        <v>1.8</v>
      </c>
      <c r="S700" s="6" t="s">
        <v>2100</v>
      </c>
      <c r="T700" s="8">
        <v>0.97</v>
      </c>
      <c r="U700" s="6" t="s">
        <v>33</v>
      </c>
      <c r="V700" s="6" t="s">
        <v>15</v>
      </c>
      <c r="W700" s="6">
        <v>3</v>
      </c>
      <c r="X700" s="6" t="str">
        <f t="shared" si="76"/>
        <v>Low</v>
      </c>
      <c r="Y700" s="11">
        <v>3</v>
      </c>
    </row>
    <row r="701" spans="1:25" x14ac:dyDescent="0.25">
      <c r="A701" s="10" t="s">
        <v>1719</v>
      </c>
      <c r="B701" s="35">
        <v>250830</v>
      </c>
      <c r="C701" s="6" t="str">
        <f t="shared" si="70"/>
        <v>FL</v>
      </c>
      <c r="D701" s="6" t="str">
        <f t="shared" si="71"/>
        <v>830</v>
      </c>
      <c r="E701" s="6" t="str">
        <f t="shared" si="72"/>
        <v>250</v>
      </c>
      <c r="F701" s="6" t="str">
        <f>TRIM(Table1[[#This Row],[Name]])</f>
        <v>Scott Long</v>
      </c>
      <c r="G701" s="6" t="s">
        <v>1720</v>
      </c>
      <c r="H701" s="6" t="str">
        <f t="shared" si="73"/>
        <v>SCOTT LONG</v>
      </c>
      <c r="I701" s="6" t="str">
        <f t="shared" si="74"/>
        <v>scott long</v>
      </c>
      <c r="J701" s="6" t="str">
        <f t="shared" si="75"/>
        <v>Scott Long</v>
      </c>
      <c r="K701" s="6" t="s">
        <v>82</v>
      </c>
      <c r="L701" s="6">
        <v>50</v>
      </c>
      <c r="M701" s="6" t="s">
        <v>173</v>
      </c>
      <c r="N701" s="6" t="s">
        <v>59</v>
      </c>
      <c r="O701" s="6" t="s">
        <v>31</v>
      </c>
      <c r="P701" s="6">
        <v>28</v>
      </c>
      <c r="Q701" s="25">
        <v>30</v>
      </c>
      <c r="R701" s="6">
        <v>1.8</v>
      </c>
      <c r="S701" s="6" t="s">
        <v>2100</v>
      </c>
      <c r="T701" s="8">
        <v>0.11</v>
      </c>
      <c r="U701" s="6" t="s">
        <v>50</v>
      </c>
      <c r="V701" s="6" t="s">
        <v>9</v>
      </c>
      <c r="W701" s="6">
        <v>15</v>
      </c>
      <c r="X701" s="6" t="str">
        <f t="shared" si="76"/>
        <v>Medium</v>
      </c>
      <c r="Y701" s="11">
        <v>9</v>
      </c>
    </row>
    <row r="702" spans="1:25" x14ac:dyDescent="0.25">
      <c r="A702" s="10" t="s">
        <v>2007</v>
      </c>
      <c r="B702" s="35">
        <v>250975</v>
      </c>
      <c r="C702" s="6" t="str">
        <f t="shared" si="70"/>
        <v>FL</v>
      </c>
      <c r="D702" s="6" t="str">
        <f t="shared" si="71"/>
        <v>975</v>
      </c>
      <c r="E702" s="6" t="str">
        <f t="shared" si="72"/>
        <v>250</v>
      </c>
      <c r="F702" s="6" t="str">
        <f>TRIM(Table1[[#This Row],[Name]])</f>
        <v>Crystal Brown</v>
      </c>
      <c r="G702" s="6" t="s">
        <v>2008</v>
      </c>
      <c r="H702" s="6" t="str">
        <f t="shared" si="73"/>
        <v>CRYSTAL BROWN</v>
      </c>
      <c r="I702" s="6" t="str">
        <f t="shared" si="74"/>
        <v>crystal brown</v>
      </c>
      <c r="J702" s="6" t="str">
        <f t="shared" si="75"/>
        <v>Crystal Brown</v>
      </c>
      <c r="K702" s="6" t="s">
        <v>63</v>
      </c>
      <c r="L702" s="6">
        <v>43</v>
      </c>
      <c r="M702" s="6" t="s">
        <v>173</v>
      </c>
      <c r="N702" s="6" t="s">
        <v>59</v>
      </c>
      <c r="O702" s="6" t="s">
        <v>7</v>
      </c>
      <c r="P702" s="6">
        <v>2</v>
      </c>
      <c r="Q702" s="25" t="s">
        <v>49</v>
      </c>
      <c r="R702" s="6">
        <v>1.8</v>
      </c>
      <c r="S702" s="6" t="s">
        <v>142</v>
      </c>
      <c r="T702" s="8">
        <v>0.61</v>
      </c>
      <c r="U702" s="6" t="s">
        <v>8</v>
      </c>
      <c r="V702" s="6" t="s">
        <v>9</v>
      </c>
      <c r="W702" s="6">
        <v>5</v>
      </c>
      <c r="X702" s="6" t="str">
        <f t="shared" si="76"/>
        <v>Low</v>
      </c>
      <c r="Y702" s="11">
        <v>3</v>
      </c>
    </row>
    <row r="703" spans="1:25" x14ac:dyDescent="0.25">
      <c r="A703" s="10" t="s">
        <v>255</v>
      </c>
      <c r="B703" s="35">
        <v>250095</v>
      </c>
      <c r="C703" s="6" t="str">
        <f t="shared" si="70"/>
        <v>FL</v>
      </c>
      <c r="D703" s="6" t="str">
        <f t="shared" si="71"/>
        <v>095</v>
      </c>
      <c r="E703" s="6" t="str">
        <f t="shared" si="72"/>
        <v>250</v>
      </c>
      <c r="F703" s="6" t="str">
        <f>TRIM(Table1[[#This Row],[Name]])</f>
        <v>Denise Smith</v>
      </c>
      <c r="G703" s="6" t="s">
        <v>256</v>
      </c>
      <c r="H703" s="6" t="str">
        <f t="shared" si="73"/>
        <v>DENISE SMITH</v>
      </c>
      <c r="I703" s="6" t="str">
        <f t="shared" si="74"/>
        <v>denise smith</v>
      </c>
      <c r="J703" s="6" t="str">
        <f t="shared" si="75"/>
        <v>Denise Smith</v>
      </c>
      <c r="K703" s="6" t="s">
        <v>63</v>
      </c>
      <c r="L703" s="6">
        <v>54</v>
      </c>
      <c r="M703" s="6" t="s">
        <v>158</v>
      </c>
      <c r="N703" s="6" t="s">
        <v>159</v>
      </c>
      <c r="O703" s="6" t="s">
        <v>97</v>
      </c>
      <c r="P703" s="6">
        <v>17</v>
      </c>
      <c r="Q703" s="25">
        <v>20</v>
      </c>
      <c r="R703" s="6">
        <v>1.7</v>
      </c>
      <c r="S703" s="6" t="s">
        <v>2099</v>
      </c>
      <c r="T703" s="8">
        <v>0.69</v>
      </c>
      <c r="U703" s="6" t="s">
        <v>8</v>
      </c>
      <c r="V703" s="6" t="s">
        <v>9</v>
      </c>
      <c r="W703" s="6">
        <v>17</v>
      </c>
      <c r="X703" s="6" t="str">
        <f t="shared" si="76"/>
        <v>High</v>
      </c>
      <c r="Y703" s="11">
        <v>15</v>
      </c>
    </row>
    <row r="704" spans="1:25" x14ac:dyDescent="0.25">
      <c r="A704" s="10" t="s">
        <v>315</v>
      </c>
      <c r="B704" s="35">
        <v>250125</v>
      </c>
      <c r="C704" s="6" t="str">
        <f t="shared" si="70"/>
        <v>FL</v>
      </c>
      <c r="D704" s="6" t="str">
        <f t="shared" si="71"/>
        <v>125</v>
      </c>
      <c r="E704" s="6" t="str">
        <f t="shared" si="72"/>
        <v>250</v>
      </c>
      <c r="F704" s="6" t="str">
        <f>TRIM(Table1[[#This Row],[Name]])</f>
        <v>Andrew Fuentes</v>
      </c>
      <c r="G704" s="6" t="s">
        <v>316</v>
      </c>
      <c r="H704" s="6" t="str">
        <f t="shared" si="73"/>
        <v>ANDREW FUENTES</v>
      </c>
      <c r="I704" s="6" t="str">
        <f t="shared" si="74"/>
        <v>andrew fuentes</v>
      </c>
      <c r="J704" s="6" t="str">
        <f t="shared" si="75"/>
        <v>Andrew Fuentes</v>
      </c>
      <c r="K704" s="6" t="s">
        <v>82</v>
      </c>
      <c r="L704" s="6">
        <v>34</v>
      </c>
      <c r="M704" s="6" t="s">
        <v>12</v>
      </c>
      <c r="N704" s="6" t="s">
        <v>13</v>
      </c>
      <c r="O704" s="6" t="s">
        <v>23</v>
      </c>
      <c r="P704" s="6">
        <v>10</v>
      </c>
      <c r="Q704" s="25" t="s">
        <v>49</v>
      </c>
      <c r="R704" s="6">
        <v>1.7</v>
      </c>
      <c r="S704" s="6" t="s">
        <v>2099</v>
      </c>
      <c r="T704" s="8">
        <v>0.96</v>
      </c>
      <c r="U704" s="6" t="s">
        <v>8</v>
      </c>
      <c r="V704" s="6" t="s">
        <v>44</v>
      </c>
      <c r="W704" s="6">
        <v>7</v>
      </c>
      <c r="X704" s="6" t="str">
        <f t="shared" si="76"/>
        <v>Low</v>
      </c>
      <c r="Y704" s="11">
        <v>9</v>
      </c>
    </row>
    <row r="705" spans="1:25" x14ac:dyDescent="0.25">
      <c r="A705" s="10" t="s">
        <v>319</v>
      </c>
      <c r="B705" s="35">
        <v>250127</v>
      </c>
      <c r="C705" s="6" t="str">
        <f t="shared" si="70"/>
        <v>FL</v>
      </c>
      <c r="D705" s="6" t="str">
        <f t="shared" si="71"/>
        <v>127</v>
      </c>
      <c r="E705" s="6" t="str">
        <f t="shared" si="72"/>
        <v>250</v>
      </c>
      <c r="F705" s="6" t="str">
        <f>TRIM(Table1[[#This Row],[Name]])</f>
        <v>Austin Romero</v>
      </c>
      <c r="G705" s="6" t="s">
        <v>320</v>
      </c>
      <c r="H705" s="6" t="str">
        <f t="shared" si="73"/>
        <v>AUSTIN ROMERO</v>
      </c>
      <c r="I705" s="6" t="str">
        <f t="shared" si="74"/>
        <v>austin romero</v>
      </c>
      <c r="J705" s="6" t="str">
        <f t="shared" si="75"/>
        <v>Austin Romero</v>
      </c>
      <c r="K705" s="6" t="s">
        <v>82</v>
      </c>
      <c r="L705" s="6">
        <v>30</v>
      </c>
      <c r="M705" s="6" t="s">
        <v>91</v>
      </c>
      <c r="N705" s="6" t="s">
        <v>92</v>
      </c>
      <c r="O705" s="6" t="s">
        <v>14</v>
      </c>
      <c r="P705" s="6">
        <v>10</v>
      </c>
      <c r="Q705" s="25" t="s">
        <v>212</v>
      </c>
      <c r="R705" s="6">
        <v>1.7</v>
      </c>
      <c r="S705" s="6" t="s">
        <v>54</v>
      </c>
      <c r="T705" s="8">
        <v>0.64</v>
      </c>
      <c r="U705" s="6" t="s">
        <v>55</v>
      </c>
      <c r="V705" s="6" t="s">
        <v>9</v>
      </c>
      <c r="W705" s="6">
        <v>14</v>
      </c>
      <c r="X705" s="6" t="str">
        <f t="shared" si="76"/>
        <v>Medium</v>
      </c>
      <c r="Y705" s="11">
        <v>9</v>
      </c>
    </row>
    <row r="706" spans="1:25" x14ac:dyDescent="0.25">
      <c r="A706" s="10" t="s">
        <v>409</v>
      </c>
      <c r="B706" s="35">
        <v>250172</v>
      </c>
      <c r="C706" s="6" t="str">
        <f t="shared" ref="C706:C769" si="77">LEFT(A706,2)</f>
        <v>FL</v>
      </c>
      <c r="D706" s="6" t="str">
        <f t="shared" ref="D706:D769" si="78">RIGHT(A706,3)</f>
        <v>172</v>
      </c>
      <c r="E706" s="6" t="str">
        <f t="shared" ref="E706:E769" si="79">MID(A706,3,3)</f>
        <v>250</v>
      </c>
      <c r="F706" s="6" t="str">
        <f>TRIM(Table1[[#This Row],[Name]])</f>
        <v>William Smith</v>
      </c>
      <c r="G706" s="6" t="s">
        <v>410</v>
      </c>
      <c r="H706" s="6" t="str">
        <f t="shared" ref="H706:H769" si="80">UPPER(G706)</f>
        <v>WILLIAM SMITH</v>
      </c>
      <c r="I706" s="6" t="str">
        <f t="shared" ref="I706:I769" si="81">LOWER(G706)</f>
        <v>william smith</v>
      </c>
      <c r="J706" s="6" t="str">
        <f t="shared" ref="J706:J769" si="82">PROPER(G706)</f>
        <v>William Smith</v>
      </c>
      <c r="K706" s="6" t="s">
        <v>82</v>
      </c>
      <c r="L706" s="6">
        <v>34</v>
      </c>
      <c r="M706" s="6" t="s">
        <v>71</v>
      </c>
      <c r="N706" s="6" t="s">
        <v>72</v>
      </c>
      <c r="O706" s="6" t="s">
        <v>60</v>
      </c>
      <c r="P706" s="6">
        <v>0</v>
      </c>
      <c r="Q706" s="25">
        <v>20</v>
      </c>
      <c r="R706" s="6">
        <v>1.7</v>
      </c>
      <c r="S706" s="6" t="s">
        <v>2099</v>
      </c>
      <c r="T706" s="8">
        <v>0.66</v>
      </c>
      <c r="U706" s="6" t="s">
        <v>50</v>
      </c>
      <c r="V706" s="6" t="s">
        <v>20</v>
      </c>
      <c r="W706" s="6">
        <v>1</v>
      </c>
      <c r="X706" s="6" t="str">
        <f t="shared" ref="X706:X769" si="83">IF(W706&gt;15,"High",IF(W706&gt;=10,"Medium","Low"))</f>
        <v>Low</v>
      </c>
      <c r="Y706" s="11">
        <v>3</v>
      </c>
    </row>
    <row r="707" spans="1:25" x14ac:dyDescent="0.25">
      <c r="A707" s="10" t="s">
        <v>468</v>
      </c>
      <c r="B707" s="35">
        <v>250202</v>
      </c>
      <c r="C707" s="6" t="str">
        <f t="shared" si="77"/>
        <v>FL</v>
      </c>
      <c r="D707" s="6" t="str">
        <f t="shared" si="78"/>
        <v>202</v>
      </c>
      <c r="E707" s="6" t="str">
        <f t="shared" si="79"/>
        <v>250</v>
      </c>
      <c r="F707" s="6" t="str">
        <f>TRIM(Table1[[#This Row],[Name]])</f>
        <v>Heidi Miranda</v>
      </c>
      <c r="G707" s="6" t="s">
        <v>469</v>
      </c>
      <c r="H707" s="6" t="str">
        <f t="shared" si="80"/>
        <v>HEIDI MIRANDA</v>
      </c>
      <c r="I707" s="6" t="str">
        <f t="shared" si="81"/>
        <v>heidi miranda</v>
      </c>
      <c r="J707" s="6" t="str">
        <f t="shared" si="82"/>
        <v>Heidi Miranda</v>
      </c>
      <c r="K707" s="6" t="s">
        <v>63</v>
      </c>
      <c r="L707" s="6">
        <v>55</v>
      </c>
      <c r="M707" s="6" t="s">
        <v>158</v>
      </c>
      <c r="N707" s="6" t="s">
        <v>159</v>
      </c>
      <c r="O707" s="6" t="s">
        <v>97</v>
      </c>
      <c r="P707" s="6">
        <v>7</v>
      </c>
      <c r="Q707" s="25">
        <v>100</v>
      </c>
      <c r="R707" s="6">
        <v>1.7</v>
      </c>
      <c r="S707" s="6" t="s">
        <v>2100</v>
      </c>
      <c r="T707" s="8">
        <v>0.8</v>
      </c>
      <c r="U707" s="6" t="s">
        <v>50</v>
      </c>
      <c r="V707" s="6" t="s">
        <v>20</v>
      </c>
      <c r="W707" s="6">
        <v>14</v>
      </c>
      <c r="X707" s="6" t="str">
        <f t="shared" si="83"/>
        <v>Medium</v>
      </c>
      <c r="Y707" s="11">
        <v>4</v>
      </c>
    </row>
    <row r="708" spans="1:25" x14ac:dyDescent="0.25">
      <c r="A708" s="10" t="s">
        <v>474</v>
      </c>
      <c r="B708" s="35">
        <v>250205</v>
      </c>
      <c r="C708" s="6" t="str">
        <f t="shared" si="77"/>
        <v>FL</v>
      </c>
      <c r="D708" s="6" t="str">
        <f t="shared" si="78"/>
        <v>205</v>
      </c>
      <c r="E708" s="6" t="str">
        <f t="shared" si="79"/>
        <v>250</v>
      </c>
      <c r="F708" s="6" t="str">
        <f>TRIM(Table1[[#This Row],[Name]])</f>
        <v>Walter Williams</v>
      </c>
      <c r="G708" s="6" t="s">
        <v>475</v>
      </c>
      <c r="H708" s="6" t="str">
        <f t="shared" si="80"/>
        <v>WALTER WILLIAMS</v>
      </c>
      <c r="I708" s="6" t="str">
        <f t="shared" si="81"/>
        <v>walter williams</v>
      </c>
      <c r="J708" s="6" t="str">
        <f t="shared" si="82"/>
        <v>Walter Williams</v>
      </c>
      <c r="K708" s="6" t="s">
        <v>82</v>
      </c>
      <c r="L708" s="6">
        <v>54</v>
      </c>
      <c r="M708" s="6" t="s">
        <v>5</v>
      </c>
      <c r="N708" s="6" t="s">
        <v>6</v>
      </c>
      <c r="O708" s="6" t="s">
        <v>75</v>
      </c>
      <c r="P708" s="6">
        <v>29</v>
      </c>
      <c r="Q708" s="25" t="s">
        <v>32</v>
      </c>
      <c r="R708" s="6">
        <v>1.7</v>
      </c>
      <c r="S708" s="6" t="s">
        <v>2099</v>
      </c>
      <c r="T708" s="8">
        <v>0.68</v>
      </c>
      <c r="U708" s="6" t="s">
        <v>50</v>
      </c>
      <c r="V708" s="6" t="s">
        <v>9</v>
      </c>
      <c r="W708" s="6">
        <v>19</v>
      </c>
      <c r="X708" s="6" t="str">
        <f t="shared" si="83"/>
        <v>High</v>
      </c>
      <c r="Y708" s="11">
        <v>2</v>
      </c>
    </row>
    <row r="709" spans="1:25" x14ac:dyDescent="0.25">
      <c r="A709" s="10" t="s">
        <v>688</v>
      </c>
      <c r="B709" s="35">
        <v>250312</v>
      </c>
      <c r="C709" s="6" t="str">
        <f t="shared" si="77"/>
        <v>FL</v>
      </c>
      <c r="D709" s="6" t="str">
        <f t="shared" si="78"/>
        <v>312</v>
      </c>
      <c r="E709" s="6" t="str">
        <f t="shared" si="79"/>
        <v>250</v>
      </c>
      <c r="F709" s="6" t="str">
        <f>TRIM(Table1[[#This Row],[Name]])</f>
        <v>Ruben Nelson</v>
      </c>
      <c r="G709" s="6" t="s">
        <v>689</v>
      </c>
      <c r="H709" s="6" t="str">
        <f t="shared" si="80"/>
        <v>RUBEN NELSON</v>
      </c>
      <c r="I709" s="6" t="str">
        <f t="shared" si="81"/>
        <v>ruben nelson</v>
      </c>
      <c r="J709" s="6" t="str">
        <f t="shared" si="82"/>
        <v>Ruben Nelson</v>
      </c>
      <c r="K709" s="6" t="s">
        <v>82</v>
      </c>
      <c r="L709" s="6">
        <v>34</v>
      </c>
      <c r="M709" s="6" t="s">
        <v>12</v>
      </c>
      <c r="N709" s="6" t="s">
        <v>13</v>
      </c>
      <c r="O709" s="6" t="s">
        <v>75</v>
      </c>
      <c r="P709" s="6">
        <v>1</v>
      </c>
      <c r="Q709" s="25">
        <v>40</v>
      </c>
      <c r="R709" s="6">
        <v>1.7</v>
      </c>
      <c r="S709" s="6" t="s">
        <v>2100</v>
      </c>
      <c r="T709" s="8">
        <v>0.74</v>
      </c>
      <c r="U709" s="6" t="s">
        <v>33</v>
      </c>
      <c r="V709" s="6" t="s">
        <v>44</v>
      </c>
      <c r="W709" s="6">
        <v>4</v>
      </c>
      <c r="X709" s="6" t="str">
        <f t="shared" si="83"/>
        <v>Low</v>
      </c>
      <c r="Y709" s="11">
        <v>4</v>
      </c>
    </row>
    <row r="710" spans="1:25" x14ac:dyDescent="0.25">
      <c r="A710" s="10" t="s">
        <v>798</v>
      </c>
      <c r="B710" s="35">
        <v>250367</v>
      </c>
      <c r="C710" s="6" t="str">
        <f t="shared" si="77"/>
        <v>FL</v>
      </c>
      <c r="D710" s="6" t="str">
        <f t="shared" si="78"/>
        <v>367</v>
      </c>
      <c r="E710" s="6" t="str">
        <f t="shared" si="79"/>
        <v>250</v>
      </c>
      <c r="F710" s="6" t="str">
        <f>TRIM(Table1[[#This Row],[Name]])</f>
        <v>Brandon Williams</v>
      </c>
      <c r="G710" s="6" t="s">
        <v>799</v>
      </c>
      <c r="H710" s="6" t="str">
        <f t="shared" si="80"/>
        <v>BRANDON WILLIAMS</v>
      </c>
      <c r="I710" s="6" t="str">
        <f t="shared" si="81"/>
        <v>brandon williams</v>
      </c>
      <c r="J710" s="6" t="str">
        <f t="shared" si="82"/>
        <v>Brandon Williams</v>
      </c>
      <c r="K710" s="6" t="s">
        <v>82</v>
      </c>
      <c r="L710" s="6">
        <v>40</v>
      </c>
      <c r="M710" s="6" t="s">
        <v>158</v>
      </c>
      <c r="N710" s="6" t="s">
        <v>159</v>
      </c>
      <c r="O710" s="6" t="s">
        <v>31</v>
      </c>
      <c r="P710" s="6">
        <v>9</v>
      </c>
      <c r="Q710" s="25" t="s">
        <v>2104</v>
      </c>
      <c r="R710" s="6">
        <v>1.7</v>
      </c>
      <c r="S710" s="6" t="s">
        <v>2100</v>
      </c>
      <c r="T710" s="8">
        <v>0.72</v>
      </c>
      <c r="U710" s="6" t="s">
        <v>33</v>
      </c>
      <c r="V710" s="6" t="s">
        <v>9</v>
      </c>
      <c r="W710" s="6">
        <v>9</v>
      </c>
      <c r="X710" s="6" t="str">
        <f t="shared" si="83"/>
        <v>Low</v>
      </c>
      <c r="Y710" s="11">
        <v>12</v>
      </c>
    </row>
    <row r="711" spans="1:25" x14ac:dyDescent="0.25">
      <c r="A711" s="10" t="s">
        <v>1086</v>
      </c>
      <c r="B711" s="35">
        <v>250512</v>
      </c>
      <c r="C711" s="6" t="str">
        <f t="shared" si="77"/>
        <v>FL</v>
      </c>
      <c r="D711" s="6" t="str">
        <f t="shared" si="78"/>
        <v>512</v>
      </c>
      <c r="E711" s="6" t="str">
        <f t="shared" si="79"/>
        <v>250</v>
      </c>
      <c r="F711" s="6" t="str">
        <f>TRIM(Table1[[#This Row],[Name]])</f>
        <v>Ashley Odonnell</v>
      </c>
      <c r="G711" s="6" t="s">
        <v>1087</v>
      </c>
      <c r="H711" s="6" t="str">
        <f t="shared" si="80"/>
        <v>ASHLEY ODONNELL</v>
      </c>
      <c r="I711" s="6" t="str">
        <f t="shared" si="81"/>
        <v>ashley odonnell</v>
      </c>
      <c r="J711" s="6" t="str">
        <f t="shared" si="82"/>
        <v>Ashley Odonnell</v>
      </c>
      <c r="K711" s="6" t="s">
        <v>63</v>
      </c>
      <c r="L711" s="6">
        <v>36</v>
      </c>
      <c r="M711" s="6" t="s">
        <v>58</v>
      </c>
      <c r="N711" s="6" t="s">
        <v>59</v>
      </c>
      <c r="O711" s="6" t="s">
        <v>60</v>
      </c>
      <c r="P711" s="6">
        <v>8</v>
      </c>
      <c r="Q711" s="25">
        <v>100</v>
      </c>
      <c r="R711" s="6">
        <v>1.7</v>
      </c>
      <c r="S711" s="6" t="s">
        <v>2099</v>
      </c>
      <c r="T711" s="8">
        <v>0.68</v>
      </c>
      <c r="U711" s="6" t="s">
        <v>55</v>
      </c>
      <c r="V711" s="6" t="s">
        <v>44</v>
      </c>
      <c r="W711" s="6">
        <v>9</v>
      </c>
      <c r="X711" s="6" t="str">
        <f t="shared" si="83"/>
        <v>Low</v>
      </c>
      <c r="Y711" s="11">
        <v>5</v>
      </c>
    </row>
    <row r="712" spans="1:25" x14ac:dyDescent="0.25">
      <c r="A712" s="10" t="s">
        <v>1122</v>
      </c>
      <c r="B712" s="35">
        <v>250530</v>
      </c>
      <c r="C712" s="6" t="str">
        <f t="shared" si="77"/>
        <v>FL</v>
      </c>
      <c r="D712" s="6" t="str">
        <f t="shared" si="78"/>
        <v>530</v>
      </c>
      <c r="E712" s="6" t="str">
        <f t="shared" si="79"/>
        <v>250</v>
      </c>
      <c r="F712" s="6" t="str">
        <f>TRIM(Table1[[#This Row],[Name]])</f>
        <v>Shawn Hogan</v>
      </c>
      <c r="G712" s="6" t="s">
        <v>1123</v>
      </c>
      <c r="H712" s="6" t="str">
        <f t="shared" si="80"/>
        <v>SHAWN HOGAN</v>
      </c>
      <c r="I712" s="6" t="str">
        <f t="shared" si="81"/>
        <v>shawn hogan</v>
      </c>
      <c r="J712" s="6" t="str">
        <f t="shared" si="82"/>
        <v>Shawn Hogan</v>
      </c>
      <c r="K712" s="6" t="s">
        <v>82</v>
      </c>
      <c r="L712" s="6">
        <v>37</v>
      </c>
      <c r="M712" s="6" t="s">
        <v>18</v>
      </c>
      <c r="N712" s="6" t="s">
        <v>18</v>
      </c>
      <c r="O712" s="6" t="s">
        <v>97</v>
      </c>
      <c r="P712" s="6">
        <v>11</v>
      </c>
      <c r="Q712" s="25" t="s">
        <v>49</v>
      </c>
      <c r="R712" s="6">
        <v>1.7</v>
      </c>
      <c r="S712" s="6" t="s">
        <v>54</v>
      </c>
      <c r="T712" s="8">
        <v>0.63</v>
      </c>
      <c r="U712" s="6" t="s">
        <v>8</v>
      </c>
      <c r="V712" s="6" t="s">
        <v>20</v>
      </c>
      <c r="W712" s="6">
        <v>2</v>
      </c>
      <c r="X712" s="6" t="str">
        <f t="shared" si="83"/>
        <v>Low</v>
      </c>
      <c r="Y712" s="11">
        <v>1</v>
      </c>
    </row>
    <row r="713" spans="1:25" x14ac:dyDescent="0.25">
      <c r="A713" s="10" t="s">
        <v>1304</v>
      </c>
      <c r="B713" s="35">
        <v>250621</v>
      </c>
      <c r="C713" s="6" t="str">
        <f t="shared" si="77"/>
        <v>FL</v>
      </c>
      <c r="D713" s="6" t="str">
        <f t="shared" si="78"/>
        <v>621</v>
      </c>
      <c r="E713" s="6" t="str">
        <f t="shared" si="79"/>
        <v>250</v>
      </c>
      <c r="F713" s="6" t="str">
        <f>TRIM(Table1[[#This Row],[Name]])</f>
        <v>Casey Bush</v>
      </c>
      <c r="G713" s="6" t="s">
        <v>1305</v>
      </c>
      <c r="H713" s="6" t="str">
        <f t="shared" si="80"/>
        <v>CASEY BUSH</v>
      </c>
      <c r="I713" s="6" t="str">
        <f t="shared" si="81"/>
        <v>casey bush</v>
      </c>
      <c r="J713" s="6" t="str">
        <f t="shared" si="82"/>
        <v>Casey Bush</v>
      </c>
      <c r="K713" s="6" t="s">
        <v>82</v>
      </c>
      <c r="L713" s="6">
        <v>22</v>
      </c>
      <c r="M713" s="6" t="s">
        <v>122</v>
      </c>
      <c r="N713" s="6" t="s">
        <v>123</v>
      </c>
      <c r="O713" s="6" t="s">
        <v>60</v>
      </c>
      <c r="P713" s="6">
        <v>2</v>
      </c>
      <c r="Q713" s="25" t="s">
        <v>153</v>
      </c>
      <c r="R713" s="6">
        <v>1.7</v>
      </c>
      <c r="S713" s="6" t="s">
        <v>142</v>
      </c>
      <c r="T713" s="8">
        <v>0.91</v>
      </c>
      <c r="U713" s="6" t="s">
        <v>55</v>
      </c>
      <c r="V713" s="6" t="s">
        <v>44</v>
      </c>
      <c r="W713" s="6">
        <v>5</v>
      </c>
      <c r="X713" s="6" t="str">
        <f t="shared" si="83"/>
        <v>Low</v>
      </c>
      <c r="Y713" s="11">
        <v>1</v>
      </c>
    </row>
    <row r="714" spans="1:25" x14ac:dyDescent="0.25">
      <c r="A714" s="10" t="s">
        <v>1432</v>
      </c>
      <c r="B714" s="35">
        <v>250685</v>
      </c>
      <c r="C714" s="6" t="str">
        <f t="shared" si="77"/>
        <v>FL</v>
      </c>
      <c r="D714" s="6" t="str">
        <f t="shared" si="78"/>
        <v>685</v>
      </c>
      <c r="E714" s="6" t="str">
        <f t="shared" si="79"/>
        <v>250</v>
      </c>
      <c r="F714" s="6" t="str">
        <f>TRIM(Table1[[#This Row],[Name]])</f>
        <v>Connie Mcclain</v>
      </c>
      <c r="G714" s="6" t="s">
        <v>1433</v>
      </c>
      <c r="H714" s="6" t="str">
        <f t="shared" si="80"/>
        <v>CONNIE MCCLAIN</v>
      </c>
      <c r="I714" s="6" t="str">
        <f t="shared" si="81"/>
        <v>connie mcclain</v>
      </c>
      <c r="J714" s="6" t="str">
        <f t="shared" si="82"/>
        <v>Connie Mcclain</v>
      </c>
      <c r="K714" s="6" t="s">
        <v>63</v>
      </c>
      <c r="L714" s="6">
        <v>33</v>
      </c>
      <c r="M714" s="6" t="s">
        <v>71</v>
      </c>
      <c r="N714" s="6" t="s">
        <v>72</v>
      </c>
      <c r="O714" s="6" t="s">
        <v>60</v>
      </c>
      <c r="P714" s="6">
        <v>0</v>
      </c>
      <c r="Q714" s="25" t="s">
        <v>212</v>
      </c>
      <c r="R714" s="6">
        <v>1.7</v>
      </c>
      <c r="S714" s="6" t="s">
        <v>2100</v>
      </c>
      <c r="T714" s="8">
        <v>0.95</v>
      </c>
      <c r="U714" s="6" t="s">
        <v>8</v>
      </c>
      <c r="V714" s="6" t="s">
        <v>20</v>
      </c>
      <c r="W714" s="6">
        <v>4</v>
      </c>
      <c r="X714" s="6" t="str">
        <f t="shared" si="83"/>
        <v>Low</v>
      </c>
      <c r="Y714" s="11">
        <v>5</v>
      </c>
    </row>
    <row r="715" spans="1:25" x14ac:dyDescent="0.25">
      <c r="A715" s="10" t="s">
        <v>866</v>
      </c>
      <c r="B715" s="35">
        <v>250401</v>
      </c>
      <c r="C715" s="6" t="str">
        <f t="shared" si="77"/>
        <v>FL</v>
      </c>
      <c r="D715" s="6" t="str">
        <f t="shared" si="78"/>
        <v>401</v>
      </c>
      <c r="E715" s="6" t="str">
        <f t="shared" si="79"/>
        <v>250</v>
      </c>
      <c r="F715" s="6" t="str">
        <f>TRIM(Table1[[#This Row],[Name]])</f>
        <v>Ethan Adams</v>
      </c>
      <c r="G715" s="6" t="s">
        <v>867</v>
      </c>
      <c r="H715" s="6" t="str">
        <f t="shared" si="80"/>
        <v>ETHAN ADAMS</v>
      </c>
      <c r="I715" s="6" t="str">
        <f t="shared" si="81"/>
        <v>ethan adams</v>
      </c>
      <c r="J715" s="6" t="str">
        <f t="shared" si="82"/>
        <v>Ethan Adams</v>
      </c>
      <c r="K715" s="6" t="s">
        <v>82</v>
      </c>
      <c r="L715" s="6">
        <v>22</v>
      </c>
      <c r="M715" s="6" t="s">
        <v>107</v>
      </c>
      <c r="N715" s="6" t="s">
        <v>108</v>
      </c>
      <c r="O715" s="6" t="s">
        <v>38</v>
      </c>
      <c r="P715" s="6">
        <v>1</v>
      </c>
      <c r="Q715" s="25">
        <v>20</v>
      </c>
      <c r="R715" s="6">
        <v>1.7</v>
      </c>
      <c r="S715" s="6" t="s">
        <v>2099</v>
      </c>
      <c r="T715" s="8">
        <v>0.78</v>
      </c>
      <c r="U715" s="6" t="s">
        <v>50</v>
      </c>
      <c r="V715" s="6" t="s">
        <v>44</v>
      </c>
      <c r="W715" s="6">
        <v>1</v>
      </c>
      <c r="X715" s="6" t="str">
        <f t="shared" si="83"/>
        <v>Low</v>
      </c>
      <c r="Y715" s="11">
        <v>2</v>
      </c>
    </row>
    <row r="716" spans="1:25" x14ac:dyDescent="0.25">
      <c r="A716" s="10" t="s">
        <v>1579</v>
      </c>
      <c r="B716" s="35">
        <v>250760</v>
      </c>
      <c r="C716" s="6" t="str">
        <f t="shared" si="77"/>
        <v>FL</v>
      </c>
      <c r="D716" s="6" t="str">
        <f t="shared" si="78"/>
        <v>760</v>
      </c>
      <c r="E716" s="6" t="str">
        <f t="shared" si="79"/>
        <v>250</v>
      </c>
      <c r="F716" s="6" t="str">
        <f>TRIM(Table1[[#This Row],[Name]])</f>
        <v>Richard Smith</v>
      </c>
      <c r="G716" s="6" t="s">
        <v>1580</v>
      </c>
      <c r="H716" s="6" t="str">
        <f t="shared" si="80"/>
        <v>RICHARD SMITH</v>
      </c>
      <c r="I716" s="6" t="str">
        <f t="shared" si="81"/>
        <v>richard smith</v>
      </c>
      <c r="J716" s="6" t="str">
        <f t="shared" si="82"/>
        <v>Richard Smith</v>
      </c>
      <c r="K716" s="6" t="s">
        <v>82</v>
      </c>
      <c r="L716" s="6">
        <v>51</v>
      </c>
      <c r="M716" s="6" t="s">
        <v>95</v>
      </c>
      <c r="N716" s="6" t="s">
        <v>96</v>
      </c>
      <c r="O716" s="6" t="s">
        <v>14</v>
      </c>
      <c r="P716" s="6">
        <v>5</v>
      </c>
      <c r="Q716" s="25" t="s">
        <v>2104</v>
      </c>
      <c r="R716" s="6">
        <v>1.7</v>
      </c>
      <c r="S716" s="6" t="s">
        <v>54</v>
      </c>
      <c r="T716" s="8">
        <v>0.61</v>
      </c>
      <c r="U716" s="6" t="s">
        <v>33</v>
      </c>
      <c r="V716" s="6" t="s">
        <v>44</v>
      </c>
      <c r="W716" s="6">
        <v>3</v>
      </c>
      <c r="X716" s="6" t="str">
        <f t="shared" si="83"/>
        <v>Low</v>
      </c>
      <c r="Y716" s="11">
        <v>3</v>
      </c>
    </row>
    <row r="717" spans="1:25" x14ac:dyDescent="0.25">
      <c r="A717" s="10" t="s">
        <v>983</v>
      </c>
      <c r="B717" s="35">
        <v>250460</v>
      </c>
      <c r="C717" s="6" t="str">
        <f t="shared" si="77"/>
        <v>FL</v>
      </c>
      <c r="D717" s="6" t="str">
        <f t="shared" si="78"/>
        <v>460</v>
      </c>
      <c r="E717" s="6" t="str">
        <f t="shared" si="79"/>
        <v>250</v>
      </c>
      <c r="F717" s="6" t="str">
        <f>TRIM(Table1[[#This Row],[Name]])</f>
        <v>Tiffany Bowman</v>
      </c>
      <c r="G717" s="6" t="s">
        <v>984</v>
      </c>
      <c r="H717" s="6" t="str">
        <f t="shared" si="80"/>
        <v>TIFFANY BOWMAN</v>
      </c>
      <c r="I717" s="6" t="str">
        <f t="shared" si="81"/>
        <v>tiffany bowman</v>
      </c>
      <c r="J717" s="6" t="str">
        <f t="shared" si="82"/>
        <v>Tiffany Bowman</v>
      </c>
      <c r="K717" s="6" t="s">
        <v>63</v>
      </c>
      <c r="L717" s="6">
        <v>27</v>
      </c>
      <c r="M717" s="6" t="s">
        <v>122</v>
      </c>
      <c r="N717" s="6" t="s">
        <v>123</v>
      </c>
      <c r="O717" s="6" t="s">
        <v>38</v>
      </c>
      <c r="P717" s="6">
        <v>1</v>
      </c>
      <c r="Q717" s="25">
        <v>30</v>
      </c>
      <c r="R717" s="6">
        <v>1.7</v>
      </c>
      <c r="S717" s="6" t="s">
        <v>2099</v>
      </c>
      <c r="T717" s="8">
        <v>0.65</v>
      </c>
      <c r="U717" s="6" t="s">
        <v>50</v>
      </c>
      <c r="V717" s="6" t="s">
        <v>20</v>
      </c>
      <c r="W717" s="6">
        <v>5</v>
      </c>
      <c r="X717" s="6" t="str">
        <f t="shared" si="83"/>
        <v>Low</v>
      </c>
      <c r="Y717" s="11">
        <v>4</v>
      </c>
    </row>
    <row r="718" spans="1:25" x14ac:dyDescent="0.25">
      <c r="A718" s="10" t="s">
        <v>1801</v>
      </c>
      <c r="B718" s="35">
        <v>250871</v>
      </c>
      <c r="C718" s="6" t="str">
        <f t="shared" si="77"/>
        <v>FL</v>
      </c>
      <c r="D718" s="6" t="str">
        <f t="shared" si="78"/>
        <v>871</v>
      </c>
      <c r="E718" s="6" t="str">
        <f t="shared" si="79"/>
        <v>250</v>
      </c>
      <c r="F718" s="6" t="str">
        <f>TRIM(Table1[[#This Row],[Name]])</f>
        <v>Samantha Norman</v>
      </c>
      <c r="G718" s="6" t="s">
        <v>1802</v>
      </c>
      <c r="H718" s="6" t="str">
        <f t="shared" si="80"/>
        <v>SAMANTHA NORMAN</v>
      </c>
      <c r="I718" s="6" t="str">
        <f t="shared" si="81"/>
        <v>samantha norman</v>
      </c>
      <c r="J718" s="6" t="str">
        <f t="shared" si="82"/>
        <v>Samantha Norman</v>
      </c>
      <c r="K718" s="6" t="s">
        <v>63</v>
      </c>
      <c r="L718" s="6">
        <v>56</v>
      </c>
      <c r="M718" s="6" t="s">
        <v>107</v>
      </c>
      <c r="N718" s="6" t="s">
        <v>108</v>
      </c>
      <c r="O718" s="6" t="s">
        <v>75</v>
      </c>
      <c r="P718" s="6">
        <v>3</v>
      </c>
      <c r="Q718" s="25" t="s">
        <v>24</v>
      </c>
      <c r="R718" s="6">
        <v>1.7</v>
      </c>
      <c r="S718" s="6" t="s">
        <v>2099</v>
      </c>
      <c r="T718" s="8">
        <v>0.71</v>
      </c>
      <c r="U718" s="6" t="s">
        <v>50</v>
      </c>
      <c r="V718" s="6" t="s">
        <v>15</v>
      </c>
      <c r="W718" s="6">
        <v>4</v>
      </c>
      <c r="X718" s="6" t="str">
        <f t="shared" si="83"/>
        <v>Low</v>
      </c>
      <c r="Y718" s="11">
        <v>4</v>
      </c>
    </row>
    <row r="719" spans="1:25" x14ac:dyDescent="0.25">
      <c r="A719" s="10" t="s">
        <v>1809</v>
      </c>
      <c r="B719" s="35">
        <v>250875</v>
      </c>
      <c r="C719" s="6" t="str">
        <f t="shared" si="77"/>
        <v>FL</v>
      </c>
      <c r="D719" s="6" t="str">
        <f t="shared" si="78"/>
        <v>875</v>
      </c>
      <c r="E719" s="6" t="str">
        <f t="shared" si="79"/>
        <v>250</v>
      </c>
      <c r="F719" s="6" t="str">
        <f>TRIM(Table1[[#This Row],[Name]])</f>
        <v>Gerald Taylor</v>
      </c>
      <c r="G719" s="6" t="s">
        <v>1810</v>
      </c>
      <c r="H719" s="6" t="str">
        <f t="shared" si="80"/>
        <v>GERALD TAYLOR</v>
      </c>
      <c r="I719" s="6" t="str">
        <f t="shared" si="81"/>
        <v>gerald taylor</v>
      </c>
      <c r="J719" s="6" t="str">
        <f t="shared" si="82"/>
        <v>Gerald Taylor</v>
      </c>
      <c r="K719" s="6" t="s">
        <v>82</v>
      </c>
      <c r="L719" s="6">
        <v>20</v>
      </c>
      <c r="M719" s="6" t="s">
        <v>107</v>
      </c>
      <c r="N719" s="6" t="s">
        <v>108</v>
      </c>
      <c r="O719" s="6" t="s">
        <v>23</v>
      </c>
      <c r="P719" s="6">
        <v>2</v>
      </c>
      <c r="Q719" s="25" t="s">
        <v>2106</v>
      </c>
      <c r="R719" s="6">
        <v>1.7</v>
      </c>
      <c r="S719" s="6" t="s">
        <v>2100</v>
      </c>
      <c r="T719" s="8">
        <v>0.6</v>
      </c>
      <c r="U719" s="6" t="s">
        <v>8</v>
      </c>
      <c r="V719" s="6" t="s">
        <v>9</v>
      </c>
      <c r="W719" s="6">
        <v>4</v>
      </c>
      <c r="X719" s="6" t="str">
        <f t="shared" si="83"/>
        <v>Low</v>
      </c>
      <c r="Y719" s="11">
        <v>2</v>
      </c>
    </row>
    <row r="720" spans="1:25" x14ac:dyDescent="0.25">
      <c r="A720" s="10" t="s">
        <v>1919</v>
      </c>
      <c r="B720" s="35">
        <v>250931</v>
      </c>
      <c r="C720" s="6" t="str">
        <f t="shared" si="77"/>
        <v>FL</v>
      </c>
      <c r="D720" s="6" t="str">
        <f t="shared" si="78"/>
        <v>931</v>
      </c>
      <c r="E720" s="6" t="str">
        <f t="shared" si="79"/>
        <v>250</v>
      </c>
      <c r="F720" s="6" t="str">
        <f>TRIM(Table1[[#This Row],[Name]])</f>
        <v>Lauren Lowery</v>
      </c>
      <c r="G720" s="6" t="s">
        <v>1920</v>
      </c>
      <c r="H720" s="6" t="str">
        <f t="shared" si="80"/>
        <v>LAUREN LOWERY</v>
      </c>
      <c r="I720" s="6" t="str">
        <f t="shared" si="81"/>
        <v>lauren lowery</v>
      </c>
      <c r="J720" s="6" t="str">
        <f t="shared" si="82"/>
        <v>Lauren Lowery</v>
      </c>
      <c r="K720" s="6" t="s">
        <v>63</v>
      </c>
      <c r="L720" s="6">
        <v>38</v>
      </c>
      <c r="M720" s="6" t="s">
        <v>47</v>
      </c>
      <c r="N720" s="6" t="s">
        <v>48</v>
      </c>
      <c r="O720" s="6" t="s">
        <v>23</v>
      </c>
      <c r="P720" s="6">
        <v>14</v>
      </c>
      <c r="Q720" s="25">
        <v>100</v>
      </c>
      <c r="R720" s="6">
        <v>1.7</v>
      </c>
      <c r="S720" s="6" t="s">
        <v>2099</v>
      </c>
      <c r="T720" s="8">
        <v>0.66</v>
      </c>
      <c r="U720" s="6" t="s">
        <v>8</v>
      </c>
      <c r="V720" s="6" t="s">
        <v>15</v>
      </c>
      <c r="W720" s="6">
        <v>7</v>
      </c>
      <c r="X720" s="6" t="str">
        <f t="shared" si="83"/>
        <v>Low</v>
      </c>
      <c r="Y720" s="11">
        <v>1</v>
      </c>
    </row>
    <row r="721" spans="1:25" x14ac:dyDescent="0.25">
      <c r="A721" s="10" t="s">
        <v>2057</v>
      </c>
      <c r="B721" s="35">
        <v>251000</v>
      </c>
      <c r="C721" s="6" t="str">
        <f t="shared" si="77"/>
        <v>FL</v>
      </c>
      <c r="D721" s="6" t="str">
        <f t="shared" si="78"/>
        <v>000</v>
      </c>
      <c r="E721" s="6" t="str">
        <f t="shared" si="79"/>
        <v>251</v>
      </c>
      <c r="F721" s="6" t="str">
        <f>TRIM(Table1[[#This Row],[Name]])</f>
        <v>Dawn Green</v>
      </c>
      <c r="G721" s="6" t="s">
        <v>2058</v>
      </c>
      <c r="H721" s="6" t="str">
        <f t="shared" si="80"/>
        <v>DAWN GREEN</v>
      </c>
      <c r="I721" s="6" t="str">
        <f t="shared" si="81"/>
        <v>dawn green</v>
      </c>
      <c r="J721" s="6" t="str">
        <f t="shared" si="82"/>
        <v>Dawn Green</v>
      </c>
      <c r="K721" s="6" t="s">
        <v>63</v>
      </c>
      <c r="L721" s="6">
        <v>36</v>
      </c>
      <c r="M721" s="6" t="s">
        <v>162</v>
      </c>
      <c r="N721" s="6" t="s">
        <v>59</v>
      </c>
      <c r="O721" s="6" t="s">
        <v>60</v>
      </c>
      <c r="P721" s="6">
        <v>18</v>
      </c>
      <c r="Q721" s="25" t="s">
        <v>104</v>
      </c>
      <c r="R721" s="6">
        <v>1.7</v>
      </c>
      <c r="S721" s="6" t="s">
        <v>2100</v>
      </c>
      <c r="T721" s="8">
        <v>0.72</v>
      </c>
      <c r="U721" s="6" t="s">
        <v>55</v>
      </c>
      <c r="V721" s="6" t="s">
        <v>9</v>
      </c>
      <c r="W721" s="6">
        <v>15</v>
      </c>
      <c r="X721" s="6" t="str">
        <f t="shared" si="83"/>
        <v>Medium</v>
      </c>
      <c r="Y721" s="11">
        <v>14</v>
      </c>
    </row>
    <row r="722" spans="1:25" x14ac:dyDescent="0.25">
      <c r="A722" s="10" t="s">
        <v>247</v>
      </c>
      <c r="B722" s="35">
        <v>250091</v>
      </c>
      <c r="C722" s="6" t="str">
        <f t="shared" si="77"/>
        <v>FL</v>
      </c>
      <c r="D722" s="6" t="str">
        <f t="shared" si="78"/>
        <v>091</v>
      </c>
      <c r="E722" s="6" t="str">
        <f t="shared" si="79"/>
        <v>250</v>
      </c>
      <c r="F722" s="6" t="str">
        <f>TRIM(Table1[[#This Row],[Name]])</f>
        <v>Logan Huang</v>
      </c>
      <c r="G722" s="6" t="s">
        <v>248</v>
      </c>
      <c r="H722" s="6" t="str">
        <f t="shared" si="80"/>
        <v>LOGAN HUANG</v>
      </c>
      <c r="I722" s="6" t="str">
        <f t="shared" si="81"/>
        <v>logan huang</v>
      </c>
      <c r="J722" s="6" t="str">
        <f t="shared" si="82"/>
        <v>Logan Huang</v>
      </c>
      <c r="K722" s="6" t="s">
        <v>82</v>
      </c>
      <c r="L722" s="6">
        <v>21</v>
      </c>
      <c r="M722" s="6" t="s">
        <v>5</v>
      </c>
      <c r="N722" s="6" t="s">
        <v>6</v>
      </c>
      <c r="O722" s="6" t="s">
        <v>75</v>
      </c>
      <c r="P722" s="6">
        <v>2</v>
      </c>
      <c r="Q722" s="25" t="s">
        <v>2102</v>
      </c>
      <c r="R722" s="6">
        <v>1.6</v>
      </c>
      <c r="S722" s="6" t="s">
        <v>54</v>
      </c>
      <c r="T722" s="8">
        <v>0.97</v>
      </c>
      <c r="U722" s="6" t="s">
        <v>33</v>
      </c>
      <c r="V722" s="6" t="s">
        <v>15</v>
      </c>
      <c r="W722" s="6">
        <v>4</v>
      </c>
      <c r="X722" s="6" t="str">
        <f t="shared" si="83"/>
        <v>Low</v>
      </c>
      <c r="Y722" s="11">
        <v>2</v>
      </c>
    </row>
    <row r="723" spans="1:25" x14ac:dyDescent="0.25">
      <c r="A723" s="10" t="s">
        <v>329</v>
      </c>
      <c r="B723" s="35">
        <v>250132</v>
      </c>
      <c r="C723" s="6" t="str">
        <f t="shared" si="77"/>
        <v>FL</v>
      </c>
      <c r="D723" s="6" t="str">
        <f t="shared" si="78"/>
        <v>132</v>
      </c>
      <c r="E723" s="6" t="str">
        <f t="shared" si="79"/>
        <v>250</v>
      </c>
      <c r="F723" s="6" t="str">
        <f>TRIM(Table1[[#This Row],[Name]])</f>
        <v>Kaitlyn Davis</v>
      </c>
      <c r="G723" s="6" t="s">
        <v>330</v>
      </c>
      <c r="H723" s="6" t="str">
        <f t="shared" si="80"/>
        <v>KAITLYN DAVIS</v>
      </c>
      <c r="I723" s="6" t="str">
        <f t="shared" si="81"/>
        <v>kaitlyn davis</v>
      </c>
      <c r="J723" s="6" t="str">
        <f t="shared" si="82"/>
        <v>Kaitlyn Davis</v>
      </c>
      <c r="K723" s="6" t="s">
        <v>63</v>
      </c>
      <c r="L723" s="6">
        <v>57</v>
      </c>
      <c r="M723" s="6" t="s">
        <v>118</v>
      </c>
      <c r="N723" s="6" t="s">
        <v>119</v>
      </c>
      <c r="O723" s="6" t="s">
        <v>97</v>
      </c>
      <c r="P723" s="6">
        <v>0</v>
      </c>
      <c r="Q723" s="25">
        <v>50</v>
      </c>
      <c r="R723" s="6">
        <v>1.6</v>
      </c>
      <c r="S723" s="6" t="s">
        <v>2099</v>
      </c>
      <c r="T723" s="8">
        <v>0.6</v>
      </c>
      <c r="U723" s="6" t="s">
        <v>55</v>
      </c>
      <c r="V723" s="6" t="s">
        <v>9</v>
      </c>
      <c r="W723" s="6">
        <v>3</v>
      </c>
      <c r="X723" s="6" t="str">
        <f t="shared" si="83"/>
        <v>Low</v>
      </c>
      <c r="Y723" s="11">
        <v>2</v>
      </c>
    </row>
    <row r="724" spans="1:25" x14ac:dyDescent="0.25">
      <c r="A724" s="10" t="s">
        <v>456</v>
      </c>
      <c r="B724" s="35">
        <v>250196</v>
      </c>
      <c r="C724" s="6" t="str">
        <f t="shared" si="77"/>
        <v>FL</v>
      </c>
      <c r="D724" s="6" t="str">
        <f t="shared" si="78"/>
        <v>196</v>
      </c>
      <c r="E724" s="6" t="str">
        <f t="shared" si="79"/>
        <v>250</v>
      </c>
      <c r="F724" s="6" t="str">
        <f>TRIM(Table1[[#This Row],[Name]])</f>
        <v>Zachary Burke</v>
      </c>
      <c r="G724" s="6" t="s">
        <v>457</v>
      </c>
      <c r="H724" s="6" t="str">
        <f t="shared" si="80"/>
        <v>ZACHARY BURKE</v>
      </c>
      <c r="I724" s="6" t="str">
        <f t="shared" si="81"/>
        <v>zachary burke</v>
      </c>
      <c r="J724" s="6" t="str">
        <f t="shared" si="82"/>
        <v>Zachary Burke</v>
      </c>
      <c r="K724" s="6" t="s">
        <v>82</v>
      </c>
      <c r="L724" s="6">
        <v>52</v>
      </c>
      <c r="M724" s="6" t="s">
        <v>36</v>
      </c>
      <c r="N724" s="6" t="s">
        <v>37</v>
      </c>
      <c r="O724" s="6" t="s">
        <v>23</v>
      </c>
      <c r="P724" s="6">
        <v>33</v>
      </c>
      <c r="Q724" s="25" t="s">
        <v>212</v>
      </c>
      <c r="R724" s="6">
        <v>1.6</v>
      </c>
      <c r="S724" s="6" t="s">
        <v>2100</v>
      </c>
      <c r="T724" s="8">
        <v>0.66</v>
      </c>
      <c r="U724" s="6" t="s">
        <v>8</v>
      </c>
      <c r="V724" s="6" t="s">
        <v>20</v>
      </c>
      <c r="W724" s="6">
        <v>14</v>
      </c>
      <c r="X724" s="6" t="str">
        <f t="shared" si="83"/>
        <v>Medium</v>
      </c>
      <c r="Y724" s="11">
        <v>17</v>
      </c>
    </row>
    <row r="725" spans="1:25" x14ac:dyDescent="0.25">
      <c r="A725" s="10" t="s">
        <v>586</v>
      </c>
      <c r="B725" s="35">
        <v>250261</v>
      </c>
      <c r="C725" s="6" t="str">
        <f t="shared" si="77"/>
        <v>FL</v>
      </c>
      <c r="D725" s="6" t="str">
        <f t="shared" si="78"/>
        <v>261</v>
      </c>
      <c r="E725" s="6" t="str">
        <f t="shared" si="79"/>
        <v>250</v>
      </c>
      <c r="F725" s="6" t="str">
        <f>TRIM(Table1[[#This Row],[Name]])</f>
        <v>Cameron Spencer</v>
      </c>
      <c r="G725" s="6" t="s">
        <v>587</v>
      </c>
      <c r="H725" s="6" t="str">
        <f t="shared" si="80"/>
        <v>CAMERON SPENCER</v>
      </c>
      <c r="I725" s="6" t="str">
        <f t="shared" si="81"/>
        <v>cameron spencer</v>
      </c>
      <c r="J725" s="6" t="str">
        <f t="shared" si="82"/>
        <v>Cameron Spencer</v>
      </c>
      <c r="K725" s="6" t="s">
        <v>82</v>
      </c>
      <c r="L725" s="6">
        <v>50</v>
      </c>
      <c r="M725" s="6" t="s">
        <v>173</v>
      </c>
      <c r="N725" s="6" t="s">
        <v>59</v>
      </c>
      <c r="O725" s="6" t="s">
        <v>60</v>
      </c>
      <c r="P725" s="6">
        <v>2</v>
      </c>
      <c r="Q725" s="25">
        <v>50</v>
      </c>
      <c r="R725" s="6">
        <v>1.6</v>
      </c>
      <c r="S725" s="6" t="s">
        <v>142</v>
      </c>
      <c r="T725" s="8">
        <v>0.89</v>
      </c>
      <c r="U725" s="6" t="s">
        <v>55</v>
      </c>
      <c r="V725" s="6" t="s">
        <v>9</v>
      </c>
      <c r="W725" s="6">
        <v>3</v>
      </c>
      <c r="X725" s="6" t="str">
        <f t="shared" si="83"/>
        <v>Low</v>
      </c>
      <c r="Y725" s="11">
        <v>1</v>
      </c>
    </row>
    <row r="726" spans="1:25" x14ac:dyDescent="0.25">
      <c r="A726" s="10" t="s">
        <v>612</v>
      </c>
      <c r="B726" s="35">
        <v>250274</v>
      </c>
      <c r="C726" s="6" t="str">
        <f t="shared" si="77"/>
        <v>FL</v>
      </c>
      <c r="D726" s="6" t="str">
        <f t="shared" si="78"/>
        <v>274</v>
      </c>
      <c r="E726" s="6" t="str">
        <f t="shared" si="79"/>
        <v>250</v>
      </c>
      <c r="F726" s="6" t="str">
        <f>TRIM(Table1[[#This Row],[Name]])</f>
        <v>Mr. Juan Mitchell</v>
      </c>
      <c r="G726" s="6" t="s">
        <v>613</v>
      </c>
      <c r="H726" s="6" t="str">
        <f t="shared" si="80"/>
        <v>MR. JUAN MITCHELL</v>
      </c>
      <c r="I726" s="6" t="str">
        <f t="shared" si="81"/>
        <v>mr. juan mitchell</v>
      </c>
      <c r="J726" s="6" t="str">
        <f t="shared" si="82"/>
        <v>Mr. Juan Mitchell</v>
      </c>
      <c r="K726" s="6" t="s">
        <v>82</v>
      </c>
      <c r="L726" s="6">
        <v>35</v>
      </c>
      <c r="M726" s="6" t="s">
        <v>29</v>
      </c>
      <c r="N726" s="6" t="s">
        <v>30</v>
      </c>
      <c r="O726" s="6" t="s">
        <v>7</v>
      </c>
      <c r="P726" s="6">
        <v>6</v>
      </c>
      <c r="Q726" s="25" t="s">
        <v>2103</v>
      </c>
      <c r="R726" s="6">
        <v>1.6</v>
      </c>
      <c r="S726" s="6" t="s">
        <v>2100</v>
      </c>
      <c r="T726" s="8">
        <v>0.97</v>
      </c>
      <c r="U726" s="6" t="s">
        <v>55</v>
      </c>
      <c r="V726" s="6" t="s">
        <v>9</v>
      </c>
      <c r="W726" s="6">
        <v>13</v>
      </c>
      <c r="X726" s="6" t="str">
        <f t="shared" si="83"/>
        <v>Medium</v>
      </c>
      <c r="Y726" s="11">
        <v>6</v>
      </c>
    </row>
    <row r="727" spans="1:25" x14ac:dyDescent="0.25">
      <c r="A727" s="10" t="s">
        <v>718</v>
      </c>
      <c r="B727" s="35">
        <v>250327</v>
      </c>
      <c r="C727" s="6" t="str">
        <f t="shared" si="77"/>
        <v>FL</v>
      </c>
      <c r="D727" s="6" t="str">
        <f t="shared" si="78"/>
        <v>327</v>
      </c>
      <c r="E727" s="6" t="str">
        <f t="shared" si="79"/>
        <v>250</v>
      </c>
      <c r="F727" s="6" t="str">
        <f>TRIM(Table1[[#This Row],[Name]])</f>
        <v>Mark Hudson</v>
      </c>
      <c r="G727" s="6" t="s">
        <v>719</v>
      </c>
      <c r="H727" s="6" t="str">
        <f t="shared" si="80"/>
        <v>MARK HUDSON</v>
      </c>
      <c r="I727" s="6" t="str">
        <f t="shared" si="81"/>
        <v>mark hudson</v>
      </c>
      <c r="J727" s="6" t="str">
        <f t="shared" si="82"/>
        <v>Mark Hudson</v>
      </c>
      <c r="K727" s="6" t="s">
        <v>82</v>
      </c>
      <c r="L727" s="6">
        <v>30</v>
      </c>
      <c r="M727" s="6" t="s">
        <v>58</v>
      </c>
      <c r="N727" s="6" t="s">
        <v>59</v>
      </c>
      <c r="O727" s="6" t="s">
        <v>23</v>
      </c>
      <c r="P727" s="6">
        <v>1</v>
      </c>
      <c r="Q727" s="25">
        <v>40</v>
      </c>
      <c r="R727" s="6">
        <v>1.6</v>
      </c>
      <c r="S727" s="6" t="s">
        <v>2100</v>
      </c>
      <c r="T727" s="8">
        <v>0.01</v>
      </c>
      <c r="U727" s="6" t="s">
        <v>50</v>
      </c>
      <c r="V727" s="6" t="s">
        <v>15</v>
      </c>
      <c r="W727" s="6">
        <v>4</v>
      </c>
      <c r="X727" s="6" t="str">
        <f t="shared" si="83"/>
        <v>Low</v>
      </c>
      <c r="Y727" s="11">
        <v>1</v>
      </c>
    </row>
    <row r="728" spans="1:25" x14ac:dyDescent="0.25">
      <c r="A728" s="10" t="s">
        <v>1052</v>
      </c>
      <c r="B728" s="35">
        <v>250495</v>
      </c>
      <c r="C728" s="6" t="str">
        <f t="shared" si="77"/>
        <v>FL</v>
      </c>
      <c r="D728" s="6" t="str">
        <f t="shared" si="78"/>
        <v>495</v>
      </c>
      <c r="E728" s="6" t="str">
        <f t="shared" si="79"/>
        <v>250</v>
      </c>
      <c r="F728" s="6" t="str">
        <f>TRIM(Table1[[#This Row],[Name]])</f>
        <v>Emily Horton</v>
      </c>
      <c r="G728" s="6" t="s">
        <v>1053</v>
      </c>
      <c r="H728" s="6" t="str">
        <f t="shared" si="80"/>
        <v>EMILY HORTON</v>
      </c>
      <c r="I728" s="6" t="str">
        <f t="shared" si="81"/>
        <v>emily horton</v>
      </c>
      <c r="J728" s="6" t="str">
        <f t="shared" si="82"/>
        <v>Emily Horton</v>
      </c>
      <c r="K728" s="6" t="s">
        <v>63</v>
      </c>
      <c r="L728" s="6">
        <v>33</v>
      </c>
      <c r="M728" s="6" t="s">
        <v>95</v>
      </c>
      <c r="N728" s="6" t="s">
        <v>96</v>
      </c>
      <c r="O728" s="6" t="s">
        <v>19</v>
      </c>
      <c r="P728" s="6">
        <v>3</v>
      </c>
      <c r="Q728" s="25" t="s">
        <v>24</v>
      </c>
      <c r="R728" s="6">
        <v>1.6</v>
      </c>
      <c r="S728" s="6" t="s">
        <v>2100</v>
      </c>
      <c r="T728" s="8">
        <v>0.83</v>
      </c>
      <c r="U728" s="6" t="s">
        <v>55</v>
      </c>
      <c r="V728" s="6" t="s">
        <v>44</v>
      </c>
      <c r="W728" s="6">
        <v>4</v>
      </c>
      <c r="X728" s="6" t="str">
        <f t="shared" si="83"/>
        <v>Low</v>
      </c>
      <c r="Y728" s="11">
        <v>2</v>
      </c>
    </row>
    <row r="729" spans="1:25" x14ac:dyDescent="0.25">
      <c r="A729" s="10" t="s">
        <v>1170</v>
      </c>
      <c r="B729" s="35">
        <v>250554</v>
      </c>
      <c r="C729" s="6" t="str">
        <f t="shared" si="77"/>
        <v>FL</v>
      </c>
      <c r="D729" s="6" t="str">
        <f t="shared" si="78"/>
        <v>554</v>
      </c>
      <c r="E729" s="6" t="str">
        <f t="shared" si="79"/>
        <v>250</v>
      </c>
      <c r="F729" s="6" t="str">
        <f>TRIM(Table1[[#This Row],[Name]])</f>
        <v>Wayne Barnes</v>
      </c>
      <c r="G729" s="6" t="s">
        <v>1171</v>
      </c>
      <c r="H729" s="6" t="str">
        <f t="shared" si="80"/>
        <v>WAYNE BARNES</v>
      </c>
      <c r="I729" s="6" t="str">
        <f t="shared" si="81"/>
        <v>wayne barnes</v>
      </c>
      <c r="J729" s="6" t="str">
        <f t="shared" si="82"/>
        <v>Wayne Barnes</v>
      </c>
      <c r="K729" s="6" t="s">
        <v>82</v>
      </c>
      <c r="L729" s="6">
        <v>57</v>
      </c>
      <c r="M729" s="6" t="s">
        <v>5</v>
      </c>
      <c r="N729" s="6" t="s">
        <v>6</v>
      </c>
      <c r="O729" s="6" t="s">
        <v>7</v>
      </c>
      <c r="P729" s="6">
        <v>7</v>
      </c>
      <c r="Q729" s="25">
        <v>30</v>
      </c>
      <c r="R729" s="6">
        <v>1.6</v>
      </c>
      <c r="S729" s="6" t="s">
        <v>142</v>
      </c>
      <c r="T729" s="8">
        <v>0.11</v>
      </c>
      <c r="U729" s="6" t="s">
        <v>8</v>
      </c>
      <c r="V729" s="6" t="s">
        <v>15</v>
      </c>
      <c r="W729" s="6">
        <v>13</v>
      </c>
      <c r="X729" s="6" t="str">
        <f t="shared" si="83"/>
        <v>Medium</v>
      </c>
      <c r="Y729" s="11">
        <v>5</v>
      </c>
    </row>
    <row r="730" spans="1:25" x14ac:dyDescent="0.25">
      <c r="A730" s="10" t="s">
        <v>1184</v>
      </c>
      <c r="B730" s="35">
        <v>250561</v>
      </c>
      <c r="C730" s="6" t="str">
        <f t="shared" si="77"/>
        <v>FL</v>
      </c>
      <c r="D730" s="6" t="str">
        <f t="shared" si="78"/>
        <v>561</v>
      </c>
      <c r="E730" s="6" t="str">
        <f t="shared" si="79"/>
        <v>250</v>
      </c>
      <c r="F730" s="6" t="str">
        <f>TRIM(Table1[[#This Row],[Name]])</f>
        <v>Kimberly Fitzgerald</v>
      </c>
      <c r="G730" s="6" t="s">
        <v>1185</v>
      </c>
      <c r="H730" s="6" t="str">
        <f t="shared" si="80"/>
        <v>KIMBERLY FITZGERALD</v>
      </c>
      <c r="I730" s="6" t="str">
        <f t="shared" si="81"/>
        <v>kimberly fitzgerald</v>
      </c>
      <c r="J730" s="6" t="str">
        <f t="shared" si="82"/>
        <v>Kimberly Fitzgerald</v>
      </c>
      <c r="K730" s="6" t="s">
        <v>63</v>
      </c>
      <c r="L730" s="6">
        <v>48</v>
      </c>
      <c r="M730" s="6" t="s">
        <v>122</v>
      </c>
      <c r="N730" s="6" t="s">
        <v>123</v>
      </c>
      <c r="O730" s="6" t="s">
        <v>19</v>
      </c>
      <c r="P730" s="6">
        <v>21</v>
      </c>
      <c r="Q730" s="25">
        <v>30</v>
      </c>
      <c r="R730" s="6">
        <v>1.6</v>
      </c>
      <c r="S730" s="6" t="s">
        <v>2100</v>
      </c>
      <c r="T730" s="8">
        <v>0.67</v>
      </c>
      <c r="U730" s="6" t="s">
        <v>33</v>
      </c>
      <c r="V730" s="6" t="s">
        <v>15</v>
      </c>
      <c r="W730" s="6">
        <v>15</v>
      </c>
      <c r="X730" s="6" t="str">
        <f t="shared" si="83"/>
        <v>Medium</v>
      </c>
      <c r="Y730" s="11">
        <v>5</v>
      </c>
    </row>
    <row r="731" spans="1:25" x14ac:dyDescent="0.25">
      <c r="A731" s="10" t="s">
        <v>1497</v>
      </c>
      <c r="B731" s="35">
        <v>250719</v>
      </c>
      <c r="C731" s="6" t="str">
        <f t="shared" si="77"/>
        <v>FL</v>
      </c>
      <c r="D731" s="6" t="str">
        <f t="shared" si="78"/>
        <v>719</v>
      </c>
      <c r="E731" s="6" t="str">
        <f t="shared" si="79"/>
        <v>250</v>
      </c>
      <c r="F731" s="6" t="str">
        <f>TRIM(Table1[[#This Row],[Name]])</f>
        <v>Kathy Grimes</v>
      </c>
      <c r="G731" s="6" t="s">
        <v>1498</v>
      </c>
      <c r="H731" s="6" t="str">
        <f t="shared" si="80"/>
        <v>KATHY GRIMES</v>
      </c>
      <c r="I731" s="6" t="str">
        <f t="shared" si="81"/>
        <v>kathy grimes</v>
      </c>
      <c r="J731" s="6" t="str">
        <f t="shared" si="82"/>
        <v>Kathy Grimes</v>
      </c>
      <c r="K731" s="6" t="s">
        <v>63</v>
      </c>
      <c r="L731" s="6">
        <v>27</v>
      </c>
      <c r="M731" s="6" t="s">
        <v>91</v>
      </c>
      <c r="N731" s="6" t="s">
        <v>92</v>
      </c>
      <c r="O731" s="6" t="s">
        <v>14</v>
      </c>
      <c r="P731" s="6">
        <v>8</v>
      </c>
      <c r="Q731" s="25" t="s">
        <v>49</v>
      </c>
      <c r="R731" s="6">
        <v>1.6</v>
      </c>
      <c r="S731" s="6" t="s">
        <v>54</v>
      </c>
      <c r="T731" s="8">
        <v>0.11</v>
      </c>
      <c r="U731" s="6" t="s">
        <v>55</v>
      </c>
      <c r="V731" s="6" t="s">
        <v>9</v>
      </c>
      <c r="W731" s="6">
        <v>15</v>
      </c>
      <c r="X731" s="6" t="str">
        <f t="shared" si="83"/>
        <v>Medium</v>
      </c>
      <c r="Y731" s="11">
        <v>5</v>
      </c>
    </row>
    <row r="732" spans="1:25" x14ac:dyDescent="0.25">
      <c r="A732" s="10" t="s">
        <v>676</v>
      </c>
      <c r="B732" s="35">
        <v>250306</v>
      </c>
      <c r="C732" s="6" t="str">
        <f t="shared" si="77"/>
        <v>FL</v>
      </c>
      <c r="D732" s="6" t="str">
        <f t="shared" si="78"/>
        <v>306</v>
      </c>
      <c r="E732" s="6" t="str">
        <f t="shared" si="79"/>
        <v>250</v>
      </c>
      <c r="F732" s="6" t="str">
        <f>TRIM(Table1[[#This Row],[Name]])</f>
        <v>Ashley Salazar</v>
      </c>
      <c r="G732" s="6" t="s">
        <v>677</v>
      </c>
      <c r="H732" s="6" t="str">
        <f t="shared" si="80"/>
        <v>ASHLEY SALAZAR</v>
      </c>
      <c r="I732" s="6" t="str">
        <f t="shared" si="81"/>
        <v>ashley salazar</v>
      </c>
      <c r="J732" s="6" t="str">
        <f t="shared" si="82"/>
        <v>Ashley Salazar</v>
      </c>
      <c r="K732" s="6" t="s">
        <v>63</v>
      </c>
      <c r="L732" s="6">
        <v>48</v>
      </c>
      <c r="M732" s="6" t="s">
        <v>158</v>
      </c>
      <c r="N732" s="6" t="s">
        <v>159</v>
      </c>
      <c r="O732" s="6" t="s">
        <v>38</v>
      </c>
      <c r="P732" s="6">
        <v>2</v>
      </c>
      <c r="Q732" s="25">
        <v>75</v>
      </c>
      <c r="R732" s="6">
        <v>1.6</v>
      </c>
      <c r="S732" s="6" t="s">
        <v>2099</v>
      </c>
      <c r="T732" s="8">
        <v>0.67</v>
      </c>
      <c r="U732" s="6" t="s">
        <v>50</v>
      </c>
      <c r="V732" s="6" t="s">
        <v>9</v>
      </c>
      <c r="W732" s="6">
        <v>5</v>
      </c>
      <c r="X732" s="6" t="str">
        <f t="shared" si="83"/>
        <v>Low</v>
      </c>
      <c r="Y732" s="11">
        <v>2</v>
      </c>
    </row>
    <row r="733" spans="1:25" x14ac:dyDescent="0.25">
      <c r="A733" s="10" t="s">
        <v>1609</v>
      </c>
      <c r="B733" s="35">
        <v>250775</v>
      </c>
      <c r="C733" s="6" t="str">
        <f t="shared" si="77"/>
        <v>FL</v>
      </c>
      <c r="D733" s="6" t="str">
        <f t="shared" si="78"/>
        <v>775</v>
      </c>
      <c r="E733" s="6" t="str">
        <f t="shared" si="79"/>
        <v>250</v>
      </c>
      <c r="F733" s="6" t="str">
        <f>TRIM(Table1[[#This Row],[Name]])</f>
        <v>James Campbell</v>
      </c>
      <c r="G733" s="6" t="s">
        <v>1610</v>
      </c>
      <c r="H733" s="6" t="str">
        <f t="shared" si="80"/>
        <v>JAMES CAMPBELL</v>
      </c>
      <c r="I733" s="6" t="str">
        <f t="shared" si="81"/>
        <v>james campbell</v>
      </c>
      <c r="J733" s="6" t="str">
        <f t="shared" si="82"/>
        <v>James Campbell</v>
      </c>
      <c r="K733" s="6" t="s">
        <v>82</v>
      </c>
      <c r="L733" s="6">
        <v>23</v>
      </c>
      <c r="M733" s="6" t="s">
        <v>173</v>
      </c>
      <c r="N733" s="6" t="s">
        <v>59</v>
      </c>
      <c r="O733" s="6" t="s">
        <v>75</v>
      </c>
      <c r="P733" s="6">
        <v>3</v>
      </c>
      <c r="Q733" s="25" t="s">
        <v>2106</v>
      </c>
      <c r="R733" s="6">
        <v>1.6</v>
      </c>
      <c r="S733" s="6" t="s">
        <v>2100</v>
      </c>
      <c r="T733" s="8">
        <v>0.72</v>
      </c>
      <c r="U733" s="6" t="s">
        <v>55</v>
      </c>
      <c r="V733" s="6" t="s">
        <v>20</v>
      </c>
      <c r="W733" s="6">
        <v>1</v>
      </c>
      <c r="X733" s="6" t="str">
        <f t="shared" si="83"/>
        <v>Low</v>
      </c>
      <c r="Y733" s="11">
        <v>1</v>
      </c>
    </row>
    <row r="734" spans="1:25" x14ac:dyDescent="0.25">
      <c r="A734" s="10" t="s">
        <v>1619</v>
      </c>
      <c r="B734" s="35">
        <v>250780</v>
      </c>
      <c r="C734" s="6" t="str">
        <f t="shared" si="77"/>
        <v>FL</v>
      </c>
      <c r="D734" s="6" t="str">
        <f t="shared" si="78"/>
        <v>780</v>
      </c>
      <c r="E734" s="6" t="str">
        <f t="shared" si="79"/>
        <v>250</v>
      </c>
      <c r="F734" s="6" t="str">
        <f>TRIM(Table1[[#This Row],[Name]])</f>
        <v>Anthony Case</v>
      </c>
      <c r="G734" s="6" t="s">
        <v>1620</v>
      </c>
      <c r="H734" s="6" t="str">
        <f t="shared" si="80"/>
        <v>ANTHONY CASE</v>
      </c>
      <c r="I734" s="6" t="str">
        <f t="shared" si="81"/>
        <v>anthony case</v>
      </c>
      <c r="J734" s="6" t="str">
        <f t="shared" si="82"/>
        <v>Anthony Case</v>
      </c>
      <c r="K734" s="6" t="s">
        <v>82</v>
      </c>
      <c r="L734" s="6">
        <v>44</v>
      </c>
      <c r="M734" s="6" t="s">
        <v>12</v>
      </c>
      <c r="N734" s="6" t="s">
        <v>13</v>
      </c>
      <c r="O734" s="6" t="s">
        <v>97</v>
      </c>
      <c r="P734" s="6">
        <v>26</v>
      </c>
      <c r="Q734" s="25">
        <v>50</v>
      </c>
      <c r="R734" s="6">
        <v>1.6</v>
      </c>
      <c r="S734" s="6" t="s">
        <v>2100</v>
      </c>
      <c r="T734" s="8">
        <v>0.01</v>
      </c>
      <c r="U734" s="6" t="s">
        <v>8</v>
      </c>
      <c r="V734" s="6" t="s">
        <v>20</v>
      </c>
      <c r="W734" s="6">
        <v>20</v>
      </c>
      <c r="X734" s="6" t="str">
        <f t="shared" si="83"/>
        <v>High</v>
      </c>
      <c r="Y734" s="11">
        <v>8</v>
      </c>
    </row>
    <row r="735" spans="1:25" x14ac:dyDescent="0.25">
      <c r="A735" s="10" t="s">
        <v>788</v>
      </c>
      <c r="B735" s="35">
        <v>250362</v>
      </c>
      <c r="C735" s="6" t="str">
        <f t="shared" si="77"/>
        <v>FL</v>
      </c>
      <c r="D735" s="6" t="str">
        <f t="shared" si="78"/>
        <v>362</v>
      </c>
      <c r="E735" s="6" t="str">
        <f t="shared" si="79"/>
        <v>250</v>
      </c>
      <c r="F735" s="6" t="str">
        <f>TRIM(Table1[[#This Row],[Name]])</f>
        <v>Bradley Aguilar</v>
      </c>
      <c r="G735" s="6" t="s">
        <v>789</v>
      </c>
      <c r="H735" s="6" t="str">
        <f t="shared" si="80"/>
        <v>BRADLEY AGUILAR</v>
      </c>
      <c r="I735" s="6" t="str">
        <f t="shared" si="81"/>
        <v>bradley aguilar</v>
      </c>
      <c r="J735" s="6" t="str">
        <f t="shared" si="82"/>
        <v>Bradley Aguilar</v>
      </c>
      <c r="K735" s="6" t="s">
        <v>82</v>
      </c>
      <c r="L735" s="6">
        <v>41</v>
      </c>
      <c r="M735" s="6" t="s">
        <v>71</v>
      </c>
      <c r="N735" s="6" t="s">
        <v>72</v>
      </c>
      <c r="O735" s="6" t="s">
        <v>38</v>
      </c>
      <c r="P735" s="6">
        <v>22</v>
      </c>
      <c r="Q735" s="25" t="s">
        <v>2105</v>
      </c>
      <c r="R735" s="6">
        <v>1.6</v>
      </c>
      <c r="S735" s="6" t="s">
        <v>2100</v>
      </c>
      <c r="T735" s="8">
        <v>0.61</v>
      </c>
      <c r="U735" s="6" t="s">
        <v>8</v>
      </c>
      <c r="V735" s="6" t="s">
        <v>44</v>
      </c>
      <c r="W735" s="6">
        <v>10</v>
      </c>
      <c r="X735" s="6" t="str">
        <f t="shared" si="83"/>
        <v>Medium</v>
      </c>
      <c r="Y735" s="11">
        <v>10</v>
      </c>
    </row>
    <row r="736" spans="1:25" x14ac:dyDescent="0.25">
      <c r="A736" s="10" t="s">
        <v>1655</v>
      </c>
      <c r="B736" s="35">
        <v>250798</v>
      </c>
      <c r="C736" s="6" t="str">
        <f t="shared" si="77"/>
        <v>FL</v>
      </c>
      <c r="D736" s="6" t="str">
        <f t="shared" si="78"/>
        <v>798</v>
      </c>
      <c r="E736" s="6" t="str">
        <f t="shared" si="79"/>
        <v>250</v>
      </c>
      <c r="F736" s="6" t="str">
        <f>TRIM(Table1[[#This Row],[Name]])</f>
        <v>Jake Gilmore</v>
      </c>
      <c r="G736" s="6" t="s">
        <v>1656</v>
      </c>
      <c r="H736" s="6" t="str">
        <f t="shared" si="80"/>
        <v>JAKE GILMORE</v>
      </c>
      <c r="I736" s="6" t="str">
        <f t="shared" si="81"/>
        <v>jake gilmore</v>
      </c>
      <c r="J736" s="6" t="str">
        <f t="shared" si="82"/>
        <v>Jake Gilmore</v>
      </c>
      <c r="K736" s="6" t="s">
        <v>82</v>
      </c>
      <c r="L736" s="6">
        <v>43</v>
      </c>
      <c r="M736" s="6" t="s">
        <v>29</v>
      </c>
      <c r="N736" s="6" t="s">
        <v>30</v>
      </c>
      <c r="O736" s="6" t="s">
        <v>23</v>
      </c>
      <c r="P736" s="6">
        <v>12</v>
      </c>
      <c r="Q736" s="25" t="s">
        <v>49</v>
      </c>
      <c r="R736" s="6">
        <v>1.6</v>
      </c>
      <c r="S736" s="6" t="s">
        <v>2100</v>
      </c>
      <c r="T736" s="8">
        <v>0.74</v>
      </c>
      <c r="U736" s="6" t="s">
        <v>55</v>
      </c>
      <c r="V736" s="6" t="s">
        <v>44</v>
      </c>
      <c r="W736" s="6">
        <v>6</v>
      </c>
      <c r="X736" s="6" t="str">
        <f t="shared" si="83"/>
        <v>Low</v>
      </c>
      <c r="Y736" s="11">
        <v>2</v>
      </c>
    </row>
    <row r="737" spans="1:25" x14ac:dyDescent="0.25">
      <c r="A737" s="10" t="s">
        <v>1723</v>
      </c>
      <c r="B737" s="35">
        <v>250832</v>
      </c>
      <c r="C737" s="6" t="str">
        <f t="shared" si="77"/>
        <v>FL</v>
      </c>
      <c r="D737" s="6" t="str">
        <f t="shared" si="78"/>
        <v>832</v>
      </c>
      <c r="E737" s="6" t="str">
        <f t="shared" si="79"/>
        <v>250</v>
      </c>
      <c r="F737" s="6" t="str">
        <f>TRIM(Table1[[#This Row],[Name]])</f>
        <v>Joseph Miller</v>
      </c>
      <c r="G737" s="6" t="s">
        <v>1724</v>
      </c>
      <c r="H737" s="6" t="str">
        <f t="shared" si="80"/>
        <v>JOSEPH MILLER</v>
      </c>
      <c r="I737" s="6" t="str">
        <f t="shared" si="81"/>
        <v>joseph miller</v>
      </c>
      <c r="J737" s="6" t="str">
        <f t="shared" si="82"/>
        <v>Joseph Miller</v>
      </c>
      <c r="K737" s="6" t="s">
        <v>82</v>
      </c>
      <c r="L737" s="6">
        <v>54</v>
      </c>
      <c r="M737" s="6" t="s">
        <v>173</v>
      </c>
      <c r="N737" s="6" t="s">
        <v>59</v>
      </c>
      <c r="O737" s="6" t="s">
        <v>7</v>
      </c>
      <c r="P737" s="6">
        <v>3</v>
      </c>
      <c r="Q737" s="25">
        <v>20</v>
      </c>
      <c r="R737" s="6">
        <v>1.6</v>
      </c>
      <c r="S737" s="6" t="s">
        <v>2100</v>
      </c>
      <c r="T737" s="8">
        <v>0.7</v>
      </c>
      <c r="U737" s="6" t="s">
        <v>33</v>
      </c>
      <c r="V737" s="6" t="s">
        <v>20</v>
      </c>
      <c r="W737" s="6">
        <v>1</v>
      </c>
      <c r="X737" s="6" t="str">
        <f t="shared" si="83"/>
        <v>Low</v>
      </c>
      <c r="Y737" s="11">
        <v>2</v>
      </c>
    </row>
    <row r="738" spans="1:25" x14ac:dyDescent="0.25">
      <c r="A738" s="10" t="s">
        <v>1949</v>
      </c>
      <c r="B738" s="35">
        <v>250946</v>
      </c>
      <c r="C738" s="6" t="str">
        <f t="shared" si="77"/>
        <v>FL</v>
      </c>
      <c r="D738" s="6" t="str">
        <f t="shared" si="78"/>
        <v>946</v>
      </c>
      <c r="E738" s="6" t="str">
        <f t="shared" si="79"/>
        <v>250</v>
      </c>
      <c r="F738" s="6" t="str">
        <f>TRIM(Table1[[#This Row],[Name]])</f>
        <v>Hector Greer</v>
      </c>
      <c r="G738" s="6" t="s">
        <v>1950</v>
      </c>
      <c r="H738" s="6" t="str">
        <f t="shared" si="80"/>
        <v>HECTOR GREER</v>
      </c>
      <c r="I738" s="6" t="str">
        <f t="shared" si="81"/>
        <v>hector greer</v>
      </c>
      <c r="J738" s="6" t="str">
        <f t="shared" si="82"/>
        <v>Hector Greer</v>
      </c>
      <c r="K738" s="6" t="s">
        <v>82</v>
      </c>
      <c r="L738" s="6">
        <v>24</v>
      </c>
      <c r="M738" s="6" t="s">
        <v>47</v>
      </c>
      <c r="N738" s="6" t="s">
        <v>48</v>
      </c>
      <c r="O738" s="6" t="s">
        <v>19</v>
      </c>
      <c r="P738" s="6">
        <v>2</v>
      </c>
      <c r="Q738" s="25" t="s">
        <v>49</v>
      </c>
      <c r="R738" s="6">
        <v>1.6</v>
      </c>
      <c r="S738" s="6" t="s">
        <v>142</v>
      </c>
      <c r="T738" s="8">
        <v>0.01</v>
      </c>
      <c r="U738" s="6" t="s">
        <v>55</v>
      </c>
      <c r="V738" s="6" t="s">
        <v>20</v>
      </c>
      <c r="W738" s="6">
        <v>2</v>
      </c>
      <c r="X738" s="6" t="str">
        <f t="shared" si="83"/>
        <v>Low</v>
      </c>
      <c r="Y738" s="11">
        <v>1</v>
      </c>
    </row>
    <row r="739" spans="1:25" x14ac:dyDescent="0.25">
      <c r="A739" s="10" t="s">
        <v>1973</v>
      </c>
      <c r="B739" s="35">
        <v>250958</v>
      </c>
      <c r="C739" s="6" t="str">
        <f t="shared" si="77"/>
        <v>FL</v>
      </c>
      <c r="D739" s="6" t="str">
        <f t="shared" si="78"/>
        <v>958</v>
      </c>
      <c r="E739" s="6" t="str">
        <f t="shared" si="79"/>
        <v>250</v>
      </c>
      <c r="F739" s="6" t="str">
        <f>TRIM(Table1[[#This Row],[Name]])</f>
        <v>Gabrielle Bowman</v>
      </c>
      <c r="G739" s="6" t="s">
        <v>1974</v>
      </c>
      <c r="H739" s="6" t="str">
        <f t="shared" si="80"/>
        <v>GABRIELLE BOWMAN</v>
      </c>
      <c r="I739" s="6" t="str">
        <f t="shared" si="81"/>
        <v>gabrielle bowman</v>
      </c>
      <c r="J739" s="6" t="str">
        <f t="shared" si="82"/>
        <v>Gabrielle Bowman</v>
      </c>
      <c r="K739" s="6" t="s">
        <v>63</v>
      </c>
      <c r="L739" s="6">
        <v>34</v>
      </c>
      <c r="M739" s="6" t="s">
        <v>47</v>
      </c>
      <c r="N739" s="6" t="s">
        <v>48</v>
      </c>
      <c r="O739" s="6" t="s">
        <v>60</v>
      </c>
      <c r="P739" s="6">
        <v>12</v>
      </c>
      <c r="Q739" s="25" t="s">
        <v>104</v>
      </c>
      <c r="R739" s="6">
        <v>1.6</v>
      </c>
      <c r="S739" s="6" t="s">
        <v>54</v>
      </c>
      <c r="T739" s="8">
        <v>0.64</v>
      </c>
      <c r="U739" s="6" t="s">
        <v>50</v>
      </c>
      <c r="V739" s="6" t="s">
        <v>15</v>
      </c>
      <c r="W739" s="6">
        <v>12</v>
      </c>
      <c r="X739" s="6" t="str">
        <f t="shared" si="83"/>
        <v>Medium</v>
      </c>
      <c r="Y739" s="11">
        <v>2</v>
      </c>
    </row>
    <row r="740" spans="1:25" x14ac:dyDescent="0.25">
      <c r="A740" s="10" t="s">
        <v>2005</v>
      </c>
      <c r="B740" s="35">
        <v>250974</v>
      </c>
      <c r="C740" s="6" t="str">
        <f t="shared" si="77"/>
        <v>FL</v>
      </c>
      <c r="D740" s="6" t="str">
        <f t="shared" si="78"/>
        <v>974</v>
      </c>
      <c r="E740" s="6" t="str">
        <f t="shared" si="79"/>
        <v>250</v>
      </c>
      <c r="F740" s="6" t="str">
        <f>TRIM(Table1[[#This Row],[Name]])</f>
        <v>Mark Chandler</v>
      </c>
      <c r="G740" s="6" t="s">
        <v>2006</v>
      </c>
      <c r="H740" s="6" t="str">
        <f t="shared" si="80"/>
        <v>MARK CHANDLER</v>
      </c>
      <c r="I740" s="6" t="str">
        <f t="shared" si="81"/>
        <v>mark chandler</v>
      </c>
      <c r="J740" s="6" t="str">
        <f t="shared" si="82"/>
        <v>Mark Chandler</v>
      </c>
      <c r="K740" s="6" t="s">
        <v>82</v>
      </c>
      <c r="L740" s="6">
        <v>35</v>
      </c>
      <c r="M740" s="6" t="s">
        <v>95</v>
      </c>
      <c r="N740" s="6" t="s">
        <v>96</v>
      </c>
      <c r="O740" s="6" t="s">
        <v>75</v>
      </c>
      <c r="P740" s="6">
        <v>14</v>
      </c>
      <c r="Q740" s="25">
        <v>30</v>
      </c>
      <c r="R740" s="6">
        <v>1.6</v>
      </c>
      <c r="S740" s="6" t="s">
        <v>2100</v>
      </c>
      <c r="T740" s="8">
        <v>0.67</v>
      </c>
      <c r="U740" s="6" t="s">
        <v>8</v>
      </c>
      <c r="V740" s="6" t="s">
        <v>15</v>
      </c>
      <c r="W740" s="6">
        <v>8</v>
      </c>
      <c r="X740" s="6" t="str">
        <f t="shared" si="83"/>
        <v>Low</v>
      </c>
      <c r="Y740" s="11">
        <v>9</v>
      </c>
    </row>
    <row r="741" spans="1:25" x14ac:dyDescent="0.25">
      <c r="A741" s="10" t="s">
        <v>21</v>
      </c>
      <c r="B741" s="35">
        <v>250004</v>
      </c>
      <c r="C741" s="6" t="str">
        <f t="shared" si="77"/>
        <v>FL</v>
      </c>
      <c r="D741" s="6" t="str">
        <f t="shared" si="78"/>
        <v>004</v>
      </c>
      <c r="E741" s="6" t="str">
        <f t="shared" si="79"/>
        <v>250</v>
      </c>
      <c r="F741" s="6" t="str">
        <f>TRIM(Table1[[#This Row],[Name]])</f>
        <v>Amanda Spencer</v>
      </c>
      <c r="G741" s="6" t="s">
        <v>22</v>
      </c>
      <c r="H741" s="6" t="str">
        <f t="shared" si="80"/>
        <v>AMANDA SPENCER</v>
      </c>
      <c r="I741" s="6" t="str">
        <f t="shared" si="81"/>
        <v>amanda spencer</v>
      </c>
      <c r="J741" s="6" t="str">
        <f t="shared" si="82"/>
        <v>Amanda Spencer</v>
      </c>
      <c r="K741" s="6" t="s">
        <v>63</v>
      </c>
      <c r="L741" s="6">
        <v>38</v>
      </c>
      <c r="M741" s="6" t="s">
        <v>12</v>
      </c>
      <c r="N741" s="6" t="s">
        <v>13</v>
      </c>
      <c r="O741" s="6" t="s">
        <v>23</v>
      </c>
      <c r="P741" s="6">
        <v>4</v>
      </c>
      <c r="Q741" s="25" t="s">
        <v>24</v>
      </c>
      <c r="R741" s="6">
        <v>1.5</v>
      </c>
      <c r="S741" s="6" t="s">
        <v>2099</v>
      </c>
      <c r="T741" s="8">
        <v>0.9</v>
      </c>
      <c r="U741" s="6" t="s">
        <v>8</v>
      </c>
      <c r="V741" s="6" t="s">
        <v>15</v>
      </c>
      <c r="W741" s="6">
        <v>5</v>
      </c>
      <c r="X741" s="6" t="str">
        <f t="shared" si="83"/>
        <v>Low</v>
      </c>
      <c r="Y741" s="11">
        <v>1</v>
      </c>
    </row>
    <row r="742" spans="1:25" x14ac:dyDescent="0.25">
      <c r="A742" s="10" t="s">
        <v>202</v>
      </c>
      <c r="B742" s="35">
        <v>250069</v>
      </c>
      <c r="C742" s="6" t="str">
        <f t="shared" si="77"/>
        <v>FL</v>
      </c>
      <c r="D742" s="6" t="str">
        <f t="shared" si="78"/>
        <v>069</v>
      </c>
      <c r="E742" s="6" t="str">
        <f t="shared" si="79"/>
        <v>250</v>
      </c>
      <c r="F742" s="6" t="str">
        <f>TRIM(Table1[[#This Row],[Name]])</f>
        <v>Corey Warren</v>
      </c>
      <c r="G742" s="6" t="s">
        <v>203</v>
      </c>
      <c r="H742" s="6" t="str">
        <f t="shared" si="80"/>
        <v>COREY WARREN</v>
      </c>
      <c r="I742" s="6" t="str">
        <f t="shared" si="81"/>
        <v>corey warren</v>
      </c>
      <c r="J742" s="6" t="str">
        <f t="shared" si="82"/>
        <v>Corey Warren</v>
      </c>
      <c r="K742" s="6" t="s">
        <v>82</v>
      </c>
      <c r="L742" s="6">
        <v>40</v>
      </c>
      <c r="M742" s="6" t="s">
        <v>58</v>
      </c>
      <c r="N742" s="6" t="s">
        <v>59</v>
      </c>
      <c r="O742" s="6" t="s">
        <v>60</v>
      </c>
      <c r="P742" s="6">
        <v>6</v>
      </c>
      <c r="Q742" s="25">
        <v>100</v>
      </c>
      <c r="R742" s="6">
        <v>1.5</v>
      </c>
      <c r="S742" s="6" t="s">
        <v>2099</v>
      </c>
      <c r="T742" s="8">
        <v>0.11</v>
      </c>
      <c r="U742" s="6" t="s">
        <v>50</v>
      </c>
      <c r="V742" s="6" t="s">
        <v>44</v>
      </c>
      <c r="W742" s="6">
        <v>8</v>
      </c>
      <c r="X742" s="6" t="str">
        <f t="shared" si="83"/>
        <v>Low</v>
      </c>
      <c r="Y742" s="11">
        <v>2</v>
      </c>
    </row>
    <row r="743" spans="1:25" x14ac:dyDescent="0.25">
      <c r="A743" s="10" t="s">
        <v>377</v>
      </c>
      <c r="B743" s="35">
        <v>250156</v>
      </c>
      <c r="C743" s="6" t="str">
        <f t="shared" si="77"/>
        <v>FL</v>
      </c>
      <c r="D743" s="6" t="str">
        <f t="shared" si="78"/>
        <v>156</v>
      </c>
      <c r="E743" s="6" t="str">
        <f t="shared" si="79"/>
        <v>250</v>
      </c>
      <c r="F743" s="6" t="str">
        <f>TRIM(Table1[[#This Row],[Name]])</f>
        <v>Mitchell Patrick</v>
      </c>
      <c r="G743" s="6" t="s">
        <v>378</v>
      </c>
      <c r="H743" s="6" t="str">
        <f t="shared" si="80"/>
        <v>MITCHELL PATRICK</v>
      </c>
      <c r="I743" s="6" t="str">
        <f t="shared" si="81"/>
        <v>mitchell patrick</v>
      </c>
      <c r="J743" s="6" t="str">
        <f t="shared" si="82"/>
        <v>Mitchell Patrick</v>
      </c>
      <c r="K743" s="6" t="s">
        <v>82</v>
      </c>
      <c r="L743" s="6">
        <v>60</v>
      </c>
      <c r="M743" s="6" t="s">
        <v>91</v>
      </c>
      <c r="N743" s="6" t="s">
        <v>92</v>
      </c>
      <c r="O743" s="6" t="s">
        <v>23</v>
      </c>
      <c r="P743" s="6">
        <v>15</v>
      </c>
      <c r="Q743" s="25">
        <v>100</v>
      </c>
      <c r="R743" s="6">
        <v>1.5</v>
      </c>
      <c r="S743" s="6" t="s">
        <v>2099</v>
      </c>
      <c r="T743" s="8">
        <v>0.8</v>
      </c>
      <c r="U743" s="6" t="s">
        <v>33</v>
      </c>
      <c r="V743" s="6" t="s">
        <v>20</v>
      </c>
      <c r="W743" s="6">
        <v>8</v>
      </c>
      <c r="X743" s="6" t="str">
        <f t="shared" si="83"/>
        <v>Low</v>
      </c>
      <c r="Y743" s="11">
        <v>14</v>
      </c>
    </row>
    <row r="744" spans="1:25" x14ac:dyDescent="0.25">
      <c r="A744" s="10" t="s">
        <v>423</v>
      </c>
      <c r="B744" s="35">
        <v>250179</v>
      </c>
      <c r="C744" s="6" t="str">
        <f t="shared" si="77"/>
        <v>FL</v>
      </c>
      <c r="D744" s="6" t="str">
        <f t="shared" si="78"/>
        <v>179</v>
      </c>
      <c r="E744" s="6" t="str">
        <f t="shared" si="79"/>
        <v>250</v>
      </c>
      <c r="F744" s="6" t="str">
        <f>TRIM(Table1[[#This Row],[Name]])</f>
        <v>Patricia Sanders</v>
      </c>
      <c r="G744" s="6" t="s">
        <v>424</v>
      </c>
      <c r="H744" s="6" t="str">
        <f t="shared" si="80"/>
        <v>PATRICIA SANDERS</v>
      </c>
      <c r="I744" s="6" t="str">
        <f t="shared" si="81"/>
        <v>patricia sanders</v>
      </c>
      <c r="J744" s="6" t="str">
        <f t="shared" si="82"/>
        <v>Patricia Sanders</v>
      </c>
      <c r="K744" s="6" t="s">
        <v>63</v>
      </c>
      <c r="L744" s="6">
        <v>45</v>
      </c>
      <c r="M744" s="6" t="s">
        <v>118</v>
      </c>
      <c r="N744" s="6" t="s">
        <v>119</v>
      </c>
      <c r="O744" s="6" t="s">
        <v>19</v>
      </c>
      <c r="P744" s="6">
        <v>21</v>
      </c>
      <c r="Q744" s="25" t="s">
        <v>2106</v>
      </c>
      <c r="R744" s="6">
        <v>1.5</v>
      </c>
      <c r="S744" s="6" t="s">
        <v>2100</v>
      </c>
      <c r="T744" s="8">
        <v>0.73</v>
      </c>
      <c r="U744" s="6" t="s">
        <v>50</v>
      </c>
      <c r="V744" s="6" t="s">
        <v>9</v>
      </c>
      <c r="W744" s="6">
        <v>15</v>
      </c>
      <c r="X744" s="6" t="str">
        <f t="shared" si="83"/>
        <v>Medium</v>
      </c>
      <c r="Y744" s="11">
        <v>17</v>
      </c>
    </row>
    <row r="745" spans="1:25" x14ac:dyDescent="0.25">
      <c r="A745" s="10" t="s">
        <v>640</v>
      </c>
      <c r="B745" s="35">
        <v>250288</v>
      </c>
      <c r="C745" s="6" t="str">
        <f t="shared" si="77"/>
        <v>FL</v>
      </c>
      <c r="D745" s="6" t="str">
        <f t="shared" si="78"/>
        <v>288</v>
      </c>
      <c r="E745" s="6" t="str">
        <f t="shared" si="79"/>
        <v>250</v>
      </c>
      <c r="F745" s="6" t="str">
        <f>TRIM(Table1[[#This Row],[Name]])</f>
        <v>Candice Wise</v>
      </c>
      <c r="G745" s="6" t="s">
        <v>641</v>
      </c>
      <c r="H745" s="6" t="str">
        <f t="shared" si="80"/>
        <v>CANDICE WISE</v>
      </c>
      <c r="I745" s="6" t="str">
        <f t="shared" si="81"/>
        <v>candice wise</v>
      </c>
      <c r="J745" s="6" t="str">
        <f t="shared" si="82"/>
        <v>Candice Wise</v>
      </c>
      <c r="K745" s="6" t="s">
        <v>63</v>
      </c>
      <c r="L745" s="6">
        <v>45</v>
      </c>
      <c r="M745" s="6" t="s">
        <v>173</v>
      </c>
      <c r="N745" s="6" t="s">
        <v>59</v>
      </c>
      <c r="O745" s="6" t="s">
        <v>97</v>
      </c>
      <c r="P745" s="6">
        <v>1</v>
      </c>
      <c r="Q745" s="25">
        <v>100</v>
      </c>
      <c r="R745" s="6">
        <v>1.5</v>
      </c>
      <c r="S745" s="6" t="s">
        <v>2100</v>
      </c>
      <c r="T745" s="8">
        <v>0.01</v>
      </c>
      <c r="U745" s="6" t="s">
        <v>33</v>
      </c>
      <c r="V745" s="6" t="s">
        <v>15</v>
      </c>
      <c r="W745" s="6">
        <v>4</v>
      </c>
      <c r="X745" s="6" t="str">
        <f t="shared" si="83"/>
        <v>Low</v>
      </c>
      <c r="Y745" s="11">
        <v>4</v>
      </c>
    </row>
    <row r="746" spans="1:25" x14ac:dyDescent="0.25">
      <c r="A746" s="10" t="s">
        <v>752</v>
      </c>
      <c r="B746" s="35">
        <v>250344</v>
      </c>
      <c r="C746" s="6" t="str">
        <f t="shared" si="77"/>
        <v>FL</v>
      </c>
      <c r="D746" s="6" t="str">
        <f t="shared" si="78"/>
        <v>344</v>
      </c>
      <c r="E746" s="6" t="str">
        <f t="shared" si="79"/>
        <v>250</v>
      </c>
      <c r="F746" s="6" t="str">
        <f>TRIM(Table1[[#This Row],[Name]])</f>
        <v>Nicole Rocha</v>
      </c>
      <c r="G746" s="6" t="s">
        <v>753</v>
      </c>
      <c r="H746" s="6" t="str">
        <f t="shared" si="80"/>
        <v>NICOLE ROCHA</v>
      </c>
      <c r="I746" s="6" t="str">
        <f t="shared" si="81"/>
        <v>nicole rocha</v>
      </c>
      <c r="J746" s="6" t="str">
        <f t="shared" si="82"/>
        <v>Nicole Rocha</v>
      </c>
      <c r="K746" s="6" t="s">
        <v>63</v>
      </c>
      <c r="L746" s="6">
        <v>55</v>
      </c>
      <c r="M746" s="6" t="s">
        <v>29</v>
      </c>
      <c r="N746" s="6" t="s">
        <v>30</v>
      </c>
      <c r="O746" s="6" t="s">
        <v>14</v>
      </c>
      <c r="P746" s="6">
        <v>33</v>
      </c>
      <c r="Q746" s="25">
        <v>40</v>
      </c>
      <c r="R746" s="6">
        <v>1.5</v>
      </c>
      <c r="S746" s="6" t="s">
        <v>2100</v>
      </c>
      <c r="T746" s="8">
        <v>0.71</v>
      </c>
      <c r="U746" s="6" t="s">
        <v>8</v>
      </c>
      <c r="V746" s="6" t="s">
        <v>20</v>
      </c>
      <c r="W746" s="6">
        <v>10</v>
      </c>
      <c r="X746" s="6" t="str">
        <f t="shared" si="83"/>
        <v>Medium</v>
      </c>
      <c r="Y746" s="11">
        <v>11</v>
      </c>
    </row>
    <row r="747" spans="1:25" x14ac:dyDescent="0.25">
      <c r="A747" s="10" t="s">
        <v>796</v>
      </c>
      <c r="B747" s="35">
        <v>250366</v>
      </c>
      <c r="C747" s="6" t="str">
        <f t="shared" si="77"/>
        <v>FL</v>
      </c>
      <c r="D747" s="6" t="str">
        <f t="shared" si="78"/>
        <v>366</v>
      </c>
      <c r="E747" s="6" t="str">
        <f t="shared" si="79"/>
        <v>250</v>
      </c>
      <c r="F747" s="6" t="str">
        <f>TRIM(Table1[[#This Row],[Name]])</f>
        <v>Jackie Allen</v>
      </c>
      <c r="G747" s="6" t="s">
        <v>797</v>
      </c>
      <c r="H747" s="6" t="str">
        <f t="shared" si="80"/>
        <v>JACKIE ALLEN</v>
      </c>
      <c r="I747" s="6" t="str">
        <f t="shared" si="81"/>
        <v>jackie allen</v>
      </c>
      <c r="J747" s="6" t="str">
        <f t="shared" si="82"/>
        <v>Jackie Allen</v>
      </c>
      <c r="K747" s="6" t="s">
        <v>63</v>
      </c>
      <c r="L747" s="6">
        <v>40</v>
      </c>
      <c r="M747" s="6" t="s">
        <v>95</v>
      </c>
      <c r="N747" s="6" t="s">
        <v>96</v>
      </c>
      <c r="O747" s="6" t="s">
        <v>7</v>
      </c>
      <c r="P747" s="6">
        <v>11</v>
      </c>
      <c r="Q747" s="25">
        <v>40</v>
      </c>
      <c r="R747" s="6">
        <v>1.5</v>
      </c>
      <c r="S747" s="6" t="s">
        <v>2099</v>
      </c>
      <c r="T747" s="8">
        <v>0.96</v>
      </c>
      <c r="U747" s="6" t="s">
        <v>50</v>
      </c>
      <c r="V747" s="6" t="s">
        <v>9</v>
      </c>
      <c r="W747" s="6">
        <v>4</v>
      </c>
      <c r="X747" s="6" t="str">
        <f t="shared" si="83"/>
        <v>Low</v>
      </c>
      <c r="Y747" s="11">
        <v>3</v>
      </c>
    </row>
    <row r="748" spans="1:25" x14ac:dyDescent="0.25">
      <c r="A748" s="10" t="s">
        <v>911</v>
      </c>
      <c r="B748" s="35">
        <v>250424</v>
      </c>
      <c r="C748" s="6" t="str">
        <f t="shared" si="77"/>
        <v>FL</v>
      </c>
      <c r="D748" s="6" t="str">
        <f t="shared" si="78"/>
        <v>424</v>
      </c>
      <c r="E748" s="6" t="str">
        <f t="shared" si="79"/>
        <v>250</v>
      </c>
      <c r="F748" s="6" t="str">
        <f>TRIM(Table1[[#This Row],[Name]])</f>
        <v>Linda Schultz</v>
      </c>
      <c r="G748" s="6" t="s">
        <v>912</v>
      </c>
      <c r="H748" s="6" t="str">
        <f t="shared" si="80"/>
        <v>LINDA SCHULTZ</v>
      </c>
      <c r="I748" s="6" t="str">
        <f t="shared" si="81"/>
        <v>linda schultz</v>
      </c>
      <c r="J748" s="6" t="str">
        <f t="shared" si="82"/>
        <v>Linda Schultz</v>
      </c>
      <c r="K748" s="6" t="s">
        <v>63</v>
      </c>
      <c r="L748" s="6">
        <v>48</v>
      </c>
      <c r="M748" s="6" t="s">
        <v>58</v>
      </c>
      <c r="N748" s="6" t="s">
        <v>59</v>
      </c>
      <c r="O748" s="6" t="s">
        <v>14</v>
      </c>
      <c r="P748" s="6">
        <v>5</v>
      </c>
      <c r="Q748" s="25">
        <v>30</v>
      </c>
      <c r="R748" s="6">
        <v>1.5</v>
      </c>
      <c r="S748" s="6" t="s">
        <v>2099</v>
      </c>
      <c r="T748" s="8">
        <v>0.11</v>
      </c>
      <c r="U748" s="6" t="s">
        <v>8</v>
      </c>
      <c r="V748" s="6" t="s">
        <v>15</v>
      </c>
      <c r="W748" s="6">
        <v>4</v>
      </c>
      <c r="X748" s="6" t="str">
        <f t="shared" si="83"/>
        <v>Low</v>
      </c>
      <c r="Y748" s="11">
        <v>2</v>
      </c>
    </row>
    <row r="749" spans="1:25" x14ac:dyDescent="0.25">
      <c r="A749" s="10" t="s">
        <v>1048</v>
      </c>
      <c r="B749" s="35">
        <v>250493</v>
      </c>
      <c r="C749" s="6" t="str">
        <f t="shared" si="77"/>
        <v>FL</v>
      </c>
      <c r="D749" s="6" t="str">
        <f t="shared" si="78"/>
        <v>493</v>
      </c>
      <c r="E749" s="6" t="str">
        <f t="shared" si="79"/>
        <v>250</v>
      </c>
      <c r="F749" s="6" t="str">
        <f>TRIM(Table1[[#This Row],[Name]])</f>
        <v>Jennifer Carter</v>
      </c>
      <c r="G749" s="6" t="s">
        <v>1049</v>
      </c>
      <c r="H749" s="6" t="str">
        <f t="shared" si="80"/>
        <v>JENNIFER CARTER</v>
      </c>
      <c r="I749" s="6" t="str">
        <f t="shared" si="81"/>
        <v>jennifer carter</v>
      </c>
      <c r="J749" s="6" t="str">
        <f t="shared" si="82"/>
        <v>Jennifer Carter</v>
      </c>
      <c r="K749" s="6" t="s">
        <v>63</v>
      </c>
      <c r="L749" s="6">
        <v>49</v>
      </c>
      <c r="M749" s="6" t="s">
        <v>107</v>
      </c>
      <c r="N749" s="6" t="s">
        <v>108</v>
      </c>
      <c r="O749" s="6" t="s">
        <v>60</v>
      </c>
      <c r="P749" s="6">
        <v>14</v>
      </c>
      <c r="Q749" s="25">
        <v>40</v>
      </c>
      <c r="R749" s="6">
        <v>1.5</v>
      </c>
      <c r="S749" s="6" t="s">
        <v>2100</v>
      </c>
      <c r="T749" s="8">
        <v>0.6</v>
      </c>
      <c r="U749" s="6" t="s">
        <v>33</v>
      </c>
      <c r="V749" s="6" t="s">
        <v>44</v>
      </c>
      <c r="W749" s="6">
        <v>15</v>
      </c>
      <c r="X749" s="6" t="str">
        <f t="shared" si="83"/>
        <v>Medium</v>
      </c>
      <c r="Y749" s="11">
        <v>10</v>
      </c>
    </row>
    <row r="750" spans="1:25" x14ac:dyDescent="0.25">
      <c r="A750" s="10" t="s">
        <v>1054</v>
      </c>
      <c r="B750" s="35">
        <v>250496</v>
      </c>
      <c r="C750" s="6" t="str">
        <f t="shared" si="77"/>
        <v>FL</v>
      </c>
      <c r="D750" s="6" t="str">
        <f t="shared" si="78"/>
        <v>496</v>
      </c>
      <c r="E750" s="6" t="str">
        <f t="shared" si="79"/>
        <v>250</v>
      </c>
      <c r="F750" s="6" t="str">
        <f>TRIM(Table1[[#This Row],[Name]])</f>
        <v>Lance Lester</v>
      </c>
      <c r="G750" s="6" t="s">
        <v>1055</v>
      </c>
      <c r="H750" s="6" t="str">
        <f t="shared" si="80"/>
        <v>LANCE LESTER</v>
      </c>
      <c r="I750" s="6" t="str">
        <f t="shared" si="81"/>
        <v>lance lester</v>
      </c>
      <c r="J750" s="6" t="str">
        <f t="shared" si="82"/>
        <v>Lance Lester</v>
      </c>
      <c r="K750" s="6" t="s">
        <v>82</v>
      </c>
      <c r="L750" s="6">
        <v>32</v>
      </c>
      <c r="M750" s="6" t="s">
        <v>58</v>
      </c>
      <c r="N750" s="6" t="s">
        <v>59</v>
      </c>
      <c r="O750" s="6" t="s">
        <v>31</v>
      </c>
      <c r="P750" s="6">
        <v>3</v>
      </c>
      <c r="Q750" s="25" t="s">
        <v>32</v>
      </c>
      <c r="R750" s="6">
        <v>1.5</v>
      </c>
      <c r="S750" s="6" t="s">
        <v>2099</v>
      </c>
      <c r="T750" s="8">
        <v>0.96</v>
      </c>
      <c r="U750" s="6" t="s">
        <v>33</v>
      </c>
      <c r="V750" s="6" t="s">
        <v>15</v>
      </c>
      <c r="W750" s="6">
        <v>5</v>
      </c>
      <c r="X750" s="6" t="str">
        <f t="shared" si="83"/>
        <v>Low</v>
      </c>
      <c r="Y750" s="11">
        <v>1</v>
      </c>
    </row>
    <row r="751" spans="1:25" x14ac:dyDescent="0.25">
      <c r="A751" s="10" t="s">
        <v>1102</v>
      </c>
      <c r="B751" s="35">
        <v>250520</v>
      </c>
      <c r="C751" s="6" t="str">
        <f t="shared" si="77"/>
        <v>FL</v>
      </c>
      <c r="D751" s="6" t="str">
        <f t="shared" si="78"/>
        <v>520</v>
      </c>
      <c r="E751" s="6" t="str">
        <f t="shared" si="79"/>
        <v>250</v>
      </c>
      <c r="F751" s="6" t="str">
        <f>TRIM(Table1[[#This Row],[Name]])</f>
        <v>Victoria Owen</v>
      </c>
      <c r="G751" s="6" t="s">
        <v>1103</v>
      </c>
      <c r="H751" s="6" t="str">
        <f t="shared" si="80"/>
        <v>VICTORIA OWEN</v>
      </c>
      <c r="I751" s="6" t="str">
        <f t="shared" si="81"/>
        <v>victoria owen</v>
      </c>
      <c r="J751" s="6" t="str">
        <f t="shared" si="82"/>
        <v>Victoria Owen</v>
      </c>
      <c r="K751" s="6" t="s">
        <v>63</v>
      </c>
      <c r="L751" s="6">
        <v>28</v>
      </c>
      <c r="M751" s="6" t="s">
        <v>36</v>
      </c>
      <c r="N751" s="6" t="s">
        <v>37</v>
      </c>
      <c r="O751" s="6" t="s">
        <v>64</v>
      </c>
      <c r="P751" s="6">
        <v>2</v>
      </c>
      <c r="Q751" s="25" t="s">
        <v>2103</v>
      </c>
      <c r="R751" s="6">
        <v>1.5</v>
      </c>
      <c r="S751" s="6" t="s">
        <v>2100</v>
      </c>
      <c r="T751" s="8">
        <v>0.68</v>
      </c>
      <c r="U751" s="6" t="s">
        <v>33</v>
      </c>
      <c r="V751" s="6" t="s">
        <v>9</v>
      </c>
      <c r="W751" s="6">
        <v>4</v>
      </c>
      <c r="X751" s="6" t="str">
        <f t="shared" si="83"/>
        <v>Low</v>
      </c>
      <c r="Y751" s="11">
        <v>2</v>
      </c>
    </row>
    <row r="752" spans="1:25" x14ac:dyDescent="0.25">
      <c r="A752" s="10" t="s">
        <v>1266</v>
      </c>
      <c r="B752" s="35">
        <v>250602</v>
      </c>
      <c r="C752" s="6" t="str">
        <f t="shared" si="77"/>
        <v>FL</v>
      </c>
      <c r="D752" s="6" t="str">
        <f t="shared" si="78"/>
        <v>602</v>
      </c>
      <c r="E752" s="6" t="str">
        <f t="shared" si="79"/>
        <v>250</v>
      </c>
      <c r="F752" s="6" t="str">
        <f>TRIM(Table1[[#This Row],[Name]])</f>
        <v>Ryan Ewing</v>
      </c>
      <c r="G752" s="6" t="s">
        <v>1267</v>
      </c>
      <c r="H752" s="6" t="str">
        <f t="shared" si="80"/>
        <v>RYAN EWING</v>
      </c>
      <c r="I752" s="6" t="str">
        <f t="shared" si="81"/>
        <v>ryan ewing</v>
      </c>
      <c r="J752" s="6" t="str">
        <f t="shared" si="82"/>
        <v>Ryan Ewing</v>
      </c>
      <c r="K752" s="6" t="s">
        <v>82</v>
      </c>
      <c r="L752" s="6">
        <v>60</v>
      </c>
      <c r="M752" s="6" t="s">
        <v>43</v>
      </c>
      <c r="N752" s="6" t="s">
        <v>13</v>
      </c>
      <c r="O752" s="6" t="s">
        <v>31</v>
      </c>
      <c r="P752" s="6">
        <v>39</v>
      </c>
      <c r="Q752" s="25" t="s">
        <v>2102</v>
      </c>
      <c r="R752" s="6">
        <v>1.5</v>
      </c>
      <c r="S752" s="6" t="s">
        <v>2100</v>
      </c>
      <c r="T752" s="8">
        <v>0.88</v>
      </c>
      <c r="U752" s="6" t="s">
        <v>33</v>
      </c>
      <c r="V752" s="6" t="s">
        <v>20</v>
      </c>
      <c r="W752" s="6">
        <v>19</v>
      </c>
      <c r="X752" s="6" t="str">
        <f t="shared" si="83"/>
        <v>High</v>
      </c>
      <c r="Y752" s="11">
        <v>4</v>
      </c>
    </row>
    <row r="753" spans="1:25" x14ac:dyDescent="0.25">
      <c r="A753" s="10" t="s">
        <v>1406</v>
      </c>
      <c r="B753" s="35">
        <v>250672</v>
      </c>
      <c r="C753" s="6" t="str">
        <f t="shared" si="77"/>
        <v>FL</v>
      </c>
      <c r="D753" s="6" t="str">
        <f t="shared" si="78"/>
        <v>672</v>
      </c>
      <c r="E753" s="6" t="str">
        <f t="shared" si="79"/>
        <v>250</v>
      </c>
      <c r="F753" s="6" t="str">
        <f>TRIM(Table1[[#This Row],[Name]])</f>
        <v>Eric Johnson</v>
      </c>
      <c r="G753" s="6" t="s">
        <v>1407</v>
      </c>
      <c r="H753" s="6" t="str">
        <f t="shared" si="80"/>
        <v>ERIC JOHNSON</v>
      </c>
      <c r="I753" s="6" t="str">
        <f t="shared" si="81"/>
        <v>eric johnson</v>
      </c>
      <c r="J753" s="6" t="str">
        <f t="shared" si="82"/>
        <v>Eric Johnson</v>
      </c>
      <c r="K753" s="6" t="s">
        <v>82</v>
      </c>
      <c r="L753" s="6">
        <v>29</v>
      </c>
      <c r="M753" s="6" t="s">
        <v>95</v>
      </c>
      <c r="N753" s="6" t="s">
        <v>96</v>
      </c>
      <c r="O753" s="6" t="s">
        <v>7</v>
      </c>
      <c r="P753" s="6">
        <v>0</v>
      </c>
      <c r="Q753" s="25" t="s">
        <v>153</v>
      </c>
      <c r="R753" s="6">
        <v>1.5</v>
      </c>
      <c r="S753" s="6" t="s">
        <v>2100</v>
      </c>
      <c r="T753" s="8">
        <v>0.64</v>
      </c>
      <c r="U753" s="6" t="s">
        <v>55</v>
      </c>
      <c r="V753" s="6" t="s">
        <v>15</v>
      </c>
      <c r="W753" s="6">
        <v>5</v>
      </c>
      <c r="X753" s="6" t="str">
        <f t="shared" si="83"/>
        <v>Low</v>
      </c>
      <c r="Y753" s="11">
        <v>4</v>
      </c>
    </row>
    <row r="754" spans="1:25" x14ac:dyDescent="0.25">
      <c r="A754" s="10" t="s">
        <v>1527</v>
      </c>
      <c r="B754" s="35">
        <v>250734</v>
      </c>
      <c r="C754" s="6" t="str">
        <f t="shared" si="77"/>
        <v>FL</v>
      </c>
      <c r="D754" s="6" t="str">
        <f t="shared" si="78"/>
        <v>734</v>
      </c>
      <c r="E754" s="6" t="str">
        <f t="shared" si="79"/>
        <v>250</v>
      </c>
      <c r="F754" s="6" t="str">
        <f>TRIM(Table1[[#This Row],[Name]])</f>
        <v>Ronald Munoz</v>
      </c>
      <c r="G754" s="6" t="s">
        <v>1528</v>
      </c>
      <c r="H754" s="6" t="str">
        <f t="shared" si="80"/>
        <v>RONALD MUNOZ</v>
      </c>
      <c r="I754" s="6" t="str">
        <f t="shared" si="81"/>
        <v>ronald munoz</v>
      </c>
      <c r="J754" s="6" t="str">
        <f t="shared" si="82"/>
        <v>Ronald Munoz</v>
      </c>
      <c r="K754" s="6" t="s">
        <v>82</v>
      </c>
      <c r="L754" s="6">
        <v>32</v>
      </c>
      <c r="M754" s="6" t="s">
        <v>78</v>
      </c>
      <c r="N754" s="6" t="s">
        <v>79</v>
      </c>
      <c r="O754" s="6" t="s">
        <v>7</v>
      </c>
      <c r="P754" s="6">
        <v>11</v>
      </c>
      <c r="Q754" s="25">
        <v>30</v>
      </c>
      <c r="R754" s="6">
        <v>1.5</v>
      </c>
      <c r="S754" s="6" t="s">
        <v>2099</v>
      </c>
      <c r="T754" s="8">
        <v>0.68</v>
      </c>
      <c r="U754" s="6" t="s">
        <v>33</v>
      </c>
      <c r="V754" s="6" t="s">
        <v>44</v>
      </c>
      <c r="W754" s="6">
        <v>4</v>
      </c>
      <c r="X754" s="6" t="str">
        <f t="shared" si="83"/>
        <v>Low</v>
      </c>
      <c r="Y754" s="11">
        <v>1</v>
      </c>
    </row>
    <row r="755" spans="1:25" x14ac:dyDescent="0.25">
      <c r="A755" s="10" t="s">
        <v>1547</v>
      </c>
      <c r="B755" s="35">
        <v>250744</v>
      </c>
      <c r="C755" s="6" t="str">
        <f t="shared" si="77"/>
        <v>FL</v>
      </c>
      <c r="D755" s="6" t="str">
        <f t="shared" si="78"/>
        <v>744</v>
      </c>
      <c r="E755" s="6" t="str">
        <f t="shared" si="79"/>
        <v>250</v>
      </c>
      <c r="F755" s="6" t="str">
        <f>TRIM(Table1[[#This Row],[Name]])</f>
        <v>Wendy Boyer</v>
      </c>
      <c r="G755" s="6" t="s">
        <v>1548</v>
      </c>
      <c r="H755" s="6" t="str">
        <f t="shared" si="80"/>
        <v>WENDY BOYER</v>
      </c>
      <c r="I755" s="6" t="str">
        <f t="shared" si="81"/>
        <v>wendy boyer</v>
      </c>
      <c r="J755" s="6" t="str">
        <f t="shared" si="82"/>
        <v>Wendy Boyer</v>
      </c>
      <c r="K755" s="6" t="s">
        <v>63</v>
      </c>
      <c r="L755" s="6">
        <v>32</v>
      </c>
      <c r="M755" s="6" t="s">
        <v>12</v>
      </c>
      <c r="N755" s="6" t="s">
        <v>13</v>
      </c>
      <c r="O755" s="6" t="s">
        <v>75</v>
      </c>
      <c r="P755" s="6">
        <v>10</v>
      </c>
      <c r="Q755" s="25" t="s">
        <v>2105</v>
      </c>
      <c r="R755" s="6">
        <v>1.5</v>
      </c>
      <c r="S755" s="6" t="s">
        <v>2099</v>
      </c>
      <c r="T755" s="8">
        <v>0.65</v>
      </c>
      <c r="U755" s="6" t="s">
        <v>8</v>
      </c>
      <c r="V755" s="6" t="s">
        <v>20</v>
      </c>
      <c r="W755" s="6">
        <v>15</v>
      </c>
      <c r="X755" s="6" t="str">
        <f t="shared" si="83"/>
        <v>Medium</v>
      </c>
      <c r="Y755" s="11">
        <v>6</v>
      </c>
    </row>
    <row r="756" spans="1:25" x14ac:dyDescent="0.25">
      <c r="A756" s="10" t="s">
        <v>1615</v>
      </c>
      <c r="B756" s="35">
        <v>250778</v>
      </c>
      <c r="C756" s="6" t="str">
        <f t="shared" si="77"/>
        <v>FL</v>
      </c>
      <c r="D756" s="6" t="str">
        <f t="shared" si="78"/>
        <v>778</v>
      </c>
      <c r="E756" s="6" t="str">
        <f t="shared" si="79"/>
        <v>250</v>
      </c>
      <c r="F756" s="6" t="str">
        <f>TRIM(Table1[[#This Row],[Name]])</f>
        <v>Adam Clay</v>
      </c>
      <c r="G756" s="6" t="s">
        <v>1616</v>
      </c>
      <c r="H756" s="6" t="str">
        <f t="shared" si="80"/>
        <v>ADAM CLAY</v>
      </c>
      <c r="I756" s="6" t="str">
        <f t="shared" si="81"/>
        <v>adam clay</v>
      </c>
      <c r="J756" s="6" t="str">
        <f t="shared" si="82"/>
        <v>Adam Clay</v>
      </c>
      <c r="K756" s="6" t="s">
        <v>82</v>
      </c>
      <c r="L756" s="6">
        <v>48</v>
      </c>
      <c r="M756" s="6" t="s">
        <v>47</v>
      </c>
      <c r="N756" s="6" t="s">
        <v>48</v>
      </c>
      <c r="O756" s="6" t="s">
        <v>23</v>
      </c>
      <c r="P756" s="6">
        <v>19</v>
      </c>
      <c r="Q756" s="25">
        <v>40</v>
      </c>
      <c r="R756" s="6">
        <v>1.5</v>
      </c>
      <c r="S756" s="6" t="s">
        <v>2099</v>
      </c>
      <c r="T756" s="8">
        <v>0.87</v>
      </c>
      <c r="U756" s="6" t="s">
        <v>55</v>
      </c>
      <c r="V756" s="6" t="s">
        <v>20</v>
      </c>
      <c r="W756" s="6">
        <v>14</v>
      </c>
      <c r="X756" s="6" t="str">
        <f t="shared" si="83"/>
        <v>Medium</v>
      </c>
      <c r="Y756" s="11">
        <v>11</v>
      </c>
    </row>
    <row r="757" spans="1:25" x14ac:dyDescent="0.25">
      <c r="A757" s="10" t="s">
        <v>1807</v>
      </c>
      <c r="B757" s="35">
        <v>250874</v>
      </c>
      <c r="C757" s="6" t="str">
        <f t="shared" si="77"/>
        <v>FL</v>
      </c>
      <c r="D757" s="6" t="str">
        <f t="shared" si="78"/>
        <v>874</v>
      </c>
      <c r="E757" s="6" t="str">
        <f t="shared" si="79"/>
        <v>250</v>
      </c>
      <c r="F757" s="6" t="str">
        <f>TRIM(Table1[[#This Row],[Name]])</f>
        <v>Courtney Burton</v>
      </c>
      <c r="G757" s="6" t="s">
        <v>1808</v>
      </c>
      <c r="H757" s="6" t="str">
        <f t="shared" si="80"/>
        <v>COURTNEY BURTON</v>
      </c>
      <c r="I757" s="6" t="str">
        <f t="shared" si="81"/>
        <v>courtney burton</v>
      </c>
      <c r="J757" s="6" t="str">
        <f t="shared" si="82"/>
        <v>Courtney Burton</v>
      </c>
      <c r="K757" s="6" t="s">
        <v>63</v>
      </c>
      <c r="L757" s="6">
        <v>36</v>
      </c>
      <c r="M757" s="6" t="s">
        <v>95</v>
      </c>
      <c r="N757" s="6" t="s">
        <v>96</v>
      </c>
      <c r="O757" s="6" t="s">
        <v>60</v>
      </c>
      <c r="P757" s="6">
        <v>0</v>
      </c>
      <c r="Q757" s="25">
        <v>75</v>
      </c>
      <c r="R757" s="6">
        <v>1.5</v>
      </c>
      <c r="S757" s="6" t="s">
        <v>2099</v>
      </c>
      <c r="T757" s="8">
        <v>0.73</v>
      </c>
      <c r="U757" s="6" t="s">
        <v>50</v>
      </c>
      <c r="V757" s="6" t="s">
        <v>44</v>
      </c>
      <c r="W757" s="6">
        <v>2</v>
      </c>
      <c r="X757" s="6" t="str">
        <f t="shared" si="83"/>
        <v>Low</v>
      </c>
      <c r="Y757" s="11">
        <v>1</v>
      </c>
    </row>
    <row r="758" spans="1:25" x14ac:dyDescent="0.25">
      <c r="A758" s="10" t="s">
        <v>1836</v>
      </c>
      <c r="B758" s="35">
        <v>250889</v>
      </c>
      <c r="C758" s="6" t="str">
        <f t="shared" si="77"/>
        <v>FL</v>
      </c>
      <c r="D758" s="6" t="str">
        <f t="shared" si="78"/>
        <v>889</v>
      </c>
      <c r="E758" s="6" t="str">
        <f t="shared" si="79"/>
        <v>250</v>
      </c>
      <c r="F758" s="6" t="str">
        <f>TRIM(Table1[[#This Row],[Name]])</f>
        <v>Kyle Ray</v>
      </c>
      <c r="G758" s="6" t="s">
        <v>1837</v>
      </c>
      <c r="H758" s="6" t="str">
        <f t="shared" si="80"/>
        <v>KYLE RAY</v>
      </c>
      <c r="I758" s="6" t="str">
        <f t="shared" si="81"/>
        <v>kyle ray</v>
      </c>
      <c r="J758" s="6" t="str">
        <f t="shared" si="82"/>
        <v>Kyle Ray</v>
      </c>
      <c r="K758" s="6" t="s">
        <v>82</v>
      </c>
      <c r="L758" s="6">
        <v>38</v>
      </c>
      <c r="M758" s="6" t="s">
        <v>5</v>
      </c>
      <c r="N758" s="6" t="s">
        <v>6</v>
      </c>
      <c r="O758" s="6" t="s">
        <v>23</v>
      </c>
      <c r="P758" s="6">
        <v>14</v>
      </c>
      <c r="Q758" s="25">
        <v>75</v>
      </c>
      <c r="R758" s="6">
        <v>1.5</v>
      </c>
      <c r="S758" s="6" t="s">
        <v>2099</v>
      </c>
      <c r="T758" s="8">
        <v>0.62</v>
      </c>
      <c r="U758" s="6" t="s">
        <v>33</v>
      </c>
      <c r="V758" s="6" t="s">
        <v>44</v>
      </c>
      <c r="W758" s="6">
        <v>11</v>
      </c>
      <c r="X758" s="6" t="str">
        <f t="shared" si="83"/>
        <v>Medium</v>
      </c>
      <c r="Y758" s="11">
        <v>12</v>
      </c>
    </row>
    <row r="759" spans="1:25" x14ac:dyDescent="0.25">
      <c r="A759" s="10" t="s">
        <v>1895</v>
      </c>
      <c r="B759" s="35">
        <v>250919</v>
      </c>
      <c r="C759" s="6" t="str">
        <f t="shared" si="77"/>
        <v>FL</v>
      </c>
      <c r="D759" s="6" t="str">
        <f t="shared" si="78"/>
        <v>919</v>
      </c>
      <c r="E759" s="6" t="str">
        <f t="shared" si="79"/>
        <v>250</v>
      </c>
      <c r="F759" s="6" t="str">
        <f>TRIM(Table1[[#This Row],[Name]])</f>
        <v>Paul Campbell</v>
      </c>
      <c r="G759" s="6" t="s">
        <v>1896</v>
      </c>
      <c r="H759" s="6" t="str">
        <f t="shared" si="80"/>
        <v>PAUL CAMPBELL</v>
      </c>
      <c r="I759" s="6" t="str">
        <f t="shared" si="81"/>
        <v>paul campbell</v>
      </c>
      <c r="J759" s="6" t="str">
        <f t="shared" si="82"/>
        <v>Paul Campbell</v>
      </c>
      <c r="K759" s="6" t="s">
        <v>82</v>
      </c>
      <c r="L759" s="6">
        <v>46</v>
      </c>
      <c r="M759" s="6" t="s">
        <v>136</v>
      </c>
      <c r="N759" s="6" t="s">
        <v>137</v>
      </c>
      <c r="O759" s="6" t="s">
        <v>60</v>
      </c>
      <c r="P759" s="6">
        <v>6</v>
      </c>
      <c r="Q759" s="25">
        <v>30</v>
      </c>
      <c r="R759" s="6">
        <v>1.5</v>
      </c>
      <c r="S759" s="6" t="s">
        <v>2099</v>
      </c>
      <c r="T759" s="8">
        <v>0.11</v>
      </c>
      <c r="U759" s="6" t="s">
        <v>8</v>
      </c>
      <c r="V759" s="6" t="s">
        <v>44</v>
      </c>
      <c r="W759" s="6">
        <v>12</v>
      </c>
      <c r="X759" s="6" t="str">
        <f t="shared" si="83"/>
        <v>Medium</v>
      </c>
      <c r="Y759" s="11">
        <v>5</v>
      </c>
    </row>
    <row r="760" spans="1:25" x14ac:dyDescent="0.25">
      <c r="A760" s="10" t="s">
        <v>120</v>
      </c>
      <c r="B760" s="35">
        <v>250033</v>
      </c>
      <c r="C760" s="6" t="str">
        <f t="shared" si="77"/>
        <v>FL</v>
      </c>
      <c r="D760" s="6" t="str">
        <f t="shared" si="78"/>
        <v>033</v>
      </c>
      <c r="E760" s="6" t="str">
        <f t="shared" si="79"/>
        <v>250</v>
      </c>
      <c r="F760" s="6" t="str">
        <f>TRIM(Table1[[#This Row],[Name]])</f>
        <v>Robert Nelson</v>
      </c>
      <c r="G760" s="6" t="s">
        <v>121</v>
      </c>
      <c r="H760" s="6" t="str">
        <f t="shared" si="80"/>
        <v>ROBERT NELSON</v>
      </c>
      <c r="I760" s="6" t="str">
        <f t="shared" si="81"/>
        <v>robert nelson</v>
      </c>
      <c r="J760" s="6" t="str">
        <f t="shared" si="82"/>
        <v>Robert Nelson</v>
      </c>
      <c r="K760" s="6" t="s">
        <v>82</v>
      </c>
      <c r="L760" s="6">
        <v>46</v>
      </c>
      <c r="M760" s="6" t="s">
        <v>122</v>
      </c>
      <c r="N760" s="6" t="s">
        <v>123</v>
      </c>
      <c r="O760" s="6" t="s">
        <v>31</v>
      </c>
      <c r="P760" s="6">
        <v>9</v>
      </c>
      <c r="Q760" s="25">
        <v>20</v>
      </c>
      <c r="R760" s="6">
        <v>1.4</v>
      </c>
      <c r="S760" s="6" t="s">
        <v>2100</v>
      </c>
      <c r="T760" s="8">
        <v>0.76</v>
      </c>
      <c r="U760" s="6" t="s">
        <v>55</v>
      </c>
      <c r="V760" s="6" t="s">
        <v>15</v>
      </c>
      <c r="W760" s="6">
        <v>13</v>
      </c>
      <c r="X760" s="6" t="str">
        <f t="shared" si="83"/>
        <v>Medium</v>
      </c>
      <c r="Y760" s="11">
        <v>6</v>
      </c>
    </row>
    <row r="761" spans="1:25" x14ac:dyDescent="0.25">
      <c r="A761" s="10" t="s">
        <v>163</v>
      </c>
      <c r="B761" s="35">
        <v>250050</v>
      </c>
      <c r="C761" s="6" t="str">
        <f t="shared" si="77"/>
        <v>FL</v>
      </c>
      <c r="D761" s="6" t="str">
        <f t="shared" si="78"/>
        <v>050</v>
      </c>
      <c r="E761" s="6" t="str">
        <f t="shared" si="79"/>
        <v>250</v>
      </c>
      <c r="F761" s="6" t="str">
        <f>TRIM(Table1[[#This Row],[Name]])</f>
        <v>Lance Griffin</v>
      </c>
      <c r="G761" s="6" t="s">
        <v>164</v>
      </c>
      <c r="H761" s="6" t="str">
        <f t="shared" si="80"/>
        <v>LANCE GRIFFIN</v>
      </c>
      <c r="I761" s="6" t="str">
        <f t="shared" si="81"/>
        <v>lance griffin</v>
      </c>
      <c r="J761" s="6" t="str">
        <f t="shared" si="82"/>
        <v>Lance Griffin</v>
      </c>
      <c r="K761" s="6" t="s">
        <v>82</v>
      </c>
      <c r="L761" s="6">
        <v>29</v>
      </c>
      <c r="M761" s="6" t="s">
        <v>29</v>
      </c>
      <c r="N761" s="6" t="s">
        <v>30</v>
      </c>
      <c r="O761" s="6" t="s">
        <v>60</v>
      </c>
      <c r="P761" s="6">
        <v>1</v>
      </c>
      <c r="Q761" s="25">
        <v>20</v>
      </c>
      <c r="R761" s="6">
        <v>1.4</v>
      </c>
      <c r="S761" s="6" t="s">
        <v>2100</v>
      </c>
      <c r="T761" s="8">
        <v>0.63</v>
      </c>
      <c r="U761" s="6" t="s">
        <v>33</v>
      </c>
      <c r="V761" s="6" t="s">
        <v>15</v>
      </c>
      <c r="W761" s="6">
        <v>2</v>
      </c>
      <c r="X761" s="6" t="str">
        <f t="shared" si="83"/>
        <v>Low</v>
      </c>
      <c r="Y761" s="11">
        <v>1</v>
      </c>
    </row>
    <row r="762" spans="1:25" x14ac:dyDescent="0.25">
      <c r="A762" s="10" t="s">
        <v>337</v>
      </c>
      <c r="B762" s="35">
        <v>250136</v>
      </c>
      <c r="C762" s="6" t="str">
        <f t="shared" si="77"/>
        <v>FL</v>
      </c>
      <c r="D762" s="6" t="str">
        <f t="shared" si="78"/>
        <v>136</v>
      </c>
      <c r="E762" s="6" t="str">
        <f t="shared" si="79"/>
        <v>250</v>
      </c>
      <c r="F762" s="6" t="str">
        <f>TRIM(Table1[[#This Row],[Name]])</f>
        <v>Thomas Ingram</v>
      </c>
      <c r="G762" s="6" t="s">
        <v>338</v>
      </c>
      <c r="H762" s="6" t="str">
        <f t="shared" si="80"/>
        <v>THOMAS INGRAM</v>
      </c>
      <c r="I762" s="6" t="str">
        <f t="shared" si="81"/>
        <v>thomas ingram</v>
      </c>
      <c r="J762" s="6" t="str">
        <f t="shared" si="82"/>
        <v>Thomas Ingram</v>
      </c>
      <c r="K762" s="6" t="s">
        <v>82</v>
      </c>
      <c r="L762" s="6">
        <v>60</v>
      </c>
      <c r="M762" s="6" t="s">
        <v>136</v>
      </c>
      <c r="N762" s="6" t="s">
        <v>137</v>
      </c>
      <c r="O762" s="6" t="s">
        <v>64</v>
      </c>
      <c r="P762" s="6">
        <v>39</v>
      </c>
      <c r="Q762" s="25">
        <v>75</v>
      </c>
      <c r="R762" s="6">
        <v>1.4</v>
      </c>
      <c r="S762" s="6" t="s">
        <v>142</v>
      </c>
      <c r="T762" s="8">
        <v>0.7</v>
      </c>
      <c r="U762" s="6" t="s">
        <v>33</v>
      </c>
      <c r="V762" s="6" t="s">
        <v>20</v>
      </c>
      <c r="W762" s="6">
        <v>10</v>
      </c>
      <c r="X762" s="6" t="str">
        <f t="shared" si="83"/>
        <v>Medium</v>
      </c>
      <c r="Y762" s="11">
        <v>3</v>
      </c>
    </row>
    <row r="763" spans="1:25" x14ac:dyDescent="0.25">
      <c r="A763" s="10" t="s">
        <v>357</v>
      </c>
      <c r="B763" s="35">
        <v>250146</v>
      </c>
      <c r="C763" s="6" t="str">
        <f t="shared" si="77"/>
        <v>FL</v>
      </c>
      <c r="D763" s="6" t="str">
        <f t="shared" si="78"/>
        <v>146</v>
      </c>
      <c r="E763" s="6" t="str">
        <f t="shared" si="79"/>
        <v>250</v>
      </c>
      <c r="F763" s="6" t="str">
        <f>TRIM(Table1[[#This Row],[Name]])</f>
        <v>Ashley Chen</v>
      </c>
      <c r="G763" s="6" t="s">
        <v>358</v>
      </c>
      <c r="H763" s="6" t="str">
        <f t="shared" si="80"/>
        <v>ASHLEY CHEN</v>
      </c>
      <c r="I763" s="6" t="str">
        <f t="shared" si="81"/>
        <v>ashley chen</v>
      </c>
      <c r="J763" s="6" t="str">
        <f t="shared" si="82"/>
        <v>Ashley Chen</v>
      </c>
      <c r="K763" s="6" t="s">
        <v>63</v>
      </c>
      <c r="L763" s="6">
        <v>59</v>
      </c>
      <c r="M763" s="6" t="s">
        <v>18</v>
      </c>
      <c r="N763" s="6" t="s">
        <v>18</v>
      </c>
      <c r="O763" s="6" t="s">
        <v>31</v>
      </c>
      <c r="P763" s="6">
        <v>7</v>
      </c>
      <c r="Q763" s="25" t="s">
        <v>24</v>
      </c>
      <c r="R763" s="6">
        <v>1.4</v>
      </c>
      <c r="S763" s="6" t="s">
        <v>2099</v>
      </c>
      <c r="T763" s="8">
        <v>0.81</v>
      </c>
      <c r="U763" s="6" t="s">
        <v>50</v>
      </c>
      <c r="V763" s="6" t="s">
        <v>44</v>
      </c>
      <c r="W763" s="6">
        <v>9</v>
      </c>
      <c r="X763" s="6" t="str">
        <f t="shared" si="83"/>
        <v>Low</v>
      </c>
      <c r="Y763" s="11">
        <v>11</v>
      </c>
    </row>
    <row r="764" spans="1:25" x14ac:dyDescent="0.25">
      <c r="A764" s="10" t="s">
        <v>359</v>
      </c>
      <c r="B764" s="35">
        <v>250147</v>
      </c>
      <c r="C764" s="6" t="str">
        <f t="shared" si="77"/>
        <v>FL</v>
      </c>
      <c r="D764" s="6" t="str">
        <f t="shared" si="78"/>
        <v>147</v>
      </c>
      <c r="E764" s="6" t="str">
        <f t="shared" si="79"/>
        <v>250</v>
      </c>
      <c r="F764" s="6" t="str">
        <f>TRIM(Table1[[#This Row],[Name]])</f>
        <v>Erica Davis</v>
      </c>
      <c r="G764" s="6" t="s">
        <v>360</v>
      </c>
      <c r="H764" s="6" t="str">
        <f t="shared" si="80"/>
        <v>ERICA DAVIS</v>
      </c>
      <c r="I764" s="6" t="str">
        <f t="shared" si="81"/>
        <v>erica davis</v>
      </c>
      <c r="J764" s="6" t="str">
        <f t="shared" si="82"/>
        <v>Erica Davis</v>
      </c>
      <c r="K764" s="6" t="s">
        <v>63</v>
      </c>
      <c r="L764" s="6">
        <v>54</v>
      </c>
      <c r="M764" s="6" t="s">
        <v>122</v>
      </c>
      <c r="N764" s="6" t="s">
        <v>123</v>
      </c>
      <c r="O764" s="6" t="s">
        <v>7</v>
      </c>
      <c r="P764" s="6">
        <v>4</v>
      </c>
      <c r="Q764" s="25" t="s">
        <v>49</v>
      </c>
      <c r="R764" s="6">
        <v>1.4</v>
      </c>
      <c r="S764" s="6" t="s">
        <v>2100</v>
      </c>
      <c r="T764" s="8">
        <v>0.74</v>
      </c>
      <c r="U764" s="6" t="s">
        <v>50</v>
      </c>
      <c r="V764" s="6" t="s">
        <v>15</v>
      </c>
      <c r="W764" s="6">
        <v>5</v>
      </c>
      <c r="X764" s="6" t="str">
        <f t="shared" si="83"/>
        <v>Low</v>
      </c>
      <c r="Y764" s="11">
        <v>1</v>
      </c>
    </row>
    <row r="765" spans="1:25" x14ac:dyDescent="0.25">
      <c r="A765" s="10" t="s">
        <v>403</v>
      </c>
      <c r="B765" s="35">
        <v>250169</v>
      </c>
      <c r="C765" s="6" t="str">
        <f t="shared" si="77"/>
        <v>FL</v>
      </c>
      <c r="D765" s="6" t="str">
        <f t="shared" si="78"/>
        <v>169</v>
      </c>
      <c r="E765" s="6" t="str">
        <f t="shared" si="79"/>
        <v>250</v>
      </c>
      <c r="F765" s="6" t="str">
        <f>TRIM(Table1[[#This Row],[Name]])</f>
        <v>Anthony Larsen</v>
      </c>
      <c r="G765" s="6" t="s">
        <v>404</v>
      </c>
      <c r="H765" s="6" t="str">
        <f t="shared" si="80"/>
        <v>ANTHONY LARSEN</v>
      </c>
      <c r="I765" s="6" t="str">
        <f t="shared" si="81"/>
        <v>anthony larsen</v>
      </c>
      <c r="J765" s="6" t="str">
        <f t="shared" si="82"/>
        <v>Anthony Larsen</v>
      </c>
      <c r="K765" s="6" t="s">
        <v>82</v>
      </c>
      <c r="L765" s="6">
        <v>60</v>
      </c>
      <c r="M765" s="6" t="s">
        <v>58</v>
      </c>
      <c r="N765" s="6" t="s">
        <v>59</v>
      </c>
      <c r="O765" s="6" t="s">
        <v>64</v>
      </c>
      <c r="P765" s="6">
        <v>20</v>
      </c>
      <c r="Q765" s="25">
        <v>40</v>
      </c>
      <c r="R765" s="6">
        <v>1.4</v>
      </c>
      <c r="S765" s="6" t="s">
        <v>142</v>
      </c>
      <c r="T765" s="8">
        <v>0.87</v>
      </c>
      <c r="U765" s="6" t="s">
        <v>8</v>
      </c>
      <c r="V765" s="6" t="s">
        <v>44</v>
      </c>
      <c r="W765" s="6">
        <v>18</v>
      </c>
      <c r="X765" s="6" t="str">
        <f t="shared" si="83"/>
        <v>High</v>
      </c>
      <c r="Y765" s="11">
        <v>17</v>
      </c>
    </row>
    <row r="766" spans="1:25" x14ac:dyDescent="0.25">
      <c r="A766" s="10" t="s">
        <v>451</v>
      </c>
      <c r="B766" s="35">
        <v>250193</v>
      </c>
      <c r="C766" s="6" t="str">
        <f t="shared" si="77"/>
        <v>FL</v>
      </c>
      <c r="D766" s="6" t="str">
        <f t="shared" si="78"/>
        <v>193</v>
      </c>
      <c r="E766" s="6" t="str">
        <f t="shared" si="79"/>
        <v>250</v>
      </c>
      <c r="F766" s="6" t="str">
        <f>TRIM(Table1[[#This Row],[Name]])</f>
        <v>Matthew Smith</v>
      </c>
      <c r="G766" s="6" t="s">
        <v>246</v>
      </c>
      <c r="H766" s="6" t="str">
        <f t="shared" si="80"/>
        <v>MATTHEW SMITH</v>
      </c>
      <c r="I766" s="6" t="str">
        <f t="shared" si="81"/>
        <v>matthew smith</v>
      </c>
      <c r="J766" s="6" t="str">
        <f t="shared" si="82"/>
        <v>Matthew Smith</v>
      </c>
      <c r="K766" s="6" t="s">
        <v>82</v>
      </c>
      <c r="L766" s="6">
        <v>41</v>
      </c>
      <c r="M766" s="6" t="s">
        <v>5</v>
      </c>
      <c r="N766" s="6" t="s">
        <v>6</v>
      </c>
      <c r="O766" s="6" t="s">
        <v>75</v>
      </c>
      <c r="P766" s="6">
        <v>11</v>
      </c>
      <c r="Q766" s="25" t="s">
        <v>32</v>
      </c>
      <c r="R766" s="6">
        <v>1.4</v>
      </c>
      <c r="S766" s="6" t="s">
        <v>2099</v>
      </c>
      <c r="T766" s="8">
        <v>0.74</v>
      </c>
      <c r="U766" s="6" t="s">
        <v>50</v>
      </c>
      <c r="V766" s="6" t="s">
        <v>44</v>
      </c>
      <c r="W766" s="6">
        <v>2</v>
      </c>
      <c r="X766" s="6" t="str">
        <f t="shared" si="83"/>
        <v>Low</v>
      </c>
      <c r="Y766" s="11">
        <v>4</v>
      </c>
    </row>
    <row r="767" spans="1:25" x14ac:dyDescent="0.25">
      <c r="A767" s="10" t="s">
        <v>554</v>
      </c>
      <c r="B767" s="35">
        <v>250245</v>
      </c>
      <c r="C767" s="6" t="str">
        <f t="shared" si="77"/>
        <v>FL</v>
      </c>
      <c r="D767" s="6" t="str">
        <f t="shared" si="78"/>
        <v>245</v>
      </c>
      <c r="E767" s="6" t="str">
        <f t="shared" si="79"/>
        <v>250</v>
      </c>
      <c r="F767" s="6" t="str">
        <f>TRIM(Table1[[#This Row],[Name]])</f>
        <v>Monica Murphy</v>
      </c>
      <c r="G767" s="6" t="s">
        <v>555</v>
      </c>
      <c r="H767" s="6" t="str">
        <f t="shared" si="80"/>
        <v>MONICA MURPHY</v>
      </c>
      <c r="I767" s="6" t="str">
        <f t="shared" si="81"/>
        <v>monica murphy</v>
      </c>
      <c r="J767" s="6" t="str">
        <f t="shared" si="82"/>
        <v>Monica Murphy</v>
      </c>
      <c r="K767" s="6" t="s">
        <v>63</v>
      </c>
      <c r="L767" s="6">
        <v>35</v>
      </c>
      <c r="M767" s="6" t="s">
        <v>43</v>
      </c>
      <c r="N767" s="6" t="s">
        <v>13</v>
      </c>
      <c r="O767" s="6" t="s">
        <v>14</v>
      </c>
      <c r="P767" s="6">
        <v>10</v>
      </c>
      <c r="Q767" s="25">
        <v>50</v>
      </c>
      <c r="R767" s="6">
        <v>1.4</v>
      </c>
      <c r="S767" s="6" t="s">
        <v>2100</v>
      </c>
      <c r="T767" s="8">
        <v>0.85</v>
      </c>
      <c r="U767" s="6" t="s">
        <v>55</v>
      </c>
      <c r="V767" s="6" t="s">
        <v>44</v>
      </c>
      <c r="W767" s="6">
        <v>8</v>
      </c>
      <c r="X767" s="6" t="str">
        <f t="shared" si="83"/>
        <v>Low</v>
      </c>
      <c r="Y767" s="11">
        <v>4</v>
      </c>
    </row>
    <row r="768" spans="1:25" x14ac:dyDescent="0.25">
      <c r="A768" s="10" t="s">
        <v>652</v>
      </c>
      <c r="B768" s="35">
        <v>250294</v>
      </c>
      <c r="C768" s="6" t="str">
        <f t="shared" si="77"/>
        <v>FL</v>
      </c>
      <c r="D768" s="6" t="str">
        <f t="shared" si="78"/>
        <v>294</v>
      </c>
      <c r="E768" s="6" t="str">
        <f t="shared" si="79"/>
        <v>250</v>
      </c>
      <c r="F768" s="6" t="str">
        <f>TRIM(Table1[[#This Row],[Name]])</f>
        <v>Mike Stanley</v>
      </c>
      <c r="G768" s="6" t="s">
        <v>653</v>
      </c>
      <c r="H768" s="6" t="str">
        <f t="shared" si="80"/>
        <v>MIKE STANLEY</v>
      </c>
      <c r="I768" s="6" t="str">
        <f t="shared" si="81"/>
        <v>mike stanley</v>
      </c>
      <c r="J768" s="6" t="str">
        <f t="shared" si="82"/>
        <v>Mike Stanley</v>
      </c>
      <c r="K768" s="6" t="s">
        <v>82</v>
      </c>
      <c r="L768" s="6">
        <v>53</v>
      </c>
      <c r="M768" s="6" t="s">
        <v>162</v>
      </c>
      <c r="N768" s="6" t="s">
        <v>59</v>
      </c>
      <c r="O768" s="6" t="s">
        <v>23</v>
      </c>
      <c r="P768" s="6">
        <v>21</v>
      </c>
      <c r="Q768" s="25" t="s">
        <v>49</v>
      </c>
      <c r="R768" s="6">
        <v>1.4</v>
      </c>
      <c r="S768" s="6" t="s">
        <v>2099</v>
      </c>
      <c r="T768" s="8">
        <v>0.11</v>
      </c>
      <c r="U768" s="6" t="s">
        <v>55</v>
      </c>
      <c r="V768" s="6" t="s">
        <v>20</v>
      </c>
      <c r="W768" s="6">
        <v>20</v>
      </c>
      <c r="X768" s="6" t="str">
        <f t="shared" si="83"/>
        <v>High</v>
      </c>
      <c r="Y768" s="11">
        <v>7</v>
      </c>
    </row>
    <row r="769" spans="1:25" x14ac:dyDescent="0.25">
      <c r="A769" s="10" t="s">
        <v>700</v>
      </c>
      <c r="B769" s="35">
        <v>250318</v>
      </c>
      <c r="C769" s="6" t="str">
        <f t="shared" si="77"/>
        <v>FL</v>
      </c>
      <c r="D769" s="6" t="str">
        <f t="shared" si="78"/>
        <v>318</v>
      </c>
      <c r="E769" s="6" t="str">
        <f t="shared" si="79"/>
        <v>250</v>
      </c>
      <c r="F769" s="6" t="str">
        <f>TRIM(Table1[[#This Row],[Name]])</f>
        <v>Michael Rogers</v>
      </c>
      <c r="G769" s="6" t="s">
        <v>701</v>
      </c>
      <c r="H769" s="6" t="str">
        <f t="shared" si="80"/>
        <v>MICHAEL ROGERS</v>
      </c>
      <c r="I769" s="6" t="str">
        <f t="shared" si="81"/>
        <v>michael rogers</v>
      </c>
      <c r="J769" s="6" t="str">
        <f t="shared" si="82"/>
        <v>Michael Rogers</v>
      </c>
      <c r="K769" s="6" t="s">
        <v>82</v>
      </c>
      <c r="L769" s="6">
        <v>32</v>
      </c>
      <c r="M769" s="6" t="s">
        <v>18</v>
      </c>
      <c r="N769" s="6" t="s">
        <v>18</v>
      </c>
      <c r="O769" s="6" t="s">
        <v>19</v>
      </c>
      <c r="P769" s="6">
        <v>0</v>
      </c>
      <c r="Q769" s="25">
        <v>100</v>
      </c>
      <c r="R769" s="6">
        <v>1.4</v>
      </c>
      <c r="S769" s="6" t="s">
        <v>2100</v>
      </c>
      <c r="T769" s="8">
        <v>0.81</v>
      </c>
      <c r="U769" s="6" t="s">
        <v>33</v>
      </c>
      <c r="V769" s="6" t="s">
        <v>9</v>
      </c>
      <c r="W769" s="6">
        <v>2</v>
      </c>
      <c r="X769" s="6" t="str">
        <f t="shared" si="83"/>
        <v>Low</v>
      </c>
      <c r="Y769" s="11">
        <v>1</v>
      </c>
    </row>
    <row r="770" spans="1:25" x14ac:dyDescent="0.25">
      <c r="A770" s="10" t="s">
        <v>907</v>
      </c>
      <c r="B770" s="35">
        <v>250422</v>
      </c>
      <c r="C770" s="6" t="str">
        <f t="shared" ref="C770:C833" si="84">LEFT(A770,2)</f>
        <v>FL</v>
      </c>
      <c r="D770" s="6" t="str">
        <f t="shared" ref="D770:D833" si="85">RIGHT(A770,3)</f>
        <v>422</v>
      </c>
      <c r="E770" s="6" t="str">
        <f t="shared" ref="E770:E833" si="86">MID(A770,3,3)</f>
        <v>250</v>
      </c>
      <c r="F770" s="6" t="str">
        <f>TRIM(Table1[[#This Row],[Name]])</f>
        <v>Sheila Smith</v>
      </c>
      <c r="G770" s="6" t="s">
        <v>908</v>
      </c>
      <c r="H770" s="6" t="str">
        <f t="shared" ref="H770:H833" si="87">UPPER(G770)</f>
        <v>SHEILA SMITH</v>
      </c>
      <c r="I770" s="6" t="str">
        <f t="shared" ref="I770:I833" si="88">LOWER(G770)</f>
        <v>sheila smith</v>
      </c>
      <c r="J770" s="6" t="str">
        <f t="shared" ref="J770:J833" si="89">PROPER(G770)</f>
        <v>Sheila Smith</v>
      </c>
      <c r="K770" s="6" t="s">
        <v>63</v>
      </c>
      <c r="L770" s="6">
        <v>47</v>
      </c>
      <c r="M770" s="6" t="s">
        <v>78</v>
      </c>
      <c r="N770" s="6" t="s">
        <v>79</v>
      </c>
      <c r="O770" s="6" t="s">
        <v>64</v>
      </c>
      <c r="P770" s="6">
        <v>22</v>
      </c>
      <c r="Q770" s="25" t="s">
        <v>49</v>
      </c>
      <c r="R770" s="6">
        <v>1.4</v>
      </c>
      <c r="S770" s="6" t="s">
        <v>54</v>
      </c>
      <c r="T770" s="8">
        <v>0.72</v>
      </c>
      <c r="U770" s="6" t="s">
        <v>8</v>
      </c>
      <c r="V770" s="6" t="s">
        <v>9</v>
      </c>
      <c r="W770" s="6">
        <v>19</v>
      </c>
      <c r="X770" s="6" t="str">
        <f t="shared" ref="X770:X833" si="90">IF(W770&gt;15,"High",IF(W770&gt;=10,"Medium","Low"))</f>
        <v>High</v>
      </c>
      <c r="Y770" s="11">
        <v>2</v>
      </c>
    </row>
    <row r="771" spans="1:25" x14ac:dyDescent="0.25">
      <c r="A771" s="10" t="s">
        <v>925</v>
      </c>
      <c r="B771" s="35">
        <v>250431</v>
      </c>
      <c r="C771" s="6" t="str">
        <f t="shared" si="84"/>
        <v>FL</v>
      </c>
      <c r="D771" s="6" t="str">
        <f t="shared" si="85"/>
        <v>431</v>
      </c>
      <c r="E771" s="6" t="str">
        <f t="shared" si="86"/>
        <v>250</v>
      </c>
      <c r="F771" s="6" t="str">
        <f>TRIM(Table1[[#This Row],[Name]])</f>
        <v>Christopher Mcclain</v>
      </c>
      <c r="G771" s="6" t="s">
        <v>926</v>
      </c>
      <c r="H771" s="6" t="str">
        <f t="shared" si="87"/>
        <v>CHRISTOPHER MCCLAIN</v>
      </c>
      <c r="I771" s="6" t="str">
        <f t="shared" si="88"/>
        <v>christopher mcclain</v>
      </c>
      <c r="J771" s="6" t="str">
        <f t="shared" si="89"/>
        <v>Christopher Mcclain</v>
      </c>
      <c r="K771" s="6" t="s">
        <v>82</v>
      </c>
      <c r="L771" s="6">
        <v>44</v>
      </c>
      <c r="M771" s="6" t="s">
        <v>136</v>
      </c>
      <c r="N771" s="6" t="s">
        <v>137</v>
      </c>
      <c r="O771" s="6" t="s">
        <v>23</v>
      </c>
      <c r="P771" s="6">
        <v>11</v>
      </c>
      <c r="Q771" s="25" t="s">
        <v>49</v>
      </c>
      <c r="R771" s="6">
        <v>1.4</v>
      </c>
      <c r="S771" s="6" t="s">
        <v>2099</v>
      </c>
      <c r="T771" s="8">
        <v>0.93</v>
      </c>
      <c r="U771" s="6" t="s">
        <v>55</v>
      </c>
      <c r="V771" s="6" t="s">
        <v>44</v>
      </c>
      <c r="W771" s="6">
        <v>3</v>
      </c>
      <c r="X771" s="6" t="str">
        <f t="shared" si="90"/>
        <v>Low</v>
      </c>
      <c r="Y771" s="11">
        <v>1</v>
      </c>
    </row>
    <row r="772" spans="1:25" x14ac:dyDescent="0.25">
      <c r="A772" s="10" t="s">
        <v>1112</v>
      </c>
      <c r="B772" s="35">
        <v>250525</v>
      </c>
      <c r="C772" s="6" t="str">
        <f t="shared" si="84"/>
        <v>FL</v>
      </c>
      <c r="D772" s="6" t="str">
        <f t="shared" si="85"/>
        <v>525</v>
      </c>
      <c r="E772" s="6" t="str">
        <f t="shared" si="86"/>
        <v>250</v>
      </c>
      <c r="F772" s="6" t="str">
        <f>TRIM(Table1[[#This Row],[Name]])</f>
        <v>Theresa Stewart</v>
      </c>
      <c r="G772" s="6" t="s">
        <v>1113</v>
      </c>
      <c r="H772" s="6" t="str">
        <f t="shared" si="87"/>
        <v>THERESA STEWART</v>
      </c>
      <c r="I772" s="6" t="str">
        <f t="shared" si="88"/>
        <v>theresa stewart</v>
      </c>
      <c r="J772" s="6" t="str">
        <f t="shared" si="89"/>
        <v>Theresa Stewart</v>
      </c>
      <c r="K772" s="6" t="s">
        <v>63</v>
      </c>
      <c r="L772" s="6">
        <v>51</v>
      </c>
      <c r="M772" s="6" t="s">
        <v>43</v>
      </c>
      <c r="N772" s="6" t="s">
        <v>13</v>
      </c>
      <c r="O772" s="6" t="s">
        <v>7</v>
      </c>
      <c r="P772" s="6">
        <v>25</v>
      </c>
      <c r="Q772" s="25">
        <v>50</v>
      </c>
      <c r="R772" s="6">
        <v>1.4</v>
      </c>
      <c r="S772" s="6" t="s">
        <v>2100</v>
      </c>
      <c r="T772" s="8">
        <v>0.6</v>
      </c>
      <c r="U772" s="6" t="s">
        <v>33</v>
      </c>
      <c r="V772" s="6" t="s">
        <v>20</v>
      </c>
      <c r="W772" s="6">
        <v>17</v>
      </c>
      <c r="X772" s="6" t="str">
        <f t="shared" si="90"/>
        <v>High</v>
      </c>
      <c r="Y772" s="11">
        <v>7</v>
      </c>
    </row>
    <row r="773" spans="1:25" x14ac:dyDescent="0.25">
      <c r="A773" s="10" t="s">
        <v>1302</v>
      </c>
      <c r="B773" s="35">
        <v>250620</v>
      </c>
      <c r="C773" s="6" t="str">
        <f t="shared" si="84"/>
        <v>FL</v>
      </c>
      <c r="D773" s="6" t="str">
        <f t="shared" si="85"/>
        <v>620</v>
      </c>
      <c r="E773" s="6" t="str">
        <f t="shared" si="86"/>
        <v>250</v>
      </c>
      <c r="F773" s="6" t="str">
        <f>TRIM(Table1[[#This Row],[Name]])</f>
        <v>Nicole Taylor</v>
      </c>
      <c r="G773" s="6" t="s">
        <v>1303</v>
      </c>
      <c r="H773" s="6" t="str">
        <f t="shared" si="87"/>
        <v>NICOLE TAYLOR</v>
      </c>
      <c r="I773" s="6" t="str">
        <f t="shared" si="88"/>
        <v>nicole taylor</v>
      </c>
      <c r="J773" s="6" t="str">
        <f t="shared" si="89"/>
        <v>Nicole Taylor</v>
      </c>
      <c r="K773" s="6" t="s">
        <v>63</v>
      </c>
      <c r="L773" s="6">
        <v>43</v>
      </c>
      <c r="M773" s="6" t="s">
        <v>12</v>
      </c>
      <c r="N773" s="6" t="s">
        <v>13</v>
      </c>
      <c r="O773" s="6" t="s">
        <v>23</v>
      </c>
      <c r="P773" s="6">
        <v>13</v>
      </c>
      <c r="Q773" s="25" t="s">
        <v>212</v>
      </c>
      <c r="R773" s="6">
        <v>1.4</v>
      </c>
      <c r="S773" s="6" t="s">
        <v>2100</v>
      </c>
      <c r="T773" s="8">
        <v>0.97</v>
      </c>
      <c r="U773" s="6" t="s">
        <v>50</v>
      </c>
      <c r="V773" s="6" t="s">
        <v>15</v>
      </c>
      <c r="W773" s="6">
        <v>7</v>
      </c>
      <c r="X773" s="6" t="str">
        <f t="shared" si="90"/>
        <v>Low</v>
      </c>
      <c r="Y773" s="11">
        <v>4</v>
      </c>
    </row>
    <row r="774" spans="1:25" x14ac:dyDescent="0.25">
      <c r="A774" s="10" t="s">
        <v>1326</v>
      </c>
      <c r="B774" s="35">
        <v>250632</v>
      </c>
      <c r="C774" s="6" t="str">
        <f t="shared" si="84"/>
        <v>FL</v>
      </c>
      <c r="D774" s="6" t="str">
        <f t="shared" si="85"/>
        <v>632</v>
      </c>
      <c r="E774" s="6" t="str">
        <f t="shared" si="86"/>
        <v>250</v>
      </c>
      <c r="F774" s="6" t="str">
        <f>TRIM(Table1[[#This Row],[Name]])</f>
        <v>Sarah Anderson</v>
      </c>
      <c r="G774" s="6" t="s">
        <v>1327</v>
      </c>
      <c r="H774" s="6" t="str">
        <f t="shared" si="87"/>
        <v>SARAH ANDERSON</v>
      </c>
      <c r="I774" s="6" t="str">
        <f t="shared" si="88"/>
        <v>sarah anderson</v>
      </c>
      <c r="J774" s="6" t="str">
        <f t="shared" si="89"/>
        <v>Sarah Anderson</v>
      </c>
      <c r="K774" s="6" t="s">
        <v>63</v>
      </c>
      <c r="L774" s="6">
        <v>41</v>
      </c>
      <c r="M774" s="6" t="s">
        <v>95</v>
      </c>
      <c r="N774" s="6" t="s">
        <v>96</v>
      </c>
      <c r="O774" s="6" t="s">
        <v>60</v>
      </c>
      <c r="P774" s="6">
        <v>23</v>
      </c>
      <c r="Q774" s="25" t="s">
        <v>153</v>
      </c>
      <c r="R774" s="6">
        <v>1.4</v>
      </c>
      <c r="S774" s="6" t="s">
        <v>2099</v>
      </c>
      <c r="T774" s="8">
        <v>0.11</v>
      </c>
      <c r="U774" s="6" t="s">
        <v>33</v>
      </c>
      <c r="V774" s="6" t="s">
        <v>9</v>
      </c>
      <c r="W774" s="6">
        <v>11</v>
      </c>
      <c r="X774" s="6" t="str">
        <f t="shared" si="90"/>
        <v>Medium</v>
      </c>
      <c r="Y774" s="11">
        <v>4</v>
      </c>
    </row>
    <row r="775" spans="1:25" x14ac:dyDescent="0.25">
      <c r="A775" s="10" t="s">
        <v>1400</v>
      </c>
      <c r="B775" s="35">
        <v>250669</v>
      </c>
      <c r="C775" s="6" t="str">
        <f t="shared" si="84"/>
        <v>FL</v>
      </c>
      <c r="D775" s="6" t="str">
        <f t="shared" si="85"/>
        <v>669</v>
      </c>
      <c r="E775" s="6" t="str">
        <f t="shared" si="86"/>
        <v>250</v>
      </c>
      <c r="F775" s="6" t="str">
        <f>TRIM(Table1[[#This Row],[Name]])</f>
        <v>Laura Evans</v>
      </c>
      <c r="G775" s="6" t="s">
        <v>1401</v>
      </c>
      <c r="H775" s="6" t="str">
        <f t="shared" si="87"/>
        <v>LAURA EVANS</v>
      </c>
      <c r="I775" s="6" t="str">
        <f t="shared" si="88"/>
        <v>laura evans</v>
      </c>
      <c r="J775" s="6" t="str">
        <f t="shared" si="89"/>
        <v>Laura Evans</v>
      </c>
      <c r="K775" s="6" t="s">
        <v>63</v>
      </c>
      <c r="L775" s="6">
        <v>30</v>
      </c>
      <c r="M775" s="6" t="s">
        <v>53</v>
      </c>
      <c r="N775" s="6" t="s">
        <v>13</v>
      </c>
      <c r="O775" s="6" t="s">
        <v>75</v>
      </c>
      <c r="P775" s="6">
        <v>8</v>
      </c>
      <c r="Q775" s="25">
        <v>100</v>
      </c>
      <c r="R775" s="6">
        <v>1.4</v>
      </c>
      <c r="S775" s="6" t="s">
        <v>54</v>
      </c>
      <c r="T775" s="8">
        <v>0.62</v>
      </c>
      <c r="U775" s="6" t="s">
        <v>33</v>
      </c>
      <c r="V775" s="6" t="s">
        <v>15</v>
      </c>
      <c r="W775" s="6">
        <v>14</v>
      </c>
      <c r="X775" s="6" t="str">
        <f t="shared" si="90"/>
        <v>Medium</v>
      </c>
      <c r="Y775" s="11">
        <v>5</v>
      </c>
    </row>
    <row r="776" spans="1:25" x14ac:dyDescent="0.25">
      <c r="A776" s="10" t="s">
        <v>1447</v>
      </c>
      <c r="B776" s="35">
        <v>250693</v>
      </c>
      <c r="C776" s="6" t="str">
        <f t="shared" si="84"/>
        <v>FL</v>
      </c>
      <c r="D776" s="6" t="str">
        <f t="shared" si="85"/>
        <v>693</v>
      </c>
      <c r="E776" s="6" t="str">
        <f t="shared" si="86"/>
        <v>250</v>
      </c>
      <c r="F776" s="6" t="str">
        <f>TRIM(Table1[[#This Row],[Name]])</f>
        <v>Amanda Mitchell</v>
      </c>
      <c r="G776" s="6" t="s">
        <v>1403</v>
      </c>
      <c r="H776" s="6" t="str">
        <f t="shared" si="87"/>
        <v>AMANDA MITCHELL</v>
      </c>
      <c r="I776" s="6" t="str">
        <f t="shared" si="88"/>
        <v>amanda mitchell</v>
      </c>
      <c r="J776" s="6" t="str">
        <f t="shared" si="89"/>
        <v>Amanda Mitchell</v>
      </c>
      <c r="K776" s="6" t="s">
        <v>63</v>
      </c>
      <c r="L776" s="6">
        <v>31</v>
      </c>
      <c r="M776" s="6" t="s">
        <v>118</v>
      </c>
      <c r="N776" s="6" t="s">
        <v>119</v>
      </c>
      <c r="O776" s="6" t="s">
        <v>14</v>
      </c>
      <c r="P776" s="6">
        <v>11</v>
      </c>
      <c r="Q776" s="25">
        <v>50</v>
      </c>
      <c r="R776" s="6">
        <v>1.4</v>
      </c>
      <c r="S776" s="6" t="s">
        <v>142</v>
      </c>
      <c r="T776" s="8">
        <v>0.8</v>
      </c>
      <c r="U776" s="6" t="s">
        <v>55</v>
      </c>
      <c r="V776" s="6" t="s">
        <v>20</v>
      </c>
      <c r="W776" s="6">
        <v>5</v>
      </c>
      <c r="X776" s="6" t="str">
        <f t="shared" si="90"/>
        <v>Low</v>
      </c>
      <c r="Y776" s="11">
        <v>2</v>
      </c>
    </row>
    <row r="777" spans="1:25" x14ac:dyDescent="0.25">
      <c r="A777" s="10" t="s">
        <v>1623</v>
      </c>
      <c r="B777" s="35">
        <v>250782</v>
      </c>
      <c r="C777" s="6" t="str">
        <f t="shared" si="84"/>
        <v>FL</v>
      </c>
      <c r="D777" s="6" t="str">
        <f t="shared" si="85"/>
        <v>782</v>
      </c>
      <c r="E777" s="6" t="str">
        <f t="shared" si="86"/>
        <v>250</v>
      </c>
      <c r="F777" s="6" t="str">
        <f>TRIM(Table1[[#This Row],[Name]])</f>
        <v>Joshua Holloway</v>
      </c>
      <c r="G777" s="6" t="s">
        <v>1624</v>
      </c>
      <c r="H777" s="6" t="str">
        <f t="shared" si="87"/>
        <v>JOSHUA HOLLOWAY</v>
      </c>
      <c r="I777" s="6" t="str">
        <f t="shared" si="88"/>
        <v>joshua holloway</v>
      </c>
      <c r="J777" s="6" t="str">
        <f t="shared" si="89"/>
        <v>Joshua Holloway</v>
      </c>
      <c r="K777" s="6" t="s">
        <v>82</v>
      </c>
      <c r="L777" s="6">
        <v>59</v>
      </c>
      <c r="M777" s="6" t="s">
        <v>43</v>
      </c>
      <c r="N777" s="6" t="s">
        <v>13</v>
      </c>
      <c r="O777" s="6" t="s">
        <v>64</v>
      </c>
      <c r="P777" s="6">
        <v>17</v>
      </c>
      <c r="Q777" s="25">
        <v>50</v>
      </c>
      <c r="R777" s="6">
        <v>1.4</v>
      </c>
      <c r="S777" s="6" t="s">
        <v>54</v>
      </c>
      <c r="T777" s="8">
        <v>0.11</v>
      </c>
      <c r="U777" s="6" t="s">
        <v>8</v>
      </c>
      <c r="V777" s="6" t="s">
        <v>9</v>
      </c>
      <c r="W777" s="6">
        <v>20</v>
      </c>
      <c r="X777" s="6" t="str">
        <f t="shared" si="90"/>
        <v>High</v>
      </c>
      <c r="Y777" s="11">
        <v>12</v>
      </c>
    </row>
    <row r="778" spans="1:25" x14ac:dyDescent="0.25">
      <c r="A778" s="10" t="s">
        <v>658</v>
      </c>
      <c r="B778" s="35">
        <v>250297</v>
      </c>
      <c r="C778" s="6" t="str">
        <f t="shared" si="84"/>
        <v>FL</v>
      </c>
      <c r="D778" s="6" t="str">
        <f t="shared" si="85"/>
        <v>297</v>
      </c>
      <c r="E778" s="6" t="str">
        <f t="shared" si="86"/>
        <v>250</v>
      </c>
      <c r="F778" s="6" t="str">
        <f>TRIM(Table1[[#This Row],[Name]])</f>
        <v>Mark Thompson</v>
      </c>
      <c r="G778" s="6" t="s">
        <v>659</v>
      </c>
      <c r="H778" s="6" t="str">
        <f t="shared" si="87"/>
        <v>MARK THOMPSON</v>
      </c>
      <c r="I778" s="6" t="str">
        <f t="shared" si="88"/>
        <v>mark thompson</v>
      </c>
      <c r="J778" s="6" t="str">
        <f t="shared" si="89"/>
        <v>Mark Thompson</v>
      </c>
      <c r="K778" s="6" t="s">
        <v>82</v>
      </c>
      <c r="L778" s="6">
        <v>38</v>
      </c>
      <c r="M778" s="6" t="s">
        <v>136</v>
      </c>
      <c r="N778" s="6" t="s">
        <v>137</v>
      </c>
      <c r="O778" s="6" t="s">
        <v>38</v>
      </c>
      <c r="P778" s="6">
        <v>3</v>
      </c>
      <c r="Q778" s="25">
        <v>100</v>
      </c>
      <c r="R778" s="6">
        <v>1.4</v>
      </c>
      <c r="S778" s="6" t="s">
        <v>2099</v>
      </c>
      <c r="T778" s="8">
        <v>0.73</v>
      </c>
      <c r="U778" s="6" t="s">
        <v>50</v>
      </c>
      <c r="V778" s="6" t="s">
        <v>20</v>
      </c>
      <c r="W778" s="6">
        <v>3</v>
      </c>
      <c r="X778" s="6" t="str">
        <f t="shared" si="90"/>
        <v>Low</v>
      </c>
      <c r="Y778" s="11">
        <v>5</v>
      </c>
    </row>
    <row r="779" spans="1:25" x14ac:dyDescent="0.25">
      <c r="A779" s="10" t="s">
        <v>1465</v>
      </c>
      <c r="B779" s="35">
        <v>250703</v>
      </c>
      <c r="C779" s="6" t="str">
        <f t="shared" si="84"/>
        <v>FL</v>
      </c>
      <c r="D779" s="6" t="str">
        <f t="shared" si="85"/>
        <v>703</v>
      </c>
      <c r="E779" s="6" t="str">
        <f t="shared" si="86"/>
        <v>250</v>
      </c>
      <c r="F779" s="6" t="str">
        <f>TRIM(Table1[[#This Row],[Name]])</f>
        <v>Benjamin Stevens</v>
      </c>
      <c r="G779" s="6" t="s">
        <v>1466</v>
      </c>
      <c r="H779" s="6" t="str">
        <f t="shared" si="87"/>
        <v>BENJAMIN STEVENS</v>
      </c>
      <c r="I779" s="6" t="str">
        <f t="shared" si="88"/>
        <v>benjamin stevens</v>
      </c>
      <c r="J779" s="6" t="str">
        <f t="shared" si="89"/>
        <v>Benjamin Stevens</v>
      </c>
      <c r="K779" s="6" t="s">
        <v>82</v>
      </c>
      <c r="L779" s="6">
        <v>45</v>
      </c>
      <c r="M779" s="6" t="s">
        <v>158</v>
      </c>
      <c r="N779" s="6" t="s">
        <v>159</v>
      </c>
      <c r="O779" s="6" t="s">
        <v>38</v>
      </c>
      <c r="P779" s="6">
        <v>6</v>
      </c>
      <c r="Q779" s="25">
        <v>50</v>
      </c>
      <c r="R779" s="6">
        <v>1.4</v>
      </c>
      <c r="S779" s="6" t="s">
        <v>2100</v>
      </c>
      <c r="T779" s="8">
        <v>0.97</v>
      </c>
      <c r="U779" s="6" t="s">
        <v>8</v>
      </c>
      <c r="V779" s="6" t="s">
        <v>15</v>
      </c>
      <c r="W779" s="6">
        <v>6</v>
      </c>
      <c r="X779" s="6" t="str">
        <f t="shared" si="90"/>
        <v>Low</v>
      </c>
      <c r="Y779" s="11">
        <v>5</v>
      </c>
    </row>
    <row r="780" spans="1:25" x14ac:dyDescent="0.25">
      <c r="A780" s="10" t="s">
        <v>1761</v>
      </c>
      <c r="B780" s="35">
        <v>250851</v>
      </c>
      <c r="C780" s="6" t="str">
        <f t="shared" si="84"/>
        <v>FL</v>
      </c>
      <c r="D780" s="6" t="str">
        <f t="shared" si="85"/>
        <v>851</v>
      </c>
      <c r="E780" s="6" t="str">
        <f t="shared" si="86"/>
        <v>250</v>
      </c>
      <c r="F780" s="6" t="str">
        <f>TRIM(Table1[[#This Row],[Name]])</f>
        <v>Roy Wilson</v>
      </c>
      <c r="G780" s="6" t="s">
        <v>1762</v>
      </c>
      <c r="H780" s="6" t="str">
        <f t="shared" si="87"/>
        <v>ROY WILSON</v>
      </c>
      <c r="I780" s="6" t="str">
        <f t="shared" si="88"/>
        <v>roy wilson</v>
      </c>
      <c r="J780" s="6" t="str">
        <f t="shared" si="89"/>
        <v>Roy Wilson</v>
      </c>
      <c r="K780" s="6" t="s">
        <v>82</v>
      </c>
      <c r="L780" s="6">
        <v>24</v>
      </c>
      <c r="M780" s="6" t="s">
        <v>118</v>
      </c>
      <c r="N780" s="6" t="s">
        <v>119</v>
      </c>
      <c r="O780" s="6" t="s">
        <v>23</v>
      </c>
      <c r="P780" s="6">
        <v>6</v>
      </c>
      <c r="Q780" s="25">
        <v>50</v>
      </c>
      <c r="R780" s="6">
        <v>1.4</v>
      </c>
      <c r="S780" s="6" t="s">
        <v>2100</v>
      </c>
      <c r="T780" s="8">
        <v>0.63</v>
      </c>
      <c r="U780" s="6" t="s">
        <v>8</v>
      </c>
      <c r="V780" s="6" t="s">
        <v>20</v>
      </c>
      <c r="W780" s="6">
        <v>15</v>
      </c>
      <c r="X780" s="6" t="str">
        <f t="shared" si="90"/>
        <v>Medium</v>
      </c>
      <c r="Y780" s="11">
        <v>9</v>
      </c>
    </row>
    <row r="781" spans="1:25" x14ac:dyDescent="0.25">
      <c r="A781" s="10" t="s">
        <v>2015</v>
      </c>
      <c r="B781" s="35">
        <v>250979</v>
      </c>
      <c r="C781" s="6" t="str">
        <f t="shared" si="84"/>
        <v>FL</v>
      </c>
      <c r="D781" s="6" t="str">
        <f t="shared" si="85"/>
        <v>979</v>
      </c>
      <c r="E781" s="6" t="str">
        <f t="shared" si="86"/>
        <v>250</v>
      </c>
      <c r="F781" s="6" t="str">
        <f>TRIM(Table1[[#This Row],[Name]])</f>
        <v>Jason Sanders</v>
      </c>
      <c r="G781" s="6" t="s">
        <v>2016</v>
      </c>
      <c r="H781" s="6" t="str">
        <f t="shared" si="87"/>
        <v>JASON SANDERS</v>
      </c>
      <c r="I781" s="6" t="str">
        <f t="shared" si="88"/>
        <v>jason sanders</v>
      </c>
      <c r="J781" s="6" t="str">
        <f t="shared" si="89"/>
        <v>Jason Sanders</v>
      </c>
      <c r="K781" s="6" t="s">
        <v>82</v>
      </c>
      <c r="L781" s="6">
        <v>27</v>
      </c>
      <c r="M781" s="6" t="s">
        <v>158</v>
      </c>
      <c r="N781" s="6" t="s">
        <v>159</v>
      </c>
      <c r="O781" s="6" t="s">
        <v>7</v>
      </c>
      <c r="P781" s="6">
        <v>5</v>
      </c>
      <c r="Q781" s="25" t="s">
        <v>153</v>
      </c>
      <c r="R781" s="6">
        <v>1.4</v>
      </c>
      <c r="S781" s="6" t="s">
        <v>2100</v>
      </c>
      <c r="T781" s="8">
        <v>0.64</v>
      </c>
      <c r="U781" s="6" t="s">
        <v>55</v>
      </c>
      <c r="V781" s="6" t="s">
        <v>9</v>
      </c>
      <c r="W781" s="6">
        <v>4</v>
      </c>
      <c r="X781" s="6" t="str">
        <f t="shared" si="90"/>
        <v>Low</v>
      </c>
      <c r="Y781" s="11">
        <v>1</v>
      </c>
    </row>
    <row r="782" spans="1:25" x14ac:dyDescent="0.25">
      <c r="A782" s="10" t="s">
        <v>2029</v>
      </c>
      <c r="B782" s="35">
        <v>250986</v>
      </c>
      <c r="C782" s="6" t="str">
        <f t="shared" si="84"/>
        <v>FL</v>
      </c>
      <c r="D782" s="6" t="str">
        <f t="shared" si="85"/>
        <v>986</v>
      </c>
      <c r="E782" s="6" t="str">
        <f t="shared" si="86"/>
        <v>250</v>
      </c>
      <c r="F782" s="6" t="str">
        <f>TRIM(Table1[[#This Row],[Name]])</f>
        <v>Bradley Wu</v>
      </c>
      <c r="G782" s="6" t="s">
        <v>2030</v>
      </c>
      <c r="H782" s="6" t="str">
        <f t="shared" si="87"/>
        <v>BRADLEY WU</v>
      </c>
      <c r="I782" s="6" t="str">
        <f t="shared" si="88"/>
        <v>bradley wu</v>
      </c>
      <c r="J782" s="6" t="str">
        <f t="shared" si="89"/>
        <v>Bradley Wu</v>
      </c>
      <c r="K782" s="6" t="s">
        <v>82</v>
      </c>
      <c r="L782" s="6">
        <v>60</v>
      </c>
      <c r="M782" s="6" t="s">
        <v>173</v>
      </c>
      <c r="N782" s="6" t="s">
        <v>59</v>
      </c>
      <c r="O782" s="6" t="s">
        <v>7</v>
      </c>
      <c r="P782" s="6">
        <v>39</v>
      </c>
      <c r="Q782" s="25">
        <v>20</v>
      </c>
      <c r="R782" s="6">
        <v>1.4</v>
      </c>
      <c r="S782" s="6" t="s">
        <v>2100</v>
      </c>
      <c r="T782" s="8">
        <v>0.86</v>
      </c>
      <c r="U782" s="6" t="s">
        <v>33</v>
      </c>
      <c r="V782" s="6" t="s">
        <v>9</v>
      </c>
      <c r="W782" s="6">
        <v>20</v>
      </c>
      <c r="X782" s="6" t="str">
        <f t="shared" si="90"/>
        <v>High</v>
      </c>
      <c r="Y782" s="11">
        <v>12</v>
      </c>
    </row>
    <row r="783" spans="1:25" x14ac:dyDescent="0.25">
      <c r="A783" s="10" t="s">
        <v>93</v>
      </c>
      <c r="B783" s="35">
        <v>250024</v>
      </c>
      <c r="C783" s="6" t="str">
        <f t="shared" si="84"/>
        <v>FL</v>
      </c>
      <c r="D783" s="6" t="str">
        <f t="shared" si="85"/>
        <v>024</v>
      </c>
      <c r="E783" s="6" t="str">
        <f t="shared" si="86"/>
        <v>250</v>
      </c>
      <c r="F783" s="6" t="str">
        <f>TRIM(Table1[[#This Row],[Name]])</f>
        <v>Melanie Carter</v>
      </c>
      <c r="G783" s="6" t="s">
        <v>94</v>
      </c>
      <c r="H783" s="6" t="str">
        <f t="shared" si="87"/>
        <v>MELANIE CARTER</v>
      </c>
      <c r="I783" s="6" t="str">
        <f t="shared" si="88"/>
        <v>melanie carter</v>
      </c>
      <c r="J783" s="6" t="str">
        <f t="shared" si="89"/>
        <v>Melanie Carter</v>
      </c>
      <c r="K783" s="6" t="s">
        <v>63</v>
      </c>
      <c r="L783" s="6">
        <v>51</v>
      </c>
      <c r="M783" s="6" t="s">
        <v>95</v>
      </c>
      <c r="N783" s="6" t="s">
        <v>96</v>
      </c>
      <c r="O783" s="6" t="s">
        <v>97</v>
      </c>
      <c r="P783" s="6">
        <v>15</v>
      </c>
      <c r="Q783" s="25" t="s">
        <v>49</v>
      </c>
      <c r="R783" s="6">
        <v>1.3</v>
      </c>
      <c r="S783" s="6" t="s">
        <v>2100</v>
      </c>
      <c r="T783" s="8">
        <v>0.01</v>
      </c>
      <c r="U783" s="6" t="s">
        <v>50</v>
      </c>
      <c r="V783" s="6" t="s">
        <v>15</v>
      </c>
      <c r="W783" s="6">
        <v>9</v>
      </c>
      <c r="X783" s="6" t="str">
        <f t="shared" si="90"/>
        <v>Low</v>
      </c>
      <c r="Y783" s="11">
        <v>3</v>
      </c>
    </row>
    <row r="784" spans="1:25" x14ac:dyDescent="0.25">
      <c r="A784" s="10" t="s">
        <v>109</v>
      </c>
      <c r="B784" s="35">
        <v>250029</v>
      </c>
      <c r="C784" s="6" t="str">
        <f t="shared" si="84"/>
        <v>FL</v>
      </c>
      <c r="D784" s="6" t="str">
        <f t="shared" si="85"/>
        <v>029</v>
      </c>
      <c r="E784" s="6" t="str">
        <f t="shared" si="86"/>
        <v>250</v>
      </c>
      <c r="F784" s="6" t="str">
        <f>TRIM(Table1[[#This Row],[Name]])</f>
        <v>Megan Jones</v>
      </c>
      <c r="G784" s="6" t="s">
        <v>110</v>
      </c>
      <c r="H784" s="6" t="str">
        <f t="shared" si="87"/>
        <v>MEGAN JONES</v>
      </c>
      <c r="I784" s="6" t="str">
        <f t="shared" si="88"/>
        <v>megan jones</v>
      </c>
      <c r="J784" s="6" t="str">
        <f t="shared" si="89"/>
        <v>Megan Jones</v>
      </c>
      <c r="K784" s="6" t="s">
        <v>63</v>
      </c>
      <c r="L784" s="6">
        <v>47</v>
      </c>
      <c r="M784" s="6" t="s">
        <v>111</v>
      </c>
      <c r="N784" s="6" t="s">
        <v>13</v>
      </c>
      <c r="O784" s="6" t="s">
        <v>31</v>
      </c>
      <c r="P784" s="6">
        <v>22</v>
      </c>
      <c r="Q784" s="25">
        <v>30</v>
      </c>
      <c r="R784" s="6">
        <v>1.3</v>
      </c>
      <c r="S784" s="6" t="s">
        <v>2099</v>
      </c>
      <c r="T784" s="8">
        <v>0.62</v>
      </c>
      <c r="U784" s="6" t="s">
        <v>33</v>
      </c>
      <c r="V784" s="6" t="s">
        <v>9</v>
      </c>
      <c r="W784" s="6">
        <v>14</v>
      </c>
      <c r="X784" s="6" t="str">
        <f t="shared" si="90"/>
        <v>Medium</v>
      </c>
      <c r="Y784" s="11">
        <v>2</v>
      </c>
    </row>
    <row r="785" spans="1:25" x14ac:dyDescent="0.25">
      <c r="A785" s="10" t="s">
        <v>178</v>
      </c>
      <c r="B785" s="35">
        <v>250057</v>
      </c>
      <c r="C785" s="6" t="str">
        <f t="shared" si="84"/>
        <v>FL</v>
      </c>
      <c r="D785" s="6" t="str">
        <f t="shared" si="85"/>
        <v>057</v>
      </c>
      <c r="E785" s="6" t="str">
        <f t="shared" si="86"/>
        <v>250</v>
      </c>
      <c r="F785" s="6" t="str">
        <f>TRIM(Table1[[#This Row],[Name]])</f>
        <v>Laura Price</v>
      </c>
      <c r="G785" s="6" t="s">
        <v>179</v>
      </c>
      <c r="H785" s="6" t="str">
        <f t="shared" si="87"/>
        <v>LAURA PRICE</v>
      </c>
      <c r="I785" s="6" t="str">
        <f t="shared" si="88"/>
        <v>laura price</v>
      </c>
      <c r="J785" s="6" t="str">
        <f t="shared" si="89"/>
        <v>Laura Price</v>
      </c>
      <c r="K785" s="6" t="s">
        <v>63</v>
      </c>
      <c r="L785" s="6">
        <v>26</v>
      </c>
      <c r="M785" s="6" t="s">
        <v>53</v>
      </c>
      <c r="N785" s="6" t="s">
        <v>13</v>
      </c>
      <c r="O785" s="6" t="s">
        <v>75</v>
      </c>
      <c r="P785" s="6">
        <v>8</v>
      </c>
      <c r="Q785" s="25">
        <v>50</v>
      </c>
      <c r="R785" s="6">
        <v>1.3</v>
      </c>
      <c r="S785" s="6" t="s">
        <v>2099</v>
      </c>
      <c r="T785" s="8">
        <v>0.76</v>
      </c>
      <c r="U785" s="6" t="s">
        <v>33</v>
      </c>
      <c r="V785" s="6" t="s">
        <v>9</v>
      </c>
      <c r="W785" s="6">
        <v>7</v>
      </c>
      <c r="X785" s="6" t="str">
        <f t="shared" si="90"/>
        <v>Low</v>
      </c>
      <c r="Y785" s="11">
        <v>5</v>
      </c>
    </row>
    <row r="786" spans="1:25" x14ac:dyDescent="0.25">
      <c r="A786" s="10" t="s">
        <v>257</v>
      </c>
      <c r="B786" s="35">
        <v>250096</v>
      </c>
      <c r="C786" s="6" t="str">
        <f t="shared" si="84"/>
        <v>FL</v>
      </c>
      <c r="D786" s="6" t="str">
        <f t="shared" si="85"/>
        <v>096</v>
      </c>
      <c r="E786" s="6" t="str">
        <f t="shared" si="86"/>
        <v>250</v>
      </c>
      <c r="F786" s="6" t="str">
        <f>TRIM(Table1[[#This Row],[Name]])</f>
        <v>Shelby Mcmahon</v>
      </c>
      <c r="G786" s="6" t="s">
        <v>258</v>
      </c>
      <c r="H786" s="6" t="str">
        <f t="shared" si="87"/>
        <v>SHELBY MCMAHON</v>
      </c>
      <c r="I786" s="6" t="str">
        <f t="shared" si="88"/>
        <v>shelby mcmahon</v>
      </c>
      <c r="J786" s="6" t="str">
        <f t="shared" si="89"/>
        <v>Shelby Mcmahon</v>
      </c>
      <c r="K786" s="6" t="s">
        <v>63</v>
      </c>
      <c r="L786" s="6">
        <v>36</v>
      </c>
      <c r="M786" s="6" t="s">
        <v>5</v>
      </c>
      <c r="N786" s="6" t="s">
        <v>6</v>
      </c>
      <c r="O786" s="6" t="s">
        <v>60</v>
      </c>
      <c r="P786" s="6">
        <v>0</v>
      </c>
      <c r="Q786" s="25">
        <v>20</v>
      </c>
      <c r="R786" s="6">
        <v>1.3</v>
      </c>
      <c r="S786" s="6" t="s">
        <v>2100</v>
      </c>
      <c r="T786" s="8">
        <v>0.64</v>
      </c>
      <c r="U786" s="6" t="s">
        <v>33</v>
      </c>
      <c r="V786" s="6" t="s">
        <v>44</v>
      </c>
      <c r="W786" s="6">
        <v>2</v>
      </c>
      <c r="X786" s="6" t="str">
        <f t="shared" si="90"/>
        <v>Low</v>
      </c>
      <c r="Y786" s="11">
        <v>2</v>
      </c>
    </row>
    <row r="787" spans="1:25" x14ac:dyDescent="0.25">
      <c r="A787" s="10" t="s">
        <v>397</v>
      </c>
      <c r="B787" s="35">
        <v>250166</v>
      </c>
      <c r="C787" s="6" t="str">
        <f t="shared" si="84"/>
        <v>FL</v>
      </c>
      <c r="D787" s="6" t="str">
        <f t="shared" si="85"/>
        <v>166</v>
      </c>
      <c r="E787" s="6" t="str">
        <f t="shared" si="86"/>
        <v>250</v>
      </c>
      <c r="F787" s="6" t="str">
        <f>TRIM(Table1[[#This Row],[Name]])</f>
        <v>Robin Acosta</v>
      </c>
      <c r="G787" s="6" t="s">
        <v>398</v>
      </c>
      <c r="H787" s="6" t="str">
        <f t="shared" si="87"/>
        <v>ROBIN ACOSTA</v>
      </c>
      <c r="I787" s="6" t="str">
        <f t="shared" si="88"/>
        <v>robin acosta</v>
      </c>
      <c r="J787" s="6" t="str">
        <f t="shared" si="89"/>
        <v>Robin Acosta</v>
      </c>
      <c r="K787" s="6" t="s">
        <v>63</v>
      </c>
      <c r="L787" s="6">
        <v>31</v>
      </c>
      <c r="M787" s="6" t="s">
        <v>136</v>
      </c>
      <c r="N787" s="6" t="s">
        <v>137</v>
      </c>
      <c r="O787" s="6" t="s">
        <v>23</v>
      </c>
      <c r="P787" s="6">
        <v>11</v>
      </c>
      <c r="Q787" s="25" t="s">
        <v>2103</v>
      </c>
      <c r="R787" s="6">
        <v>1.3</v>
      </c>
      <c r="S787" s="6" t="s">
        <v>2100</v>
      </c>
      <c r="T787" s="8">
        <v>0.65</v>
      </c>
      <c r="U787" s="6" t="s">
        <v>33</v>
      </c>
      <c r="V787" s="6" t="s">
        <v>15</v>
      </c>
      <c r="W787" s="6">
        <v>1</v>
      </c>
      <c r="X787" s="6" t="str">
        <f t="shared" si="90"/>
        <v>Low</v>
      </c>
      <c r="Y787" s="11">
        <v>1</v>
      </c>
    </row>
    <row r="788" spans="1:25" x14ac:dyDescent="0.25">
      <c r="A788" s="10" t="s">
        <v>610</v>
      </c>
      <c r="B788" s="35">
        <v>250273</v>
      </c>
      <c r="C788" s="6" t="str">
        <f t="shared" si="84"/>
        <v>FL</v>
      </c>
      <c r="D788" s="6" t="str">
        <f t="shared" si="85"/>
        <v>273</v>
      </c>
      <c r="E788" s="6" t="str">
        <f t="shared" si="86"/>
        <v>250</v>
      </c>
      <c r="F788" s="6" t="str">
        <f>TRIM(Table1[[#This Row],[Name]])</f>
        <v>Nancy Long</v>
      </c>
      <c r="G788" s="6" t="s">
        <v>611</v>
      </c>
      <c r="H788" s="6" t="str">
        <f t="shared" si="87"/>
        <v>NANCY LONG</v>
      </c>
      <c r="I788" s="6" t="str">
        <f t="shared" si="88"/>
        <v>nancy long</v>
      </c>
      <c r="J788" s="6" t="str">
        <f t="shared" si="89"/>
        <v>Nancy Long</v>
      </c>
      <c r="K788" s="6" t="s">
        <v>63</v>
      </c>
      <c r="L788" s="6">
        <v>40</v>
      </c>
      <c r="M788" s="6" t="s">
        <v>53</v>
      </c>
      <c r="N788" s="6" t="s">
        <v>13</v>
      </c>
      <c r="O788" s="6" t="s">
        <v>64</v>
      </c>
      <c r="P788" s="6">
        <v>5</v>
      </c>
      <c r="Q788" s="25">
        <v>100</v>
      </c>
      <c r="R788" s="6">
        <v>1.3</v>
      </c>
      <c r="S788" s="6" t="s">
        <v>2099</v>
      </c>
      <c r="T788" s="8">
        <v>0.6</v>
      </c>
      <c r="U788" s="6" t="s">
        <v>8</v>
      </c>
      <c r="V788" s="6" t="s">
        <v>44</v>
      </c>
      <c r="W788" s="6">
        <v>5</v>
      </c>
      <c r="X788" s="6" t="str">
        <f t="shared" si="90"/>
        <v>Low</v>
      </c>
      <c r="Y788" s="11">
        <v>2</v>
      </c>
    </row>
    <row r="789" spans="1:25" x14ac:dyDescent="0.25">
      <c r="A789" s="10" t="s">
        <v>892</v>
      </c>
      <c r="B789" s="35">
        <v>250414</v>
      </c>
      <c r="C789" s="6" t="str">
        <f t="shared" si="84"/>
        <v>FL</v>
      </c>
      <c r="D789" s="6" t="str">
        <f t="shared" si="85"/>
        <v>414</v>
      </c>
      <c r="E789" s="6" t="str">
        <f t="shared" si="86"/>
        <v>250</v>
      </c>
      <c r="F789" s="6" t="str">
        <f>TRIM(Table1[[#This Row],[Name]])</f>
        <v>Allison Henderson</v>
      </c>
      <c r="G789" s="6" t="s">
        <v>893</v>
      </c>
      <c r="H789" s="6" t="str">
        <f t="shared" si="87"/>
        <v>ALLISON HENDERSON</v>
      </c>
      <c r="I789" s="6" t="str">
        <f t="shared" si="88"/>
        <v>allison henderson</v>
      </c>
      <c r="J789" s="6" t="str">
        <f t="shared" si="89"/>
        <v>Allison Henderson</v>
      </c>
      <c r="K789" s="6" t="s">
        <v>63</v>
      </c>
      <c r="L789" s="6">
        <v>26</v>
      </c>
      <c r="M789" s="6" t="s">
        <v>122</v>
      </c>
      <c r="N789" s="6" t="s">
        <v>123</v>
      </c>
      <c r="O789" s="6" t="s">
        <v>23</v>
      </c>
      <c r="P789" s="6">
        <v>2</v>
      </c>
      <c r="Q789" s="25">
        <v>20</v>
      </c>
      <c r="R789" s="6">
        <v>1.3</v>
      </c>
      <c r="S789" s="6" t="s">
        <v>142</v>
      </c>
      <c r="T789" s="8">
        <v>0.83</v>
      </c>
      <c r="U789" s="6" t="s">
        <v>50</v>
      </c>
      <c r="V789" s="6" t="s">
        <v>20</v>
      </c>
      <c r="W789" s="6">
        <v>1</v>
      </c>
      <c r="X789" s="6" t="str">
        <f t="shared" si="90"/>
        <v>Low</v>
      </c>
      <c r="Y789" s="11">
        <v>5</v>
      </c>
    </row>
    <row r="790" spans="1:25" x14ac:dyDescent="0.25">
      <c r="A790" s="10" t="s">
        <v>967</v>
      </c>
      <c r="B790" s="35">
        <v>250452</v>
      </c>
      <c r="C790" s="6" t="str">
        <f t="shared" si="84"/>
        <v>FL</v>
      </c>
      <c r="D790" s="6" t="str">
        <f t="shared" si="85"/>
        <v>452</v>
      </c>
      <c r="E790" s="6" t="str">
        <f t="shared" si="86"/>
        <v>250</v>
      </c>
      <c r="F790" s="6" t="str">
        <f>TRIM(Table1[[#This Row],[Name]])</f>
        <v>Stephanie Armstrong</v>
      </c>
      <c r="G790" s="6" t="s">
        <v>968</v>
      </c>
      <c r="H790" s="6" t="str">
        <f t="shared" si="87"/>
        <v>STEPHANIE ARMSTRONG</v>
      </c>
      <c r="I790" s="6" t="str">
        <f t="shared" si="88"/>
        <v>stephanie armstrong</v>
      </c>
      <c r="J790" s="6" t="str">
        <f t="shared" si="89"/>
        <v>Stephanie Armstrong</v>
      </c>
      <c r="K790" s="6" t="s">
        <v>63</v>
      </c>
      <c r="L790" s="6">
        <v>36</v>
      </c>
      <c r="M790" s="6" t="s">
        <v>29</v>
      </c>
      <c r="N790" s="6" t="s">
        <v>30</v>
      </c>
      <c r="O790" s="6" t="s">
        <v>31</v>
      </c>
      <c r="P790" s="6">
        <v>17</v>
      </c>
      <c r="Q790" s="25">
        <v>50</v>
      </c>
      <c r="R790" s="6">
        <v>1.3</v>
      </c>
      <c r="S790" s="6" t="s">
        <v>2100</v>
      </c>
      <c r="T790" s="8">
        <v>0.64</v>
      </c>
      <c r="U790" s="6" t="s">
        <v>50</v>
      </c>
      <c r="V790" s="6" t="s">
        <v>20</v>
      </c>
      <c r="W790" s="6">
        <v>18</v>
      </c>
      <c r="X790" s="6" t="str">
        <f t="shared" si="90"/>
        <v>High</v>
      </c>
      <c r="Y790" s="11">
        <v>7</v>
      </c>
    </row>
    <row r="791" spans="1:25" x14ac:dyDescent="0.25">
      <c r="A791" s="10" t="s">
        <v>1005</v>
      </c>
      <c r="B791" s="35">
        <v>250471</v>
      </c>
      <c r="C791" s="6" t="str">
        <f t="shared" si="84"/>
        <v>FL</v>
      </c>
      <c r="D791" s="6" t="str">
        <f t="shared" si="85"/>
        <v>471</v>
      </c>
      <c r="E791" s="6" t="str">
        <f t="shared" si="86"/>
        <v>250</v>
      </c>
      <c r="F791" s="6" t="str">
        <f>TRIM(Table1[[#This Row],[Name]])</f>
        <v>Jesse Moran</v>
      </c>
      <c r="G791" s="6" t="s">
        <v>1006</v>
      </c>
      <c r="H791" s="6" t="str">
        <f t="shared" si="87"/>
        <v>JESSE MORAN</v>
      </c>
      <c r="I791" s="6" t="str">
        <f t="shared" si="88"/>
        <v>jesse moran</v>
      </c>
      <c r="J791" s="6" t="str">
        <f t="shared" si="89"/>
        <v>Jesse Moran</v>
      </c>
      <c r="K791" s="6" t="s">
        <v>82</v>
      </c>
      <c r="L791" s="6">
        <v>22</v>
      </c>
      <c r="M791" s="6" t="s">
        <v>36</v>
      </c>
      <c r="N791" s="6" t="s">
        <v>37</v>
      </c>
      <c r="O791" s="6" t="s">
        <v>64</v>
      </c>
      <c r="P791" s="6">
        <v>0</v>
      </c>
      <c r="Q791" s="25">
        <v>40</v>
      </c>
      <c r="R791" s="6">
        <v>1.3</v>
      </c>
      <c r="S791" s="6" t="s">
        <v>2100</v>
      </c>
      <c r="T791" s="8">
        <v>0.78</v>
      </c>
      <c r="U791" s="6" t="s">
        <v>50</v>
      </c>
      <c r="V791" s="6" t="s">
        <v>15</v>
      </c>
      <c r="W791" s="6">
        <v>2</v>
      </c>
      <c r="X791" s="6" t="str">
        <f t="shared" si="90"/>
        <v>Low</v>
      </c>
      <c r="Y791" s="11">
        <v>1</v>
      </c>
    </row>
    <row r="792" spans="1:25" x14ac:dyDescent="0.25">
      <c r="A792" s="10" t="s">
        <v>1009</v>
      </c>
      <c r="B792" s="35">
        <v>250473</v>
      </c>
      <c r="C792" s="6" t="str">
        <f t="shared" si="84"/>
        <v>FL</v>
      </c>
      <c r="D792" s="6" t="str">
        <f t="shared" si="85"/>
        <v>473</v>
      </c>
      <c r="E792" s="6" t="str">
        <f t="shared" si="86"/>
        <v>250</v>
      </c>
      <c r="F792" s="6" t="str">
        <f>TRIM(Table1[[#This Row],[Name]])</f>
        <v>Ian May</v>
      </c>
      <c r="G792" s="6" t="s">
        <v>1010</v>
      </c>
      <c r="H792" s="6" t="str">
        <f t="shared" si="87"/>
        <v>IAN MAY</v>
      </c>
      <c r="I792" s="6" t="str">
        <f t="shared" si="88"/>
        <v>ian may</v>
      </c>
      <c r="J792" s="6" t="str">
        <f t="shared" si="89"/>
        <v>Ian May</v>
      </c>
      <c r="K792" s="6" t="s">
        <v>82</v>
      </c>
      <c r="L792" s="6">
        <v>36</v>
      </c>
      <c r="M792" s="6" t="s">
        <v>118</v>
      </c>
      <c r="N792" s="6" t="s">
        <v>119</v>
      </c>
      <c r="O792" s="6" t="s">
        <v>7</v>
      </c>
      <c r="P792" s="6">
        <v>11</v>
      </c>
      <c r="Q792" s="25" t="s">
        <v>24</v>
      </c>
      <c r="R792" s="6">
        <v>1.3</v>
      </c>
      <c r="S792" s="6" t="s">
        <v>2100</v>
      </c>
      <c r="T792" s="8">
        <v>0.11</v>
      </c>
      <c r="U792" s="6" t="s">
        <v>50</v>
      </c>
      <c r="V792" s="6" t="s">
        <v>44</v>
      </c>
      <c r="W792" s="6">
        <v>15</v>
      </c>
      <c r="X792" s="6" t="str">
        <f t="shared" si="90"/>
        <v>Medium</v>
      </c>
      <c r="Y792" s="11">
        <v>4</v>
      </c>
    </row>
    <row r="793" spans="1:25" x14ac:dyDescent="0.25">
      <c r="A793" s="10" t="s">
        <v>1013</v>
      </c>
      <c r="B793" s="35">
        <v>250475</v>
      </c>
      <c r="C793" s="6" t="str">
        <f t="shared" si="84"/>
        <v>FL</v>
      </c>
      <c r="D793" s="6" t="str">
        <f t="shared" si="85"/>
        <v>475</v>
      </c>
      <c r="E793" s="6" t="str">
        <f t="shared" si="86"/>
        <v>250</v>
      </c>
      <c r="F793" s="6" t="str">
        <f>TRIM(Table1[[#This Row],[Name]])</f>
        <v>John Bray</v>
      </c>
      <c r="G793" s="6" t="s">
        <v>1014</v>
      </c>
      <c r="H793" s="6" t="str">
        <f t="shared" si="87"/>
        <v>JOHN BRAY</v>
      </c>
      <c r="I793" s="6" t="str">
        <f t="shared" si="88"/>
        <v>john bray</v>
      </c>
      <c r="J793" s="6" t="str">
        <f t="shared" si="89"/>
        <v>John Bray</v>
      </c>
      <c r="K793" s="6" t="s">
        <v>82</v>
      </c>
      <c r="L793" s="6">
        <v>42</v>
      </c>
      <c r="M793" s="6" t="s">
        <v>43</v>
      </c>
      <c r="N793" s="6" t="s">
        <v>13</v>
      </c>
      <c r="O793" s="6" t="s">
        <v>60</v>
      </c>
      <c r="P793" s="6">
        <v>14</v>
      </c>
      <c r="Q793" s="25" t="s">
        <v>32</v>
      </c>
      <c r="R793" s="6">
        <v>1.3</v>
      </c>
      <c r="S793" s="6" t="s">
        <v>2099</v>
      </c>
      <c r="T793" s="8">
        <v>0.94</v>
      </c>
      <c r="U793" s="6" t="s">
        <v>8</v>
      </c>
      <c r="V793" s="6" t="s">
        <v>20</v>
      </c>
      <c r="W793" s="6">
        <v>6</v>
      </c>
      <c r="X793" s="6" t="str">
        <f t="shared" si="90"/>
        <v>Low</v>
      </c>
      <c r="Y793" s="11">
        <v>1</v>
      </c>
    </row>
    <row r="794" spans="1:25" x14ac:dyDescent="0.25">
      <c r="A794" s="10" t="s">
        <v>1226</v>
      </c>
      <c r="B794" s="35">
        <v>250582</v>
      </c>
      <c r="C794" s="6" t="str">
        <f t="shared" si="84"/>
        <v>FL</v>
      </c>
      <c r="D794" s="6" t="str">
        <f t="shared" si="85"/>
        <v>582</v>
      </c>
      <c r="E794" s="6" t="str">
        <f t="shared" si="86"/>
        <v>250</v>
      </c>
      <c r="F794" s="6" t="str">
        <f>TRIM(Table1[[#This Row],[Name]])</f>
        <v>Michael Holland</v>
      </c>
      <c r="G794" s="6" t="s">
        <v>1227</v>
      </c>
      <c r="H794" s="6" t="str">
        <f t="shared" si="87"/>
        <v>MICHAEL HOLLAND</v>
      </c>
      <c r="I794" s="6" t="str">
        <f t="shared" si="88"/>
        <v>michael holland</v>
      </c>
      <c r="J794" s="6" t="str">
        <f t="shared" si="89"/>
        <v>Michael Holland</v>
      </c>
      <c r="K794" s="6" t="s">
        <v>82</v>
      </c>
      <c r="L794" s="6">
        <v>45</v>
      </c>
      <c r="M794" s="6" t="s">
        <v>18</v>
      </c>
      <c r="N794" s="6" t="s">
        <v>18</v>
      </c>
      <c r="O794" s="6" t="s">
        <v>75</v>
      </c>
      <c r="P794" s="6">
        <v>3</v>
      </c>
      <c r="Q794" s="25" t="s">
        <v>2107</v>
      </c>
      <c r="R794" s="6">
        <v>1.3</v>
      </c>
      <c r="S794" s="6" t="s">
        <v>2100</v>
      </c>
      <c r="T794" s="8">
        <v>0.91</v>
      </c>
      <c r="U794" s="6" t="s">
        <v>55</v>
      </c>
      <c r="V794" s="6" t="s">
        <v>44</v>
      </c>
      <c r="W794" s="6">
        <v>5</v>
      </c>
      <c r="X794" s="6" t="str">
        <f t="shared" si="90"/>
        <v>Low</v>
      </c>
      <c r="Y794" s="11">
        <v>1</v>
      </c>
    </row>
    <row r="795" spans="1:25" x14ac:dyDescent="0.25">
      <c r="A795" s="10" t="s">
        <v>1234</v>
      </c>
      <c r="B795" s="35">
        <v>250586</v>
      </c>
      <c r="C795" s="6" t="str">
        <f t="shared" si="84"/>
        <v>FL</v>
      </c>
      <c r="D795" s="6" t="str">
        <f t="shared" si="85"/>
        <v>586</v>
      </c>
      <c r="E795" s="6" t="str">
        <f t="shared" si="86"/>
        <v>250</v>
      </c>
      <c r="F795" s="6" t="str">
        <f>TRIM(Table1[[#This Row],[Name]])</f>
        <v>Charles Martinez</v>
      </c>
      <c r="G795" s="6" t="s">
        <v>1235</v>
      </c>
      <c r="H795" s="6" t="str">
        <f t="shared" si="87"/>
        <v>CHARLES MARTINEZ</v>
      </c>
      <c r="I795" s="6" t="str">
        <f t="shared" si="88"/>
        <v>charles martinez</v>
      </c>
      <c r="J795" s="6" t="str">
        <f t="shared" si="89"/>
        <v>Charles Martinez</v>
      </c>
      <c r="K795" s="6" t="s">
        <v>82</v>
      </c>
      <c r="L795" s="6">
        <v>32</v>
      </c>
      <c r="M795" s="6" t="s">
        <v>162</v>
      </c>
      <c r="N795" s="6" t="s">
        <v>59</v>
      </c>
      <c r="O795" s="6" t="s">
        <v>60</v>
      </c>
      <c r="P795" s="6">
        <v>9</v>
      </c>
      <c r="Q795" s="25" t="s">
        <v>2104</v>
      </c>
      <c r="R795" s="6">
        <v>1.3</v>
      </c>
      <c r="S795" s="6" t="s">
        <v>2100</v>
      </c>
      <c r="T795" s="8">
        <v>0.83</v>
      </c>
      <c r="U795" s="6" t="s">
        <v>8</v>
      </c>
      <c r="V795" s="6" t="s">
        <v>20</v>
      </c>
      <c r="W795" s="6">
        <v>10</v>
      </c>
      <c r="X795" s="6" t="str">
        <f t="shared" si="90"/>
        <v>Medium</v>
      </c>
      <c r="Y795" s="11">
        <v>4</v>
      </c>
    </row>
    <row r="796" spans="1:25" x14ac:dyDescent="0.25">
      <c r="A796" s="10" t="s">
        <v>1256</v>
      </c>
      <c r="B796" s="35">
        <v>250597</v>
      </c>
      <c r="C796" s="6" t="str">
        <f t="shared" si="84"/>
        <v>FL</v>
      </c>
      <c r="D796" s="6" t="str">
        <f t="shared" si="85"/>
        <v>597</v>
      </c>
      <c r="E796" s="6" t="str">
        <f t="shared" si="86"/>
        <v>250</v>
      </c>
      <c r="F796" s="6" t="str">
        <f>TRIM(Table1[[#This Row],[Name]])</f>
        <v>Michael Miller</v>
      </c>
      <c r="G796" s="6" t="s">
        <v>1257</v>
      </c>
      <c r="H796" s="6" t="str">
        <f t="shared" si="87"/>
        <v>MICHAEL MILLER</v>
      </c>
      <c r="I796" s="6" t="str">
        <f t="shared" si="88"/>
        <v>michael miller</v>
      </c>
      <c r="J796" s="6" t="str">
        <f t="shared" si="89"/>
        <v>Michael Miller</v>
      </c>
      <c r="K796" s="6" t="s">
        <v>82</v>
      </c>
      <c r="L796" s="6">
        <v>36</v>
      </c>
      <c r="M796" s="6" t="s">
        <v>118</v>
      </c>
      <c r="N796" s="6" t="s">
        <v>119</v>
      </c>
      <c r="O796" s="6" t="s">
        <v>19</v>
      </c>
      <c r="P796" s="6">
        <v>3</v>
      </c>
      <c r="Q796" s="25" t="s">
        <v>2105</v>
      </c>
      <c r="R796" s="6">
        <v>1.3</v>
      </c>
      <c r="S796" s="6" t="s">
        <v>2100</v>
      </c>
      <c r="T796" s="8">
        <v>0.77</v>
      </c>
      <c r="U796" s="6" t="s">
        <v>55</v>
      </c>
      <c r="V796" s="6" t="s">
        <v>44</v>
      </c>
      <c r="W796" s="6">
        <v>2</v>
      </c>
      <c r="X796" s="6" t="str">
        <f t="shared" si="90"/>
        <v>Low</v>
      </c>
      <c r="Y796" s="11">
        <v>4</v>
      </c>
    </row>
    <row r="797" spans="1:25" x14ac:dyDescent="0.25">
      <c r="A797" s="10" t="s">
        <v>1262</v>
      </c>
      <c r="B797" s="35">
        <v>250600</v>
      </c>
      <c r="C797" s="6" t="str">
        <f t="shared" si="84"/>
        <v>FL</v>
      </c>
      <c r="D797" s="6" t="str">
        <f t="shared" si="85"/>
        <v>600</v>
      </c>
      <c r="E797" s="6" t="str">
        <f t="shared" si="86"/>
        <v>250</v>
      </c>
      <c r="F797" s="6" t="str">
        <f>TRIM(Table1[[#This Row],[Name]])</f>
        <v>Tina Shelton</v>
      </c>
      <c r="G797" s="6" t="s">
        <v>1263</v>
      </c>
      <c r="H797" s="6" t="str">
        <f t="shared" si="87"/>
        <v>TINA SHELTON</v>
      </c>
      <c r="I797" s="6" t="str">
        <f t="shared" si="88"/>
        <v>tina shelton</v>
      </c>
      <c r="J797" s="6" t="str">
        <f t="shared" si="89"/>
        <v>Tina Shelton</v>
      </c>
      <c r="K797" s="6" t="s">
        <v>63</v>
      </c>
      <c r="L797" s="6">
        <v>56</v>
      </c>
      <c r="M797" s="6" t="s">
        <v>173</v>
      </c>
      <c r="N797" s="6" t="s">
        <v>59</v>
      </c>
      <c r="O797" s="6" t="s">
        <v>75</v>
      </c>
      <c r="P797" s="6">
        <v>17</v>
      </c>
      <c r="Q797" s="25" t="s">
        <v>49</v>
      </c>
      <c r="R797" s="6">
        <v>1.3</v>
      </c>
      <c r="S797" s="6" t="s">
        <v>2100</v>
      </c>
      <c r="T797" s="8">
        <v>0.87</v>
      </c>
      <c r="U797" s="6" t="s">
        <v>33</v>
      </c>
      <c r="V797" s="6" t="s">
        <v>15</v>
      </c>
      <c r="W797" s="6">
        <v>12</v>
      </c>
      <c r="X797" s="6" t="str">
        <f t="shared" si="90"/>
        <v>Medium</v>
      </c>
      <c r="Y797" s="11">
        <v>5</v>
      </c>
    </row>
    <row r="798" spans="1:25" x14ac:dyDescent="0.25">
      <c r="A798" s="10" t="s">
        <v>1276</v>
      </c>
      <c r="B798" s="35">
        <v>250607</v>
      </c>
      <c r="C798" s="6" t="str">
        <f t="shared" si="84"/>
        <v>FL</v>
      </c>
      <c r="D798" s="6" t="str">
        <f t="shared" si="85"/>
        <v>607</v>
      </c>
      <c r="E798" s="6" t="str">
        <f t="shared" si="86"/>
        <v>250</v>
      </c>
      <c r="F798" s="6" t="str">
        <f>TRIM(Table1[[#This Row],[Name]])</f>
        <v>Thomas Davis</v>
      </c>
      <c r="G798" s="6" t="s">
        <v>1277</v>
      </c>
      <c r="H798" s="6" t="str">
        <f t="shared" si="87"/>
        <v>THOMAS DAVIS</v>
      </c>
      <c r="I798" s="6" t="str">
        <f t="shared" si="88"/>
        <v>thomas davis</v>
      </c>
      <c r="J798" s="6" t="str">
        <f t="shared" si="89"/>
        <v>Thomas Davis</v>
      </c>
      <c r="K798" s="6" t="s">
        <v>82</v>
      </c>
      <c r="L798" s="6">
        <v>35</v>
      </c>
      <c r="M798" s="6" t="s">
        <v>5</v>
      </c>
      <c r="N798" s="6" t="s">
        <v>6</v>
      </c>
      <c r="O798" s="6" t="s">
        <v>60</v>
      </c>
      <c r="P798" s="6">
        <v>16</v>
      </c>
      <c r="Q798" s="25" t="s">
        <v>49</v>
      </c>
      <c r="R798" s="6">
        <v>1.3</v>
      </c>
      <c r="S798" s="6" t="s">
        <v>2100</v>
      </c>
      <c r="T798" s="8">
        <v>0.64</v>
      </c>
      <c r="U798" s="6" t="s">
        <v>55</v>
      </c>
      <c r="V798" s="6" t="s">
        <v>20</v>
      </c>
      <c r="W798" s="6">
        <v>12</v>
      </c>
      <c r="X798" s="6" t="str">
        <f t="shared" si="90"/>
        <v>Medium</v>
      </c>
      <c r="Y798" s="11">
        <v>18</v>
      </c>
    </row>
    <row r="799" spans="1:25" x14ac:dyDescent="0.25">
      <c r="A799" s="10" t="s">
        <v>1330</v>
      </c>
      <c r="B799" s="35">
        <v>250634</v>
      </c>
      <c r="C799" s="6" t="str">
        <f t="shared" si="84"/>
        <v>FL</v>
      </c>
      <c r="D799" s="6" t="str">
        <f t="shared" si="85"/>
        <v>634</v>
      </c>
      <c r="E799" s="6" t="str">
        <f t="shared" si="86"/>
        <v>250</v>
      </c>
      <c r="F799" s="6" t="str">
        <f>TRIM(Table1[[#This Row],[Name]])</f>
        <v>Todd Casey</v>
      </c>
      <c r="G799" s="6" t="s">
        <v>1331</v>
      </c>
      <c r="H799" s="6" t="str">
        <f t="shared" si="87"/>
        <v>TODD CASEY</v>
      </c>
      <c r="I799" s="6" t="str">
        <f t="shared" si="88"/>
        <v>todd casey</v>
      </c>
      <c r="J799" s="6" t="str">
        <f t="shared" si="89"/>
        <v>Todd Casey</v>
      </c>
      <c r="K799" s="6" t="s">
        <v>82</v>
      </c>
      <c r="L799" s="6">
        <v>44</v>
      </c>
      <c r="M799" s="6" t="s">
        <v>29</v>
      </c>
      <c r="N799" s="6" t="s">
        <v>30</v>
      </c>
      <c r="O799" s="6" t="s">
        <v>97</v>
      </c>
      <c r="P799" s="6">
        <v>4</v>
      </c>
      <c r="Q799" s="25" t="s">
        <v>49</v>
      </c>
      <c r="R799" s="6">
        <v>1.3</v>
      </c>
      <c r="S799" s="6" t="s">
        <v>54</v>
      </c>
      <c r="T799" s="8">
        <v>0.77</v>
      </c>
      <c r="U799" s="6" t="s">
        <v>33</v>
      </c>
      <c r="V799" s="6" t="s">
        <v>15</v>
      </c>
      <c r="W799" s="6">
        <v>3</v>
      </c>
      <c r="X799" s="6" t="str">
        <f t="shared" si="90"/>
        <v>Low</v>
      </c>
      <c r="Y799" s="11">
        <v>3</v>
      </c>
    </row>
    <row r="800" spans="1:25" x14ac:dyDescent="0.25">
      <c r="A800" s="10" t="s">
        <v>1338</v>
      </c>
      <c r="B800" s="35">
        <v>250638</v>
      </c>
      <c r="C800" s="6" t="str">
        <f t="shared" si="84"/>
        <v>FL</v>
      </c>
      <c r="D800" s="6" t="str">
        <f t="shared" si="85"/>
        <v>638</v>
      </c>
      <c r="E800" s="6" t="str">
        <f t="shared" si="86"/>
        <v>250</v>
      </c>
      <c r="F800" s="6" t="str">
        <f>TRIM(Table1[[#This Row],[Name]])</f>
        <v>Alison Clark</v>
      </c>
      <c r="G800" s="6" t="s">
        <v>1339</v>
      </c>
      <c r="H800" s="6" t="str">
        <f t="shared" si="87"/>
        <v>ALISON CLARK</v>
      </c>
      <c r="I800" s="6" t="str">
        <f t="shared" si="88"/>
        <v>alison clark</v>
      </c>
      <c r="J800" s="6" t="str">
        <f t="shared" si="89"/>
        <v>Alison Clark</v>
      </c>
      <c r="K800" s="6" t="s">
        <v>63</v>
      </c>
      <c r="L800" s="6">
        <v>46</v>
      </c>
      <c r="M800" s="6" t="s">
        <v>12</v>
      </c>
      <c r="N800" s="6" t="s">
        <v>13</v>
      </c>
      <c r="O800" s="6" t="s">
        <v>64</v>
      </c>
      <c r="P800" s="6">
        <v>25</v>
      </c>
      <c r="Q800" s="25" t="s">
        <v>212</v>
      </c>
      <c r="R800" s="6">
        <v>1.3</v>
      </c>
      <c r="S800" s="6" t="s">
        <v>142</v>
      </c>
      <c r="T800" s="8">
        <v>0.8</v>
      </c>
      <c r="U800" s="6" t="s">
        <v>8</v>
      </c>
      <c r="V800" s="6" t="s">
        <v>44</v>
      </c>
      <c r="W800" s="6">
        <v>18</v>
      </c>
      <c r="X800" s="6" t="str">
        <f t="shared" si="90"/>
        <v>High</v>
      </c>
      <c r="Y800" s="11">
        <v>5</v>
      </c>
    </row>
    <row r="801" spans="1:25" x14ac:dyDescent="0.25">
      <c r="A801" s="10" t="s">
        <v>1611</v>
      </c>
      <c r="B801" s="35">
        <v>250776</v>
      </c>
      <c r="C801" s="6" t="str">
        <f t="shared" si="84"/>
        <v>FL</v>
      </c>
      <c r="D801" s="6" t="str">
        <f t="shared" si="85"/>
        <v>776</v>
      </c>
      <c r="E801" s="6" t="str">
        <f t="shared" si="86"/>
        <v>250</v>
      </c>
      <c r="F801" s="6" t="str">
        <f>TRIM(Table1[[#This Row],[Name]])</f>
        <v>Melissa Vasquez</v>
      </c>
      <c r="G801" s="6" t="s">
        <v>1612</v>
      </c>
      <c r="H801" s="6" t="str">
        <f t="shared" si="87"/>
        <v>MELISSA VASQUEZ</v>
      </c>
      <c r="I801" s="6" t="str">
        <f t="shared" si="88"/>
        <v>melissa vasquez</v>
      </c>
      <c r="J801" s="6" t="str">
        <f t="shared" si="89"/>
        <v>Melissa Vasquez</v>
      </c>
      <c r="K801" s="6" t="s">
        <v>63</v>
      </c>
      <c r="L801" s="6">
        <v>58</v>
      </c>
      <c r="M801" s="6" t="s">
        <v>162</v>
      </c>
      <c r="N801" s="6" t="s">
        <v>59</v>
      </c>
      <c r="O801" s="6" t="s">
        <v>75</v>
      </c>
      <c r="P801" s="6">
        <v>30</v>
      </c>
      <c r="Q801" s="25">
        <v>50</v>
      </c>
      <c r="R801" s="6">
        <v>1.3</v>
      </c>
      <c r="S801" s="6" t="s">
        <v>54</v>
      </c>
      <c r="T801" s="8">
        <v>0.87</v>
      </c>
      <c r="U801" s="6" t="s">
        <v>33</v>
      </c>
      <c r="V801" s="6" t="s">
        <v>44</v>
      </c>
      <c r="W801" s="6">
        <v>13</v>
      </c>
      <c r="X801" s="6" t="str">
        <f t="shared" si="90"/>
        <v>Medium</v>
      </c>
      <c r="Y801" s="11">
        <v>6</v>
      </c>
    </row>
    <row r="802" spans="1:25" x14ac:dyDescent="0.25">
      <c r="A802" s="10" t="s">
        <v>1757</v>
      </c>
      <c r="B802" s="35">
        <v>250849</v>
      </c>
      <c r="C802" s="6" t="str">
        <f t="shared" si="84"/>
        <v>FL</v>
      </c>
      <c r="D802" s="6" t="str">
        <f t="shared" si="85"/>
        <v>849</v>
      </c>
      <c r="E802" s="6" t="str">
        <f t="shared" si="86"/>
        <v>250</v>
      </c>
      <c r="F802" s="6" t="str">
        <f>TRIM(Table1[[#This Row],[Name]])</f>
        <v>Anna Fleming</v>
      </c>
      <c r="G802" s="6" t="s">
        <v>1758</v>
      </c>
      <c r="H802" s="6" t="str">
        <f t="shared" si="87"/>
        <v>ANNA FLEMING</v>
      </c>
      <c r="I802" s="6" t="str">
        <f t="shared" si="88"/>
        <v>anna fleming</v>
      </c>
      <c r="J802" s="6" t="str">
        <f t="shared" si="89"/>
        <v>Anna Fleming</v>
      </c>
      <c r="K802" s="6" t="s">
        <v>63</v>
      </c>
      <c r="L802" s="6">
        <v>23</v>
      </c>
      <c r="M802" s="6" t="s">
        <v>162</v>
      </c>
      <c r="N802" s="6" t="s">
        <v>59</v>
      </c>
      <c r="O802" s="6" t="s">
        <v>38</v>
      </c>
      <c r="P802" s="6">
        <v>2</v>
      </c>
      <c r="Q802" s="25" t="s">
        <v>2107</v>
      </c>
      <c r="R802" s="6">
        <v>1.3</v>
      </c>
      <c r="S802" s="6" t="s">
        <v>2099</v>
      </c>
      <c r="T802" s="8">
        <v>0.11</v>
      </c>
      <c r="U802" s="6" t="s">
        <v>33</v>
      </c>
      <c r="V802" s="6" t="s">
        <v>9</v>
      </c>
      <c r="W802" s="6">
        <v>1</v>
      </c>
      <c r="X802" s="6" t="str">
        <f t="shared" si="90"/>
        <v>Low</v>
      </c>
      <c r="Y802" s="11">
        <v>4</v>
      </c>
    </row>
    <row r="803" spans="1:25" x14ac:dyDescent="0.25">
      <c r="A803" s="10" t="s">
        <v>1771</v>
      </c>
      <c r="B803" s="35">
        <v>250856</v>
      </c>
      <c r="C803" s="6" t="str">
        <f t="shared" si="84"/>
        <v>FL</v>
      </c>
      <c r="D803" s="6" t="str">
        <f t="shared" si="85"/>
        <v>856</v>
      </c>
      <c r="E803" s="6" t="str">
        <f t="shared" si="86"/>
        <v>250</v>
      </c>
      <c r="F803" s="6" t="str">
        <f>TRIM(Table1[[#This Row],[Name]])</f>
        <v>Kevin Serrano</v>
      </c>
      <c r="G803" s="6" t="s">
        <v>1772</v>
      </c>
      <c r="H803" s="6" t="str">
        <f t="shared" si="87"/>
        <v>KEVIN SERRANO</v>
      </c>
      <c r="I803" s="6" t="str">
        <f t="shared" si="88"/>
        <v>kevin serrano</v>
      </c>
      <c r="J803" s="6" t="str">
        <f t="shared" si="89"/>
        <v>Kevin Serrano</v>
      </c>
      <c r="K803" s="6" t="s">
        <v>82</v>
      </c>
      <c r="L803" s="6">
        <v>41</v>
      </c>
      <c r="M803" s="6" t="s">
        <v>47</v>
      </c>
      <c r="N803" s="6" t="s">
        <v>48</v>
      </c>
      <c r="O803" s="6" t="s">
        <v>75</v>
      </c>
      <c r="P803" s="6">
        <v>12</v>
      </c>
      <c r="Q803" s="25" t="s">
        <v>49</v>
      </c>
      <c r="R803" s="6">
        <v>1.3</v>
      </c>
      <c r="S803" s="6" t="s">
        <v>2099</v>
      </c>
      <c r="T803" s="8">
        <v>0.85</v>
      </c>
      <c r="U803" s="6" t="s">
        <v>50</v>
      </c>
      <c r="V803" s="6" t="s">
        <v>9</v>
      </c>
      <c r="W803" s="6">
        <v>7</v>
      </c>
      <c r="X803" s="6" t="str">
        <f t="shared" si="90"/>
        <v>Low</v>
      </c>
      <c r="Y803" s="11">
        <v>2</v>
      </c>
    </row>
    <row r="804" spans="1:25" x14ac:dyDescent="0.25">
      <c r="A804" s="10" t="s">
        <v>1854</v>
      </c>
      <c r="B804" s="35">
        <v>250898</v>
      </c>
      <c r="C804" s="6" t="str">
        <f t="shared" si="84"/>
        <v>FL</v>
      </c>
      <c r="D804" s="6" t="str">
        <f t="shared" si="85"/>
        <v>898</v>
      </c>
      <c r="E804" s="6" t="str">
        <f t="shared" si="86"/>
        <v>250</v>
      </c>
      <c r="F804" s="6" t="str">
        <f>TRIM(Table1[[#This Row],[Name]])</f>
        <v>Randall Barrett</v>
      </c>
      <c r="G804" s="6" t="s">
        <v>1855</v>
      </c>
      <c r="H804" s="6" t="str">
        <f t="shared" si="87"/>
        <v>RANDALL BARRETT</v>
      </c>
      <c r="I804" s="6" t="str">
        <f t="shared" si="88"/>
        <v>randall barrett</v>
      </c>
      <c r="J804" s="6" t="str">
        <f t="shared" si="89"/>
        <v>Randall Barrett</v>
      </c>
      <c r="K804" s="6" t="s">
        <v>82</v>
      </c>
      <c r="L804" s="6">
        <v>26</v>
      </c>
      <c r="M804" s="6" t="s">
        <v>29</v>
      </c>
      <c r="N804" s="6" t="s">
        <v>30</v>
      </c>
      <c r="O804" s="6" t="s">
        <v>31</v>
      </c>
      <c r="P804" s="6">
        <v>6</v>
      </c>
      <c r="Q804" s="25" t="s">
        <v>24</v>
      </c>
      <c r="R804" s="6">
        <v>1.3</v>
      </c>
      <c r="S804" s="6" t="s">
        <v>2099</v>
      </c>
      <c r="T804" s="8">
        <v>0.11</v>
      </c>
      <c r="U804" s="6" t="s">
        <v>50</v>
      </c>
      <c r="V804" s="6" t="s">
        <v>44</v>
      </c>
      <c r="W804" s="6">
        <v>8</v>
      </c>
      <c r="X804" s="6" t="str">
        <f t="shared" si="90"/>
        <v>Low</v>
      </c>
      <c r="Y804" s="11">
        <v>5</v>
      </c>
    </row>
    <row r="805" spans="1:25" x14ac:dyDescent="0.25">
      <c r="A805" s="10" t="s">
        <v>1866</v>
      </c>
      <c r="B805" s="35">
        <v>250904</v>
      </c>
      <c r="C805" s="6" t="str">
        <f t="shared" si="84"/>
        <v>FL</v>
      </c>
      <c r="D805" s="6" t="str">
        <f t="shared" si="85"/>
        <v>904</v>
      </c>
      <c r="E805" s="6" t="str">
        <f t="shared" si="86"/>
        <v>250</v>
      </c>
      <c r="F805" s="6" t="str">
        <f>TRIM(Table1[[#This Row],[Name]])</f>
        <v>Kim Martinez</v>
      </c>
      <c r="G805" s="6" t="s">
        <v>1867</v>
      </c>
      <c r="H805" s="6" t="str">
        <f t="shared" si="87"/>
        <v>KIM MARTINEZ</v>
      </c>
      <c r="I805" s="6" t="str">
        <f t="shared" si="88"/>
        <v>kim martinez</v>
      </c>
      <c r="J805" s="6" t="str">
        <f t="shared" si="89"/>
        <v>Kim Martinez</v>
      </c>
      <c r="K805" s="6" t="s">
        <v>63</v>
      </c>
      <c r="L805" s="6">
        <v>53</v>
      </c>
      <c r="M805" s="6" t="s">
        <v>58</v>
      </c>
      <c r="N805" s="6" t="s">
        <v>59</v>
      </c>
      <c r="O805" s="6" t="s">
        <v>14</v>
      </c>
      <c r="P805" s="6">
        <v>19</v>
      </c>
      <c r="Q805" s="25" t="s">
        <v>2107</v>
      </c>
      <c r="R805" s="6">
        <v>1.3</v>
      </c>
      <c r="S805" s="6" t="s">
        <v>2099</v>
      </c>
      <c r="T805" s="8">
        <v>0.11</v>
      </c>
      <c r="U805" s="6" t="s">
        <v>8</v>
      </c>
      <c r="V805" s="6" t="s">
        <v>20</v>
      </c>
      <c r="W805" s="6">
        <v>11</v>
      </c>
      <c r="X805" s="6" t="str">
        <f t="shared" si="90"/>
        <v>Medium</v>
      </c>
      <c r="Y805" s="11">
        <v>5</v>
      </c>
    </row>
    <row r="806" spans="1:25" x14ac:dyDescent="0.25">
      <c r="A806" s="10" t="s">
        <v>1985</v>
      </c>
      <c r="B806" s="35">
        <v>250964</v>
      </c>
      <c r="C806" s="6" t="str">
        <f t="shared" si="84"/>
        <v>FL</v>
      </c>
      <c r="D806" s="6" t="str">
        <f t="shared" si="85"/>
        <v>964</v>
      </c>
      <c r="E806" s="6" t="str">
        <f t="shared" si="86"/>
        <v>250</v>
      </c>
      <c r="F806" s="6" t="str">
        <f>TRIM(Table1[[#This Row],[Name]])</f>
        <v>Mr. Robert Meza</v>
      </c>
      <c r="G806" s="6" t="s">
        <v>1986</v>
      </c>
      <c r="H806" s="6" t="str">
        <f t="shared" si="87"/>
        <v>MR. ROBERT MEZA</v>
      </c>
      <c r="I806" s="6" t="str">
        <f t="shared" si="88"/>
        <v>mr. robert meza</v>
      </c>
      <c r="J806" s="6" t="str">
        <f t="shared" si="89"/>
        <v>Mr. Robert Meza</v>
      </c>
      <c r="K806" s="6" t="s">
        <v>82</v>
      </c>
      <c r="L806" s="6">
        <v>40</v>
      </c>
      <c r="M806" s="6" t="s">
        <v>18</v>
      </c>
      <c r="N806" s="6" t="s">
        <v>18</v>
      </c>
      <c r="O806" s="6" t="s">
        <v>31</v>
      </c>
      <c r="P806" s="6">
        <v>2</v>
      </c>
      <c r="Q806" s="25" t="s">
        <v>32</v>
      </c>
      <c r="R806" s="6">
        <v>1.3</v>
      </c>
      <c r="S806" s="6" t="s">
        <v>2100</v>
      </c>
      <c r="T806" s="8">
        <v>0.77</v>
      </c>
      <c r="U806" s="6" t="s">
        <v>55</v>
      </c>
      <c r="V806" s="6" t="s">
        <v>15</v>
      </c>
      <c r="W806" s="6">
        <v>4</v>
      </c>
      <c r="X806" s="6" t="str">
        <f t="shared" si="90"/>
        <v>Low</v>
      </c>
      <c r="Y806" s="11">
        <v>3</v>
      </c>
    </row>
    <row r="807" spans="1:25" x14ac:dyDescent="0.25">
      <c r="A807" s="10" t="s">
        <v>69</v>
      </c>
      <c r="B807" s="35">
        <v>250016</v>
      </c>
      <c r="C807" s="6" t="str">
        <f t="shared" si="84"/>
        <v>FL</v>
      </c>
      <c r="D807" s="6" t="str">
        <f t="shared" si="85"/>
        <v>016</v>
      </c>
      <c r="E807" s="6" t="str">
        <f t="shared" si="86"/>
        <v>250</v>
      </c>
      <c r="F807" s="6" t="str">
        <f>TRIM(Table1[[#This Row],[Name]])</f>
        <v>Wyatt Stout</v>
      </c>
      <c r="G807" s="6" t="s">
        <v>70</v>
      </c>
      <c r="H807" s="6" t="str">
        <f t="shared" si="87"/>
        <v>WYATT STOUT</v>
      </c>
      <c r="I807" s="6" t="str">
        <f t="shared" si="88"/>
        <v>wyatt stout</v>
      </c>
      <c r="J807" s="6" t="str">
        <f t="shared" si="89"/>
        <v>Wyatt Stout</v>
      </c>
      <c r="K807" s="6" t="s">
        <v>82</v>
      </c>
      <c r="L807" s="6">
        <v>42</v>
      </c>
      <c r="M807" s="6" t="s">
        <v>71</v>
      </c>
      <c r="N807" s="6" t="s">
        <v>72</v>
      </c>
      <c r="O807" s="6" t="s">
        <v>14</v>
      </c>
      <c r="P807" s="6">
        <v>0</v>
      </c>
      <c r="Q807" s="25" t="s">
        <v>32</v>
      </c>
      <c r="R807" s="6">
        <v>1.2</v>
      </c>
      <c r="S807" s="6" t="s">
        <v>2099</v>
      </c>
      <c r="T807" s="8">
        <v>0.69</v>
      </c>
      <c r="U807" s="6" t="s">
        <v>33</v>
      </c>
      <c r="V807" s="6" t="s">
        <v>20</v>
      </c>
      <c r="W807" s="6">
        <v>5</v>
      </c>
      <c r="X807" s="6" t="str">
        <f t="shared" si="90"/>
        <v>Low</v>
      </c>
      <c r="Y807" s="11">
        <v>2</v>
      </c>
    </row>
    <row r="808" spans="1:25" x14ac:dyDescent="0.25">
      <c r="A808" s="10" t="s">
        <v>100</v>
      </c>
      <c r="B808" s="35">
        <v>250026</v>
      </c>
      <c r="C808" s="6" t="str">
        <f t="shared" si="84"/>
        <v>FL</v>
      </c>
      <c r="D808" s="6" t="str">
        <f t="shared" si="85"/>
        <v>026</v>
      </c>
      <c r="E808" s="6" t="str">
        <f t="shared" si="86"/>
        <v>250</v>
      </c>
      <c r="F808" s="6" t="str">
        <f>TRIM(Table1[[#This Row],[Name]])</f>
        <v>Anna Mccann</v>
      </c>
      <c r="G808" s="6" t="s">
        <v>101</v>
      </c>
      <c r="H808" s="6" t="str">
        <f t="shared" si="87"/>
        <v>ANNA MCCANN</v>
      </c>
      <c r="I808" s="6" t="str">
        <f t="shared" si="88"/>
        <v>anna mccann</v>
      </c>
      <c r="J808" s="6" t="str">
        <f t="shared" si="89"/>
        <v>Anna Mccann</v>
      </c>
      <c r="K808" s="6" t="s">
        <v>63</v>
      </c>
      <c r="L808" s="6">
        <v>22</v>
      </c>
      <c r="M808" s="6" t="s">
        <v>95</v>
      </c>
      <c r="N808" s="6" t="s">
        <v>96</v>
      </c>
      <c r="O808" s="6" t="s">
        <v>75</v>
      </c>
      <c r="P808" s="6">
        <v>0</v>
      </c>
      <c r="Q808" s="25" t="s">
        <v>2106</v>
      </c>
      <c r="R808" s="6">
        <v>1.2</v>
      </c>
      <c r="S808" s="6" t="s">
        <v>2100</v>
      </c>
      <c r="T808" s="8">
        <v>0.7</v>
      </c>
      <c r="U808" s="6" t="s">
        <v>33</v>
      </c>
      <c r="V808" s="6" t="s">
        <v>9</v>
      </c>
      <c r="W808" s="6">
        <v>5</v>
      </c>
      <c r="X808" s="6" t="str">
        <f t="shared" si="90"/>
        <v>Low</v>
      </c>
      <c r="Y808" s="11">
        <v>2</v>
      </c>
    </row>
    <row r="809" spans="1:25" x14ac:dyDescent="0.25">
      <c r="A809" s="10" t="s">
        <v>265</v>
      </c>
      <c r="B809" s="35">
        <v>250100</v>
      </c>
      <c r="C809" s="6" t="str">
        <f t="shared" si="84"/>
        <v>FL</v>
      </c>
      <c r="D809" s="6" t="str">
        <f t="shared" si="85"/>
        <v>100</v>
      </c>
      <c r="E809" s="6" t="str">
        <f t="shared" si="86"/>
        <v>250</v>
      </c>
      <c r="F809" s="6" t="str">
        <f>TRIM(Table1[[#This Row],[Name]])</f>
        <v>Kristopher Meyers</v>
      </c>
      <c r="G809" s="6" t="s">
        <v>266</v>
      </c>
      <c r="H809" s="6" t="str">
        <f t="shared" si="87"/>
        <v>KRISTOPHER MEYERS</v>
      </c>
      <c r="I809" s="6" t="str">
        <f t="shared" si="88"/>
        <v>kristopher meyers</v>
      </c>
      <c r="J809" s="6" t="str">
        <f t="shared" si="89"/>
        <v>Kristopher Meyers</v>
      </c>
      <c r="K809" s="6" t="s">
        <v>82</v>
      </c>
      <c r="L809" s="6">
        <v>32</v>
      </c>
      <c r="M809" s="6" t="s">
        <v>122</v>
      </c>
      <c r="N809" s="6" t="s">
        <v>123</v>
      </c>
      <c r="O809" s="6" t="s">
        <v>60</v>
      </c>
      <c r="P809" s="6">
        <v>10</v>
      </c>
      <c r="Q809" s="25">
        <v>50</v>
      </c>
      <c r="R809" s="6">
        <v>1.2</v>
      </c>
      <c r="S809" s="6" t="s">
        <v>2099</v>
      </c>
      <c r="T809" s="8">
        <v>0.89</v>
      </c>
      <c r="U809" s="6" t="s">
        <v>55</v>
      </c>
      <c r="V809" s="6" t="s">
        <v>20</v>
      </c>
      <c r="W809" s="6">
        <v>8</v>
      </c>
      <c r="X809" s="6" t="str">
        <f t="shared" si="90"/>
        <v>Low</v>
      </c>
      <c r="Y809" s="11">
        <v>12</v>
      </c>
    </row>
    <row r="810" spans="1:25" x14ac:dyDescent="0.25">
      <c r="A810" s="10" t="s">
        <v>341</v>
      </c>
      <c r="B810" s="35">
        <v>250138</v>
      </c>
      <c r="C810" s="6" t="str">
        <f t="shared" si="84"/>
        <v>FL</v>
      </c>
      <c r="D810" s="6" t="str">
        <f t="shared" si="85"/>
        <v>138</v>
      </c>
      <c r="E810" s="6" t="str">
        <f t="shared" si="86"/>
        <v>250</v>
      </c>
      <c r="F810" s="6" t="str">
        <f>TRIM(Table1[[#This Row],[Name]])</f>
        <v>Donna Bailey</v>
      </c>
      <c r="G810" s="6" t="s">
        <v>342</v>
      </c>
      <c r="H810" s="6" t="str">
        <f t="shared" si="87"/>
        <v>DONNA BAILEY</v>
      </c>
      <c r="I810" s="6" t="str">
        <f t="shared" si="88"/>
        <v>donna bailey</v>
      </c>
      <c r="J810" s="6" t="str">
        <f t="shared" si="89"/>
        <v>Donna Bailey</v>
      </c>
      <c r="K810" s="6" t="s">
        <v>63</v>
      </c>
      <c r="L810" s="6">
        <v>39</v>
      </c>
      <c r="M810" s="6" t="s">
        <v>118</v>
      </c>
      <c r="N810" s="6" t="s">
        <v>119</v>
      </c>
      <c r="O810" s="6" t="s">
        <v>64</v>
      </c>
      <c r="P810" s="6">
        <v>5</v>
      </c>
      <c r="Q810" s="25" t="s">
        <v>2104</v>
      </c>
      <c r="R810" s="6">
        <v>1.2</v>
      </c>
      <c r="S810" s="6" t="s">
        <v>2099</v>
      </c>
      <c r="T810" s="8">
        <v>0.83</v>
      </c>
      <c r="U810" s="6" t="s">
        <v>55</v>
      </c>
      <c r="V810" s="6" t="s">
        <v>20</v>
      </c>
      <c r="W810" s="6">
        <v>4</v>
      </c>
      <c r="X810" s="6" t="str">
        <f t="shared" si="90"/>
        <v>Low</v>
      </c>
      <c r="Y810" s="11">
        <v>1</v>
      </c>
    </row>
    <row r="811" spans="1:25" x14ac:dyDescent="0.25">
      <c r="A811" s="10" t="s">
        <v>516</v>
      </c>
      <c r="B811" s="35">
        <v>250226</v>
      </c>
      <c r="C811" s="6" t="str">
        <f t="shared" si="84"/>
        <v>FL</v>
      </c>
      <c r="D811" s="6" t="str">
        <f t="shared" si="85"/>
        <v>226</v>
      </c>
      <c r="E811" s="6" t="str">
        <f t="shared" si="86"/>
        <v>250</v>
      </c>
      <c r="F811" s="6" t="str">
        <f>TRIM(Table1[[#This Row],[Name]])</f>
        <v>Ryan Crawford</v>
      </c>
      <c r="G811" s="6" t="s">
        <v>517</v>
      </c>
      <c r="H811" s="6" t="str">
        <f t="shared" si="87"/>
        <v>RYAN CRAWFORD</v>
      </c>
      <c r="I811" s="6" t="str">
        <f t="shared" si="88"/>
        <v>ryan crawford</v>
      </c>
      <c r="J811" s="6" t="str">
        <f t="shared" si="89"/>
        <v>Ryan Crawford</v>
      </c>
      <c r="K811" s="6" t="s">
        <v>82</v>
      </c>
      <c r="L811" s="6">
        <v>27</v>
      </c>
      <c r="M811" s="6" t="s">
        <v>136</v>
      </c>
      <c r="N811" s="6" t="s">
        <v>137</v>
      </c>
      <c r="O811" s="6" t="s">
        <v>23</v>
      </c>
      <c r="P811" s="6">
        <v>2</v>
      </c>
      <c r="Q811" s="25" t="s">
        <v>24</v>
      </c>
      <c r="R811" s="6">
        <v>1.2</v>
      </c>
      <c r="S811" s="6" t="s">
        <v>2099</v>
      </c>
      <c r="T811" s="8">
        <v>0.11</v>
      </c>
      <c r="U811" s="6" t="s">
        <v>50</v>
      </c>
      <c r="V811" s="6" t="s">
        <v>9</v>
      </c>
      <c r="W811" s="6">
        <v>1</v>
      </c>
      <c r="X811" s="6" t="str">
        <f t="shared" si="90"/>
        <v>Low</v>
      </c>
      <c r="Y811" s="11">
        <v>1</v>
      </c>
    </row>
    <row r="812" spans="1:25" x14ac:dyDescent="0.25">
      <c r="A812" s="10" t="s">
        <v>518</v>
      </c>
      <c r="B812" s="35">
        <v>250227</v>
      </c>
      <c r="C812" s="6" t="str">
        <f t="shared" si="84"/>
        <v>FL</v>
      </c>
      <c r="D812" s="6" t="str">
        <f t="shared" si="85"/>
        <v>227</v>
      </c>
      <c r="E812" s="6" t="str">
        <f t="shared" si="86"/>
        <v>250</v>
      </c>
      <c r="F812" s="6" t="str">
        <f>TRIM(Table1[[#This Row],[Name]])</f>
        <v>Chelsea Barber</v>
      </c>
      <c r="G812" s="6" t="s">
        <v>519</v>
      </c>
      <c r="H812" s="6" t="str">
        <f t="shared" si="87"/>
        <v>CHELSEA BARBER</v>
      </c>
      <c r="I812" s="6" t="str">
        <f t="shared" si="88"/>
        <v>chelsea barber</v>
      </c>
      <c r="J812" s="6" t="str">
        <f t="shared" si="89"/>
        <v>Chelsea Barber</v>
      </c>
      <c r="K812" s="6" t="s">
        <v>63</v>
      </c>
      <c r="L812" s="6">
        <v>29</v>
      </c>
      <c r="M812" s="6" t="s">
        <v>18</v>
      </c>
      <c r="N812" s="6" t="s">
        <v>18</v>
      </c>
      <c r="O812" s="6" t="s">
        <v>97</v>
      </c>
      <c r="P812" s="6">
        <v>10</v>
      </c>
      <c r="Q812" s="25" t="s">
        <v>2104</v>
      </c>
      <c r="R812" s="6">
        <v>1.2</v>
      </c>
      <c r="S812" s="6" t="s">
        <v>2099</v>
      </c>
      <c r="T812" s="8">
        <v>0.78</v>
      </c>
      <c r="U812" s="6" t="s">
        <v>55</v>
      </c>
      <c r="V812" s="6" t="s">
        <v>9</v>
      </c>
      <c r="W812" s="6">
        <v>7</v>
      </c>
      <c r="X812" s="6" t="str">
        <f t="shared" si="90"/>
        <v>Low</v>
      </c>
      <c r="Y812" s="11">
        <v>6</v>
      </c>
    </row>
    <row r="813" spans="1:25" x14ac:dyDescent="0.25">
      <c r="A813" s="10" t="s">
        <v>522</v>
      </c>
      <c r="B813" s="35">
        <v>250229</v>
      </c>
      <c r="C813" s="6" t="str">
        <f t="shared" si="84"/>
        <v>FL</v>
      </c>
      <c r="D813" s="6" t="str">
        <f t="shared" si="85"/>
        <v>229</v>
      </c>
      <c r="E813" s="6" t="str">
        <f t="shared" si="86"/>
        <v>250</v>
      </c>
      <c r="F813" s="6" t="str">
        <f>TRIM(Table1[[#This Row],[Name]])</f>
        <v>Joseph Kent</v>
      </c>
      <c r="G813" s="6" t="s">
        <v>523</v>
      </c>
      <c r="H813" s="6" t="str">
        <f t="shared" si="87"/>
        <v>JOSEPH KENT</v>
      </c>
      <c r="I813" s="6" t="str">
        <f t="shared" si="88"/>
        <v>joseph kent</v>
      </c>
      <c r="J813" s="6" t="str">
        <f t="shared" si="89"/>
        <v>Joseph Kent</v>
      </c>
      <c r="K813" s="6" t="s">
        <v>82</v>
      </c>
      <c r="L813" s="6">
        <v>52</v>
      </c>
      <c r="M813" s="6" t="s">
        <v>162</v>
      </c>
      <c r="N813" s="6" t="s">
        <v>59</v>
      </c>
      <c r="O813" s="6" t="s">
        <v>97</v>
      </c>
      <c r="P813" s="6">
        <v>12</v>
      </c>
      <c r="Q813" s="25">
        <v>40</v>
      </c>
      <c r="R813" s="6">
        <v>1.2</v>
      </c>
      <c r="S813" s="6" t="s">
        <v>2099</v>
      </c>
      <c r="T813" s="8">
        <v>0.76</v>
      </c>
      <c r="U813" s="6" t="s">
        <v>50</v>
      </c>
      <c r="V813" s="6" t="s">
        <v>15</v>
      </c>
      <c r="W813" s="6">
        <v>14</v>
      </c>
      <c r="X813" s="6" t="str">
        <f t="shared" si="90"/>
        <v>Medium</v>
      </c>
      <c r="Y813" s="11">
        <v>3</v>
      </c>
    </row>
    <row r="814" spans="1:25" x14ac:dyDescent="0.25">
      <c r="A814" s="10" t="s">
        <v>546</v>
      </c>
      <c r="B814" s="35">
        <v>250241</v>
      </c>
      <c r="C814" s="6" t="str">
        <f t="shared" si="84"/>
        <v>FL</v>
      </c>
      <c r="D814" s="6" t="str">
        <f t="shared" si="85"/>
        <v>241</v>
      </c>
      <c r="E814" s="6" t="str">
        <f t="shared" si="86"/>
        <v>250</v>
      </c>
      <c r="F814" s="6" t="str">
        <f>TRIM(Table1[[#This Row],[Name]])</f>
        <v>Christopher Guerra</v>
      </c>
      <c r="G814" s="6" t="s">
        <v>547</v>
      </c>
      <c r="H814" s="6" t="str">
        <f t="shared" si="87"/>
        <v>CHRISTOPHER GUERRA</v>
      </c>
      <c r="I814" s="6" t="str">
        <f t="shared" si="88"/>
        <v>christopher guerra</v>
      </c>
      <c r="J814" s="6" t="str">
        <f t="shared" si="89"/>
        <v>Christopher Guerra</v>
      </c>
      <c r="K814" s="6" t="s">
        <v>82</v>
      </c>
      <c r="L814" s="6">
        <v>34</v>
      </c>
      <c r="M814" s="6" t="s">
        <v>78</v>
      </c>
      <c r="N814" s="6" t="s">
        <v>79</v>
      </c>
      <c r="O814" s="6" t="s">
        <v>31</v>
      </c>
      <c r="P814" s="6">
        <v>11</v>
      </c>
      <c r="Q814" s="25" t="s">
        <v>49</v>
      </c>
      <c r="R814" s="6">
        <v>1.2</v>
      </c>
      <c r="S814" s="6" t="s">
        <v>2100</v>
      </c>
      <c r="T814" s="8">
        <v>0.11</v>
      </c>
      <c r="U814" s="6" t="s">
        <v>8</v>
      </c>
      <c r="V814" s="6" t="s">
        <v>20</v>
      </c>
      <c r="W814" s="6">
        <v>11</v>
      </c>
      <c r="X814" s="6" t="str">
        <f t="shared" si="90"/>
        <v>Medium</v>
      </c>
      <c r="Y814" s="11">
        <v>4</v>
      </c>
    </row>
    <row r="815" spans="1:25" x14ac:dyDescent="0.25">
      <c r="A815" s="10" t="s">
        <v>654</v>
      </c>
      <c r="B815" s="35">
        <v>250295</v>
      </c>
      <c r="C815" s="6" t="str">
        <f t="shared" si="84"/>
        <v>FL</v>
      </c>
      <c r="D815" s="6" t="str">
        <f t="shared" si="85"/>
        <v>295</v>
      </c>
      <c r="E815" s="6" t="str">
        <f t="shared" si="86"/>
        <v>250</v>
      </c>
      <c r="F815" s="6" t="str">
        <f>TRIM(Table1[[#This Row],[Name]])</f>
        <v>Jeffrey Edwards</v>
      </c>
      <c r="G815" s="6" t="s">
        <v>655</v>
      </c>
      <c r="H815" s="6" t="str">
        <f t="shared" si="87"/>
        <v>JEFFREY EDWARDS</v>
      </c>
      <c r="I815" s="6" t="str">
        <f t="shared" si="88"/>
        <v>jeffrey edwards</v>
      </c>
      <c r="J815" s="6" t="str">
        <f t="shared" si="89"/>
        <v>Jeffrey Edwards</v>
      </c>
      <c r="K815" s="6" t="s">
        <v>82</v>
      </c>
      <c r="L815" s="6">
        <v>56</v>
      </c>
      <c r="M815" s="6" t="s">
        <v>12</v>
      </c>
      <c r="N815" s="6" t="s">
        <v>13</v>
      </c>
      <c r="O815" s="6" t="s">
        <v>23</v>
      </c>
      <c r="P815" s="6">
        <v>19</v>
      </c>
      <c r="Q815" s="25">
        <v>40</v>
      </c>
      <c r="R815" s="6">
        <v>1.2</v>
      </c>
      <c r="S815" s="6" t="s">
        <v>2100</v>
      </c>
      <c r="T815" s="8">
        <v>0.82</v>
      </c>
      <c r="U815" s="6" t="s">
        <v>55</v>
      </c>
      <c r="V815" s="6" t="s">
        <v>15</v>
      </c>
      <c r="W815" s="6">
        <v>11</v>
      </c>
      <c r="X815" s="6" t="str">
        <f t="shared" si="90"/>
        <v>Medium</v>
      </c>
      <c r="Y815" s="11">
        <v>3</v>
      </c>
    </row>
    <row r="816" spans="1:25" x14ac:dyDescent="0.25">
      <c r="A816" s="10" t="s">
        <v>682</v>
      </c>
      <c r="B816" s="35">
        <v>250309</v>
      </c>
      <c r="C816" s="6" t="str">
        <f t="shared" si="84"/>
        <v>FL</v>
      </c>
      <c r="D816" s="6" t="str">
        <f t="shared" si="85"/>
        <v>309</v>
      </c>
      <c r="E816" s="6" t="str">
        <f t="shared" si="86"/>
        <v>250</v>
      </c>
      <c r="F816" s="6" t="str">
        <f>TRIM(Table1[[#This Row],[Name]])</f>
        <v>Christian Campbell</v>
      </c>
      <c r="G816" s="6" t="s">
        <v>683</v>
      </c>
      <c r="H816" s="6" t="str">
        <f t="shared" si="87"/>
        <v>CHRISTIAN CAMPBELL</v>
      </c>
      <c r="I816" s="6" t="str">
        <f t="shared" si="88"/>
        <v>christian campbell</v>
      </c>
      <c r="J816" s="6" t="str">
        <f t="shared" si="89"/>
        <v>Christian Campbell</v>
      </c>
      <c r="K816" s="6" t="s">
        <v>82</v>
      </c>
      <c r="L816" s="6">
        <v>55</v>
      </c>
      <c r="M816" s="6" t="s">
        <v>91</v>
      </c>
      <c r="N816" s="6" t="s">
        <v>92</v>
      </c>
      <c r="O816" s="6" t="s">
        <v>97</v>
      </c>
      <c r="P816" s="6">
        <v>14</v>
      </c>
      <c r="Q816" s="25" t="s">
        <v>2106</v>
      </c>
      <c r="R816" s="6">
        <v>1.2</v>
      </c>
      <c r="S816" s="6" t="s">
        <v>54</v>
      </c>
      <c r="T816" s="8">
        <v>0.91</v>
      </c>
      <c r="U816" s="6" t="s">
        <v>8</v>
      </c>
      <c r="V816" s="6" t="s">
        <v>44</v>
      </c>
      <c r="W816" s="6">
        <v>7</v>
      </c>
      <c r="X816" s="6" t="str">
        <f t="shared" si="90"/>
        <v>Low</v>
      </c>
      <c r="Y816" s="11">
        <v>6</v>
      </c>
    </row>
    <row r="817" spans="1:25" x14ac:dyDescent="0.25">
      <c r="A817" s="10" t="s">
        <v>1168</v>
      </c>
      <c r="B817" s="35">
        <v>250553</v>
      </c>
      <c r="C817" s="6" t="str">
        <f t="shared" si="84"/>
        <v>FL</v>
      </c>
      <c r="D817" s="6" t="str">
        <f t="shared" si="85"/>
        <v>553</v>
      </c>
      <c r="E817" s="6" t="str">
        <f t="shared" si="86"/>
        <v>250</v>
      </c>
      <c r="F817" s="6" t="str">
        <f>TRIM(Table1[[#This Row],[Name]])</f>
        <v>Kristina Williams</v>
      </c>
      <c r="G817" s="6" t="s">
        <v>1169</v>
      </c>
      <c r="H817" s="6" t="str">
        <f t="shared" si="87"/>
        <v>KRISTINA WILLIAMS</v>
      </c>
      <c r="I817" s="6" t="str">
        <f t="shared" si="88"/>
        <v>kristina williams</v>
      </c>
      <c r="J817" s="6" t="str">
        <f t="shared" si="89"/>
        <v>Kristina Williams</v>
      </c>
      <c r="K817" s="6" t="s">
        <v>63</v>
      </c>
      <c r="L817" s="6">
        <v>40</v>
      </c>
      <c r="M817" s="6" t="s">
        <v>12</v>
      </c>
      <c r="N817" s="6" t="s">
        <v>13</v>
      </c>
      <c r="O817" s="6" t="s">
        <v>75</v>
      </c>
      <c r="P817" s="6">
        <v>0</v>
      </c>
      <c r="Q817" s="25" t="s">
        <v>212</v>
      </c>
      <c r="R817" s="6">
        <v>1.2</v>
      </c>
      <c r="S817" s="6" t="s">
        <v>2099</v>
      </c>
      <c r="T817" s="8">
        <v>0.87</v>
      </c>
      <c r="U817" s="6" t="s">
        <v>33</v>
      </c>
      <c r="V817" s="6" t="s">
        <v>9</v>
      </c>
      <c r="W817" s="6">
        <v>1</v>
      </c>
      <c r="X817" s="6" t="str">
        <f t="shared" si="90"/>
        <v>Low</v>
      </c>
      <c r="Y817" s="11">
        <v>1</v>
      </c>
    </row>
    <row r="818" spans="1:25" x14ac:dyDescent="0.25">
      <c r="A818" s="10" t="s">
        <v>1274</v>
      </c>
      <c r="B818" s="35">
        <v>250606</v>
      </c>
      <c r="C818" s="6" t="str">
        <f t="shared" si="84"/>
        <v>FL</v>
      </c>
      <c r="D818" s="6" t="str">
        <f t="shared" si="85"/>
        <v>606</v>
      </c>
      <c r="E818" s="6" t="str">
        <f t="shared" si="86"/>
        <v>250</v>
      </c>
      <c r="F818" s="6" t="str">
        <f>TRIM(Table1[[#This Row],[Name]])</f>
        <v>Megan Young</v>
      </c>
      <c r="G818" s="6" t="s">
        <v>1275</v>
      </c>
      <c r="H818" s="6" t="str">
        <f t="shared" si="87"/>
        <v>MEGAN YOUNG</v>
      </c>
      <c r="I818" s="6" t="str">
        <f t="shared" si="88"/>
        <v>megan young</v>
      </c>
      <c r="J818" s="6" t="str">
        <f t="shared" si="89"/>
        <v>Megan Young</v>
      </c>
      <c r="K818" s="6" t="s">
        <v>63</v>
      </c>
      <c r="L818" s="6">
        <v>21</v>
      </c>
      <c r="M818" s="6" t="s">
        <v>71</v>
      </c>
      <c r="N818" s="6" t="s">
        <v>72</v>
      </c>
      <c r="O818" s="6" t="s">
        <v>14</v>
      </c>
      <c r="P818" s="6">
        <v>1</v>
      </c>
      <c r="Q818" s="25">
        <v>30</v>
      </c>
      <c r="R818" s="6">
        <v>1.2</v>
      </c>
      <c r="S818" s="6" t="s">
        <v>2100</v>
      </c>
      <c r="T818" s="8">
        <v>0.73</v>
      </c>
      <c r="U818" s="6" t="s">
        <v>8</v>
      </c>
      <c r="V818" s="6" t="s">
        <v>20</v>
      </c>
      <c r="W818" s="6">
        <v>1</v>
      </c>
      <c r="X818" s="6" t="str">
        <f t="shared" si="90"/>
        <v>Low</v>
      </c>
      <c r="Y818" s="11">
        <v>1</v>
      </c>
    </row>
    <row r="819" spans="1:25" x14ac:dyDescent="0.25">
      <c r="A819" s="10" t="s">
        <v>1396</v>
      </c>
      <c r="B819" s="35">
        <v>250667</v>
      </c>
      <c r="C819" s="6" t="str">
        <f t="shared" si="84"/>
        <v>FL</v>
      </c>
      <c r="D819" s="6" t="str">
        <f t="shared" si="85"/>
        <v>667</v>
      </c>
      <c r="E819" s="6" t="str">
        <f t="shared" si="86"/>
        <v>250</v>
      </c>
      <c r="F819" s="6" t="str">
        <f>TRIM(Table1[[#This Row],[Name]])</f>
        <v>Juan Elliott</v>
      </c>
      <c r="G819" s="6" t="s">
        <v>1397</v>
      </c>
      <c r="H819" s="6" t="str">
        <f t="shared" si="87"/>
        <v>JUAN ELLIOTT</v>
      </c>
      <c r="I819" s="6" t="str">
        <f t="shared" si="88"/>
        <v>juan elliott</v>
      </c>
      <c r="J819" s="6" t="str">
        <f t="shared" si="89"/>
        <v>Juan Elliott</v>
      </c>
      <c r="K819" s="6" t="s">
        <v>82</v>
      </c>
      <c r="L819" s="6">
        <v>47</v>
      </c>
      <c r="M819" s="6" t="s">
        <v>95</v>
      </c>
      <c r="N819" s="6" t="s">
        <v>96</v>
      </c>
      <c r="O819" s="6" t="s">
        <v>60</v>
      </c>
      <c r="P819" s="6">
        <v>17</v>
      </c>
      <c r="Q819" s="25">
        <v>50</v>
      </c>
      <c r="R819" s="6">
        <v>1.2</v>
      </c>
      <c r="S819" s="6" t="s">
        <v>2099</v>
      </c>
      <c r="T819" s="8">
        <v>0.11</v>
      </c>
      <c r="U819" s="6" t="s">
        <v>8</v>
      </c>
      <c r="V819" s="6" t="s">
        <v>20</v>
      </c>
      <c r="W819" s="6">
        <v>14</v>
      </c>
      <c r="X819" s="6" t="str">
        <f t="shared" si="90"/>
        <v>Medium</v>
      </c>
      <c r="Y819" s="11">
        <v>5</v>
      </c>
    </row>
    <row r="820" spans="1:25" x14ac:dyDescent="0.25">
      <c r="A820" s="10" t="s">
        <v>1663</v>
      </c>
      <c r="B820" s="35">
        <v>250802</v>
      </c>
      <c r="C820" s="6" t="str">
        <f t="shared" si="84"/>
        <v>FL</v>
      </c>
      <c r="D820" s="6" t="str">
        <f t="shared" si="85"/>
        <v>802</v>
      </c>
      <c r="E820" s="6" t="str">
        <f t="shared" si="86"/>
        <v>250</v>
      </c>
      <c r="F820" s="6" t="str">
        <f>TRIM(Table1[[#This Row],[Name]])</f>
        <v>Ryan Powell</v>
      </c>
      <c r="G820" s="6" t="s">
        <v>1664</v>
      </c>
      <c r="H820" s="6" t="str">
        <f t="shared" si="87"/>
        <v>RYAN POWELL</v>
      </c>
      <c r="I820" s="6" t="str">
        <f t="shared" si="88"/>
        <v>ryan powell</v>
      </c>
      <c r="J820" s="6" t="str">
        <f t="shared" si="89"/>
        <v>Ryan Powell</v>
      </c>
      <c r="K820" s="6" t="s">
        <v>82</v>
      </c>
      <c r="L820" s="6">
        <v>43</v>
      </c>
      <c r="M820" s="6" t="s">
        <v>47</v>
      </c>
      <c r="N820" s="6" t="s">
        <v>48</v>
      </c>
      <c r="O820" s="6" t="s">
        <v>19</v>
      </c>
      <c r="P820" s="6">
        <v>13</v>
      </c>
      <c r="Q820" s="25" t="s">
        <v>2107</v>
      </c>
      <c r="R820" s="6">
        <v>1.2</v>
      </c>
      <c r="S820" s="6" t="s">
        <v>2100</v>
      </c>
      <c r="T820" s="8">
        <v>0.69</v>
      </c>
      <c r="U820" s="6" t="s">
        <v>50</v>
      </c>
      <c r="V820" s="6" t="s">
        <v>15</v>
      </c>
      <c r="W820" s="6">
        <v>14</v>
      </c>
      <c r="X820" s="6" t="str">
        <f t="shared" si="90"/>
        <v>Medium</v>
      </c>
      <c r="Y820" s="11">
        <v>1</v>
      </c>
    </row>
    <row r="821" spans="1:25" x14ac:dyDescent="0.25">
      <c r="A821" s="10" t="s">
        <v>112</v>
      </c>
      <c r="B821" s="35">
        <v>250030</v>
      </c>
      <c r="C821" s="6" t="str">
        <f t="shared" si="84"/>
        <v>FL</v>
      </c>
      <c r="D821" s="6" t="str">
        <f t="shared" si="85"/>
        <v>030</v>
      </c>
      <c r="E821" s="6" t="str">
        <f t="shared" si="86"/>
        <v>250</v>
      </c>
      <c r="F821" s="6" t="str">
        <f>TRIM(Table1[[#This Row],[Name]])</f>
        <v>Lori Smith</v>
      </c>
      <c r="G821" s="6" t="s">
        <v>113</v>
      </c>
      <c r="H821" s="6" t="str">
        <f t="shared" si="87"/>
        <v>LORI SMITH</v>
      </c>
      <c r="I821" s="6" t="str">
        <f t="shared" si="88"/>
        <v>lori smith</v>
      </c>
      <c r="J821" s="6" t="str">
        <f t="shared" si="89"/>
        <v>Lori Smith</v>
      </c>
      <c r="K821" s="6" t="s">
        <v>63</v>
      </c>
      <c r="L821" s="6">
        <v>41</v>
      </c>
      <c r="M821" s="6" t="s">
        <v>29</v>
      </c>
      <c r="N821" s="6" t="s">
        <v>30</v>
      </c>
      <c r="O821" s="6" t="s">
        <v>38</v>
      </c>
      <c r="P821" s="6">
        <v>14</v>
      </c>
      <c r="Q821" s="25" t="s">
        <v>2103</v>
      </c>
      <c r="R821" s="6">
        <v>1.2</v>
      </c>
      <c r="S821" s="6" t="s">
        <v>2099</v>
      </c>
      <c r="T821" s="8">
        <v>0.11</v>
      </c>
      <c r="U821" s="6" t="s">
        <v>55</v>
      </c>
      <c r="V821" s="6" t="s">
        <v>9</v>
      </c>
      <c r="W821" s="6">
        <v>6</v>
      </c>
      <c r="X821" s="6" t="str">
        <f t="shared" si="90"/>
        <v>Low</v>
      </c>
      <c r="Y821" s="11">
        <v>5</v>
      </c>
    </row>
    <row r="822" spans="1:25" x14ac:dyDescent="0.25">
      <c r="A822" s="10" t="s">
        <v>1793</v>
      </c>
      <c r="B822" s="35">
        <v>250867</v>
      </c>
      <c r="C822" s="6" t="str">
        <f t="shared" si="84"/>
        <v>FL</v>
      </c>
      <c r="D822" s="6" t="str">
        <f t="shared" si="85"/>
        <v>867</v>
      </c>
      <c r="E822" s="6" t="str">
        <f t="shared" si="86"/>
        <v>250</v>
      </c>
      <c r="F822" s="6" t="str">
        <f>TRIM(Table1[[#This Row],[Name]])</f>
        <v>Casey Roberts</v>
      </c>
      <c r="G822" s="6" t="s">
        <v>1794</v>
      </c>
      <c r="H822" s="6" t="str">
        <f t="shared" si="87"/>
        <v>CASEY ROBERTS</v>
      </c>
      <c r="I822" s="6" t="str">
        <f t="shared" si="88"/>
        <v>casey roberts</v>
      </c>
      <c r="J822" s="6" t="str">
        <f t="shared" si="89"/>
        <v>Casey Roberts</v>
      </c>
      <c r="K822" s="6" t="s">
        <v>82</v>
      </c>
      <c r="L822" s="6">
        <v>55</v>
      </c>
      <c r="M822" s="6" t="s">
        <v>47</v>
      </c>
      <c r="N822" s="6" t="s">
        <v>48</v>
      </c>
      <c r="O822" s="6" t="s">
        <v>64</v>
      </c>
      <c r="P822" s="6">
        <v>11</v>
      </c>
      <c r="Q822" s="25" t="s">
        <v>2102</v>
      </c>
      <c r="R822" s="6">
        <v>1.2</v>
      </c>
      <c r="S822" s="6" t="s">
        <v>2100</v>
      </c>
      <c r="T822" s="8">
        <v>0.69</v>
      </c>
      <c r="U822" s="6" t="s">
        <v>33</v>
      </c>
      <c r="V822" s="6" t="s">
        <v>9</v>
      </c>
      <c r="W822" s="6">
        <v>5</v>
      </c>
      <c r="X822" s="6" t="str">
        <f t="shared" si="90"/>
        <v>Low</v>
      </c>
      <c r="Y822" s="11">
        <v>2</v>
      </c>
    </row>
    <row r="823" spans="1:25" x14ac:dyDescent="0.25">
      <c r="A823" s="10" t="s">
        <v>1811</v>
      </c>
      <c r="B823" s="35">
        <v>250876</v>
      </c>
      <c r="C823" s="6" t="str">
        <f t="shared" si="84"/>
        <v>FL</v>
      </c>
      <c r="D823" s="6" t="str">
        <f t="shared" si="85"/>
        <v>876</v>
      </c>
      <c r="E823" s="6" t="str">
        <f t="shared" si="86"/>
        <v>250</v>
      </c>
      <c r="F823" s="6" t="str">
        <f>TRIM(Table1[[#This Row],[Name]])</f>
        <v>Mary Ward</v>
      </c>
      <c r="G823" s="6" t="s">
        <v>1812</v>
      </c>
      <c r="H823" s="6" t="str">
        <f t="shared" si="87"/>
        <v>MARY WARD</v>
      </c>
      <c r="I823" s="6" t="str">
        <f t="shared" si="88"/>
        <v>mary ward</v>
      </c>
      <c r="J823" s="6" t="str">
        <f t="shared" si="89"/>
        <v>Mary Ward</v>
      </c>
      <c r="K823" s="6" t="s">
        <v>63</v>
      </c>
      <c r="L823" s="6">
        <v>40</v>
      </c>
      <c r="M823" s="6" t="s">
        <v>173</v>
      </c>
      <c r="N823" s="6" t="s">
        <v>59</v>
      </c>
      <c r="O823" s="6" t="s">
        <v>31</v>
      </c>
      <c r="P823" s="6">
        <v>11</v>
      </c>
      <c r="Q823" s="25" t="s">
        <v>49</v>
      </c>
      <c r="R823" s="6">
        <v>1.2</v>
      </c>
      <c r="S823" s="6" t="s">
        <v>2100</v>
      </c>
      <c r="T823" s="8">
        <v>0.67</v>
      </c>
      <c r="U823" s="6" t="s">
        <v>33</v>
      </c>
      <c r="V823" s="6" t="s">
        <v>44</v>
      </c>
      <c r="W823" s="6">
        <v>3</v>
      </c>
      <c r="X823" s="6" t="str">
        <f t="shared" si="90"/>
        <v>Low</v>
      </c>
      <c r="Y823" s="11">
        <v>1</v>
      </c>
    </row>
    <row r="824" spans="1:25" x14ac:dyDescent="0.25">
      <c r="A824" s="10" t="s">
        <v>1850</v>
      </c>
      <c r="B824" s="35">
        <v>250896</v>
      </c>
      <c r="C824" s="6" t="str">
        <f t="shared" si="84"/>
        <v>FL</v>
      </c>
      <c r="D824" s="6" t="str">
        <f t="shared" si="85"/>
        <v>896</v>
      </c>
      <c r="E824" s="6" t="str">
        <f t="shared" si="86"/>
        <v>250</v>
      </c>
      <c r="F824" s="6" t="str">
        <f>TRIM(Table1[[#This Row],[Name]])</f>
        <v>Anthony Hernandez</v>
      </c>
      <c r="G824" s="6" t="s">
        <v>1851</v>
      </c>
      <c r="H824" s="6" t="str">
        <f t="shared" si="87"/>
        <v>ANTHONY HERNANDEZ</v>
      </c>
      <c r="I824" s="6" t="str">
        <f t="shared" si="88"/>
        <v>anthony hernandez</v>
      </c>
      <c r="J824" s="6" t="str">
        <f t="shared" si="89"/>
        <v>Anthony Hernandez</v>
      </c>
      <c r="K824" s="6" t="s">
        <v>82</v>
      </c>
      <c r="L824" s="6">
        <v>46</v>
      </c>
      <c r="M824" s="6" t="s">
        <v>111</v>
      </c>
      <c r="N824" s="6" t="s">
        <v>13</v>
      </c>
      <c r="O824" s="6" t="s">
        <v>19</v>
      </c>
      <c r="P824" s="6">
        <v>20</v>
      </c>
      <c r="Q824" s="25" t="s">
        <v>104</v>
      </c>
      <c r="R824" s="6">
        <v>1.2</v>
      </c>
      <c r="S824" s="6" t="s">
        <v>2099</v>
      </c>
      <c r="T824" s="8">
        <v>0.74</v>
      </c>
      <c r="U824" s="6" t="s">
        <v>55</v>
      </c>
      <c r="V824" s="6" t="s">
        <v>9</v>
      </c>
      <c r="W824" s="6">
        <v>12</v>
      </c>
      <c r="X824" s="6" t="str">
        <f t="shared" si="90"/>
        <v>Medium</v>
      </c>
      <c r="Y824" s="11">
        <v>15</v>
      </c>
    </row>
    <row r="825" spans="1:25" x14ac:dyDescent="0.25">
      <c r="A825" s="10" t="s">
        <v>1872</v>
      </c>
      <c r="B825" s="35">
        <v>250907</v>
      </c>
      <c r="C825" s="6" t="str">
        <f t="shared" si="84"/>
        <v>FL</v>
      </c>
      <c r="D825" s="6" t="str">
        <f t="shared" si="85"/>
        <v>907</v>
      </c>
      <c r="E825" s="6" t="str">
        <f t="shared" si="86"/>
        <v>250</v>
      </c>
      <c r="F825" s="6" t="str">
        <f>TRIM(Table1[[#This Row],[Name]])</f>
        <v>Steven Duncan</v>
      </c>
      <c r="G825" s="6" t="s">
        <v>1873</v>
      </c>
      <c r="H825" s="6" t="str">
        <f t="shared" si="87"/>
        <v>STEVEN DUNCAN</v>
      </c>
      <c r="I825" s="6" t="str">
        <f t="shared" si="88"/>
        <v>steven duncan</v>
      </c>
      <c r="J825" s="6" t="str">
        <f t="shared" si="89"/>
        <v>Steven Duncan</v>
      </c>
      <c r="K825" s="6" t="s">
        <v>82</v>
      </c>
      <c r="L825" s="6">
        <v>31</v>
      </c>
      <c r="M825" s="6" t="s">
        <v>58</v>
      </c>
      <c r="N825" s="6" t="s">
        <v>59</v>
      </c>
      <c r="O825" s="6" t="s">
        <v>97</v>
      </c>
      <c r="P825" s="6">
        <v>13</v>
      </c>
      <c r="Q825" s="25" t="s">
        <v>24</v>
      </c>
      <c r="R825" s="6">
        <v>1.2</v>
      </c>
      <c r="S825" s="6" t="s">
        <v>2099</v>
      </c>
      <c r="T825" s="8">
        <v>0.62</v>
      </c>
      <c r="U825" s="6" t="s">
        <v>50</v>
      </c>
      <c r="V825" s="6" t="s">
        <v>44</v>
      </c>
      <c r="W825" s="6">
        <v>7</v>
      </c>
      <c r="X825" s="6" t="str">
        <f t="shared" si="90"/>
        <v>Low</v>
      </c>
      <c r="Y825" s="11">
        <v>7</v>
      </c>
    </row>
    <row r="826" spans="1:25" x14ac:dyDescent="0.25">
      <c r="A826" s="10" t="s">
        <v>80</v>
      </c>
      <c r="B826" s="35">
        <v>250019</v>
      </c>
      <c r="C826" s="6" t="str">
        <f t="shared" si="84"/>
        <v>FL</v>
      </c>
      <c r="D826" s="6" t="str">
        <f t="shared" si="85"/>
        <v>019</v>
      </c>
      <c r="E826" s="6" t="str">
        <f t="shared" si="86"/>
        <v>250</v>
      </c>
      <c r="F826" s="6" t="str">
        <f>TRIM(Table1[[#This Row],[Name]])</f>
        <v>Tyler Aguirre</v>
      </c>
      <c r="G826" s="6" t="s">
        <v>81</v>
      </c>
      <c r="H826" s="6" t="str">
        <f t="shared" si="87"/>
        <v>TYLER AGUIRRE</v>
      </c>
      <c r="I826" s="6" t="str">
        <f t="shared" si="88"/>
        <v>tyler aguirre</v>
      </c>
      <c r="J826" s="6" t="str">
        <f t="shared" si="89"/>
        <v>Tyler Aguirre</v>
      </c>
      <c r="K826" s="6" t="s">
        <v>82</v>
      </c>
      <c r="L826" s="6">
        <v>56</v>
      </c>
      <c r="M826" s="6" t="s">
        <v>43</v>
      </c>
      <c r="N826" s="6" t="s">
        <v>13</v>
      </c>
      <c r="O826" s="6" t="s">
        <v>60</v>
      </c>
      <c r="P826" s="6">
        <v>31</v>
      </c>
      <c r="Q826" s="25" t="s">
        <v>2105</v>
      </c>
      <c r="R826" s="6">
        <v>1.1000000000000001</v>
      </c>
      <c r="S826" s="6" t="s">
        <v>2099</v>
      </c>
      <c r="T826" s="8">
        <v>0.75</v>
      </c>
      <c r="U826" s="6" t="s">
        <v>33</v>
      </c>
      <c r="V826" s="6" t="s">
        <v>15</v>
      </c>
      <c r="W826" s="6">
        <v>13</v>
      </c>
      <c r="X826" s="6" t="str">
        <f t="shared" si="90"/>
        <v>Medium</v>
      </c>
      <c r="Y826" s="11">
        <v>3</v>
      </c>
    </row>
    <row r="827" spans="1:25" x14ac:dyDescent="0.25">
      <c r="A827" s="10" t="s">
        <v>263</v>
      </c>
      <c r="B827" s="35">
        <v>250099</v>
      </c>
      <c r="C827" s="6" t="str">
        <f t="shared" si="84"/>
        <v>FL</v>
      </c>
      <c r="D827" s="6" t="str">
        <f t="shared" si="85"/>
        <v>099</v>
      </c>
      <c r="E827" s="6" t="str">
        <f t="shared" si="86"/>
        <v>250</v>
      </c>
      <c r="F827" s="6" t="str">
        <f>TRIM(Table1[[#This Row],[Name]])</f>
        <v>Andrew Lynch</v>
      </c>
      <c r="G827" s="6" t="s">
        <v>264</v>
      </c>
      <c r="H827" s="6" t="str">
        <f t="shared" si="87"/>
        <v>ANDREW LYNCH</v>
      </c>
      <c r="I827" s="6" t="str">
        <f t="shared" si="88"/>
        <v>andrew lynch</v>
      </c>
      <c r="J827" s="6" t="str">
        <f t="shared" si="89"/>
        <v>Andrew Lynch</v>
      </c>
      <c r="K827" s="6" t="s">
        <v>82</v>
      </c>
      <c r="L827" s="6">
        <v>40</v>
      </c>
      <c r="M827" s="6" t="s">
        <v>43</v>
      </c>
      <c r="N827" s="6" t="s">
        <v>13</v>
      </c>
      <c r="O827" s="6" t="s">
        <v>60</v>
      </c>
      <c r="P827" s="6">
        <v>5</v>
      </c>
      <c r="Q827" s="25" t="s">
        <v>104</v>
      </c>
      <c r="R827" s="6">
        <v>1.1000000000000001</v>
      </c>
      <c r="S827" s="6" t="s">
        <v>142</v>
      </c>
      <c r="T827" s="8">
        <v>0.74</v>
      </c>
      <c r="U827" s="6" t="s">
        <v>55</v>
      </c>
      <c r="V827" s="6" t="s">
        <v>15</v>
      </c>
      <c r="W827" s="6">
        <v>2</v>
      </c>
      <c r="X827" s="6" t="str">
        <f t="shared" si="90"/>
        <v>Low</v>
      </c>
      <c r="Y827" s="11">
        <v>1</v>
      </c>
    </row>
    <row r="828" spans="1:25" x14ac:dyDescent="0.25">
      <c r="A828" s="10" t="s">
        <v>293</v>
      </c>
      <c r="B828" s="35">
        <v>250114</v>
      </c>
      <c r="C828" s="6" t="str">
        <f t="shared" si="84"/>
        <v>FL</v>
      </c>
      <c r="D828" s="6" t="str">
        <f t="shared" si="85"/>
        <v>114</v>
      </c>
      <c r="E828" s="6" t="str">
        <f t="shared" si="86"/>
        <v>250</v>
      </c>
      <c r="F828" s="6" t="str">
        <f>TRIM(Table1[[#This Row],[Name]])</f>
        <v>Kevin Wong</v>
      </c>
      <c r="G828" s="6" t="s">
        <v>294</v>
      </c>
      <c r="H828" s="6" t="str">
        <f t="shared" si="87"/>
        <v>KEVIN WONG</v>
      </c>
      <c r="I828" s="6" t="str">
        <f t="shared" si="88"/>
        <v>kevin wong</v>
      </c>
      <c r="J828" s="6" t="str">
        <f t="shared" si="89"/>
        <v>Kevin Wong</v>
      </c>
      <c r="K828" s="6" t="s">
        <v>82</v>
      </c>
      <c r="L828" s="6">
        <v>30</v>
      </c>
      <c r="M828" s="6" t="s">
        <v>47</v>
      </c>
      <c r="N828" s="6" t="s">
        <v>48</v>
      </c>
      <c r="O828" s="6" t="s">
        <v>14</v>
      </c>
      <c r="P828" s="6">
        <v>3</v>
      </c>
      <c r="Q828" s="25" t="s">
        <v>32</v>
      </c>
      <c r="R828" s="6">
        <v>1.1000000000000001</v>
      </c>
      <c r="S828" s="6" t="s">
        <v>2100</v>
      </c>
      <c r="T828" s="8">
        <v>0.11</v>
      </c>
      <c r="U828" s="6" t="s">
        <v>8</v>
      </c>
      <c r="V828" s="6" t="s">
        <v>44</v>
      </c>
      <c r="W828" s="6">
        <v>2</v>
      </c>
      <c r="X828" s="6" t="str">
        <f t="shared" si="90"/>
        <v>Low</v>
      </c>
      <c r="Y828" s="11">
        <v>1</v>
      </c>
    </row>
    <row r="829" spans="1:25" x14ac:dyDescent="0.25">
      <c r="A829" s="10" t="s">
        <v>327</v>
      </c>
      <c r="B829" s="35">
        <v>250131</v>
      </c>
      <c r="C829" s="6" t="str">
        <f t="shared" si="84"/>
        <v>FL</v>
      </c>
      <c r="D829" s="6" t="str">
        <f t="shared" si="85"/>
        <v>131</v>
      </c>
      <c r="E829" s="6" t="str">
        <f t="shared" si="86"/>
        <v>250</v>
      </c>
      <c r="F829" s="6" t="str">
        <f>TRIM(Table1[[#This Row],[Name]])</f>
        <v>Shelly Whitehead</v>
      </c>
      <c r="G829" s="6" t="s">
        <v>328</v>
      </c>
      <c r="H829" s="6" t="str">
        <f t="shared" si="87"/>
        <v>SHELLY WHITEHEAD</v>
      </c>
      <c r="I829" s="6" t="str">
        <f t="shared" si="88"/>
        <v>shelly whitehead</v>
      </c>
      <c r="J829" s="6" t="str">
        <f t="shared" si="89"/>
        <v>Shelly Whitehead</v>
      </c>
      <c r="K829" s="6" t="s">
        <v>63</v>
      </c>
      <c r="L829" s="6">
        <v>45</v>
      </c>
      <c r="M829" s="6" t="s">
        <v>53</v>
      </c>
      <c r="N829" s="6" t="s">
        <v>13</v>
      </c>
      <c r="O829" s="6" t="s">
        <v>64</v>
      </c>
      <c r="P829" s="6">
        <v>14</v>
      </c>
      <c r="Q829" s="25" t="s">
        <v>2102</v>
      </c>
      <c r="R829" s="6">
        <v>1.1000000000000001</v>
      </c>
      <c r="S829" s="6" t="s">
        <v>142</v>
      </c>
      <c r="T829" s="8">
        <v>0.93</v>
      </c>
      <c r="U829" s="6" t="s">
        <v>50</v>
      </c>
      <c r="V829" s="6" t="s">
        <v>15</v>
      </c>
      <c r="W829" s="6">
        <v>12</v>
      </c>
      <c r="X829" s="6" t="str">
        <f t="shared" si="90"/>
        <v>Medium</v>
      </c>
      <c r="Y829" s="11">
        <v>12</v>
      </c>
    </row>
    <row r="830" spans="1:25" x14ac:dyDescent="0.25">
      <c r="A830" s="10" t="s">
        <v>373</v>
      </c>
      <c r="B830" s="35">
        <v>250154</v>
      </c>
      <c r="C830" s="6" t="str">
        <f t="shared" si="84"/>
        <v>FL</v>
      </c>
      <c r="D830" s="6" t="str">
        <f t="shared" si="85"/>
        <v>154</v>
      </c>
      <c r="E830" s="6" t="str">
        <f t="shared" si="86"/>
        <v>250</v>
      </c>
      <c r="F830" s="6" t="str">
        <f>TRIM(Table1[[#This Row],[Name]])</f>
        <v>Anne Edwards</v>
      </c>
      <c r="G830" s="6" t="s">
        <v>374</v>
      </c>
      <c r="H830" s="6" t="str">
        <f t="shared" si="87"/>
        <v>ANNE EDWARDS</v>
      </c>
      <c r="I830" s="6" t="str">
        <f t="shared" si="88"/>
        <v>anne edwards</v>
      </c>
      <c r="J830" s="6" t="str">
        <f t="shared" si="89"/>
        <v>Anne Edwards</v>
      </c>
      <c r="K830" s="6" t="s">
        <v>63</v>
      </c>
      <c r="L830" s="6">
        <v>38</v>
      </c>
      <c r="M830" s="6" t="s">
        <v>71</v>
      </c>
      <c r="N830" s="6" t="s">
        <v>72</v>
      </c>
      <c r="O830" s="6" t="s">
        <v>75</v>
      </c>
      <c r="P830" s="6">
        <v>20</v>
      </c>
      <c r="Q830" s="25" t="s">
        <v>153</v>
      </c>
      <c r="R830" s="6">
        <v>1.1000000000000001</v>
      </c>
      <c r="S830" s="6" t="s">
        <v>142</v>
      </c>
      <c r="T830" s="8">
        <v>0.71</v>
      </c>
      <c r="U830" s="6" t="s">
        <v>55</v>
      </c>
      <c r="V830" s="6" t="s">
        <v>44</v>
      </c>
      <c r="W830" s="6">
        <v>19</v>
      </c>
      <c r="X830" s="6" t="str">
        <f t="shared" si="90"/>
        <v>High</v>
      </c>
      <c r="Y830" s="11">
        <v>7</v>
      </c>
    </row>
    <row r="831" spans="1:25" x14ac:dyDescent="0.25">
      <c r="A831" s="10" t="s">
        <v>510</v>
      </c>
      <c r="B831" s="35">
        <v>250223</v>
      </c>
      <c r="C831" s="6" t="str">
        <f t="shared" si="84"/>
        <v>FL</v>
      </c>
      <c r="D831" s="6" t="str">
        <f t="shared" si="85"/>
        <v>223</v>
      </c>
      <c r="E831" s="6" t="str">
        <f t="shared" si="86"/>
        <v>250</v>
      </c>
      <c r="F831" s="6" t="str">
        <f>TRIM(Table1[[#This Row],[Name]])</f>
        <v>Michelle Hill</v>
      </c>
      <c r="G831" s="6" t="s">
        <v>511</v>
      </c>
      <c r="H831" s="6" t="str">
        <f t="shared" si="87"/>
        <v>MICHELLE HILL</v>
      </c>
      <c r="I831" s="6" t="str">
        <f t="shared" si="88"/>
        <v>michelle hill</v>
      </c>
      <c r="J831" s="6" t="str">
        <f t="shared" si="89"/>
        <v>Michelle Hill</v>
      </c>
      <c r="K831" s="6" t="s">
        <v>63</v>
      </c>
      <c r="L831" s="6">
        <v>21</v>
      </c>
      <c r="M831" s="6" t="s">
        <v>111</v>
      </c>
      <c r="N831" s="6" t="s">
        <v>13</v>
      </c>
      <c r="O831" s="6" t="s">
        <v>31</v>
      </c>
      <c r="P831" s="6">
        <v>0</v>
      </c>
      <c r="Q831" s="25" t="s">
        <v>2104</v>
      </c>
      <c r="R831" s="6">
        <v>1.1000000000000001</v>
      </c>
      <c r="S831" s="6" t="s">
        <v>2099</v>
      </c>
      <c r="T831" s="8">
        <v>0.79</v>
      </c>
      <c r="U831" s="6" t="s">
        <v>8</v>
      </c>
      <c r="V831" s="6" t="s">
        <v>15</v>
      </c>
      <c r="W831" s="6">
        <v>5</v>
      </c>
      <c r="X831" s="6" t="str">
        <f t="shared" si="90"/>
        <v>Low</v>
      </c>
      <c r="Y831" s="11">
        <v>2</v>
      </c>
    </row>
    <row r="832" spans="1:25" x14ac:dyDescent="0.25">
      <c r="A832" s="10" t="s">
        <v>552</v>
      </c>
      <c r="B832" s="35">
        <v>250244</v>
      </c>
      <c r="C832" s="6" t="str">
        <f t="shared" si="84"/>
        <v>FL</v>
      </c>
      <c r="D832" s="6" t="str">
        <f t="shared" si="85"/>
        <v>244</v>
      </c>
      <c r="E832" s="6" t="str">
        <f t="shared" si="86"/>
        <v>250</v>
      </c>
      <c r="F832" s="6" t="str">
        <f>TRIM(Table1[[#This Row],[Name]])</f>
        <v>Mitchell Watson</v>
      </c>
      <c r="G832" s="6" t="s">
        <v>553</v>
      </c>
      <c r="H832" s="6" t="str">
        <f t="shared" si="87"/>
        <v>MITCHELL WATSON</v>
      </c>
      <c r="I832" s="6" t="str">
        <f t="shared" si="88"/>
        <v>mitchell watson</v>
      </c>
      <c r="J832" s="6" t="str">
        <f t="shared" si="89"/>
        <v>Mitchell Watson</v>
      </c>
      <c r="K832" s="6" t="s">
        <v>82</v>
      </c>
      <c r="L832" s="6">
        <v>20</v>
      </c>
      <c r="M832" s="6" t="s">
        <v>162</v>
      </c>
      <c r="N832" s="6" t="s">
        <v>59</v>
      </c>
      <c r="O832" s="6" t="s">
        <v>19</v>
      </c>
      <c r="P832" s="6">
        <v>2</v>
      </c>
      <c r="Q832" s="25" t="s">
        <v>49</v>
      </c>
      <c r="R832" s="6">
        <v>1.1000000000000001</v>
      </c>
      <c r="S832" s="6" t="s">
        <v>2099</v>
      </c>
      <c r="T832" s="8">
        <v>0.69</v>
      </c>
      <c r="U832" s="6" t="s">
        <v>55</v>
      </c>
      <c r="V832" s="6" t="s">
        <v>9</v>
      </c>
      <c r="W832" s="6">
        <v>3</v>
      </c>
      <c r="X832" s="6" t="str">
        <f t="shared" si="90"/>
        <v>Low</v>
      </c>
      <c r="Y832" s="11">
        <v>1</v>
      </c>
    </row>
    <row r="833" spans="1:25" x14ac:dyDescent="0.25">
      <c r="A833" s="10" t="s">
        <v>728</v>
      </c>
      <c r="B833" s="35">
        <v>250332</v>
      </c>
      <c r="C833" s="6" t="str">
        <f t="shared" si="84"/>
        <v>FL</v>
      </c>
      <c r="D833" s="6" t="str">
        <f t="shared" si="85"/>
        <v>332</v>
      </c>
      <c r="E833" s="6" t="str">
        <f t="shared" si="86"/>
        <v>250</v>
      </c>
      <c r="F833" s="6" t="str">
        <f>TRIM(Table1[[#This Row],[Name]])</f>
        <v>Nathaniel Flores</v>
      </c>
      <c r="G833" s="6" t="s">
        <v>729</v>
      </c>
      <c r="H833" s="6" t="str">
        <f t="shared" si="87"/>
        <v>NATHANIEL FLORES</v>
      </c>
      <c r="I833" s="6" t="str">
        <f t="shared" si="88"/>
        <v>nathaniel flores</v>
      </c>
      <c r="J833" s="6" t="str">
        <f t="shared" si="89"/>
        <v>Nathaniel Flores</v>
      </c>
      <c r="K833" s="6" t="s">
        <v>82</v>
      </c>
      <c r="L833" s="6">
        <v>59</v>
      </c>
      <c r="M833" s="6" t="s">
        <v>53</v>
      </c>
      <c r="N833" s="6" t="s">
        <v>13</v>
      </c>
      <c r="O833" s="6" t="s">
        <v>14</v>
      </c>
      <c r="P833" s="6">
        <v>22</v>
      </c>
      <c r="Q833" s="25">
        <v>40</v>
      </c>
      <c r="R833" s="6">
        <v>1.1000000000000001</v>
      </c>
      <c r="S833" s="6" t="s">
        <v>54</v>
      </c>
      <c r="T833" s="8">
        <v>0.61</v>
      </c>
      <c r="U833" s="6" t="s">
        <v>50</v>
      </c>
      <c r="V833" s="6" t="s">
        <v>20</v>
      </c>
      <c r="W833" s="6">
        <v>10</v>
      </c>
      <c r="X833" s="6" t="str">
        <f t="shared" si="90"/>
        <v>Medium</v>
      </c>
      <c r="Y833" s="11">
        <v>19</v>
      </c>
    </row>
    <row r="834" spans="1:25" x14ac:dyDescent="0.25">
      <c r="A834" s="10" t="s">
        <v>905</v>
      </c>
      <c r="B834" s="35">
        <v>250421</v>
      </c>
      <c r="C834" s="6" t="str">
        <f t="shared" ref="C834:C897" si="91">LEFT(A834,2)</f>
        <v>FL</v>
      </c>
      <c r="D834" s="6" t="str">
        <f t="shared" ref="D834:D897" si="92">RIGHT(A834,3)</f>
        <v>421</v>
      </c>
      <c r="E834" s="6" t="str">
        <f t="shared" ref="E834:E897" si="93">MID(A834,3,3)</f>
        <v>250</v>
      </c>
      <c r="F834" s="6" t="str">
        <f>TRIM(Table1[[#This Row],[Name]])</f>
        <v>Michael Reed</v>
      </c>
      <c r="G834" s="6" t="s">
        <v>906</v>
      </c>
      <c r="H834" s="6" t="str">
        <f t="shared" ref="H834:H897" si="94">UPPER(G834)</f>
        <v>MICHAEL REED</v>
      </c>
      <c r="I834" s="6" t="str">
        <f t="shared" ref="I834:I897" si="95">LOWER(G834)</f>
        <v>michael reed</v>
      </c>
      <c r="J834" s="6" t="str">
        <f t="shared" ref="J834:J897" si="96">PROPER(G834)</f>
        <v>Michael Reed</v>
      </c>
      <c r="K834" s="6" t="s">
        <v>82</v>
      </c>
      <c r="L834" s="6">
        <v>31</v>
      </c>
      <c r="M834" s="6" t="s">
        <v>136</v>
      </c>
      <c r="N834" s="6" t="s">
        <v>137</v>
      </c>
      <c r="O834" s="6" t="s">
        <v>75</v>
      </c>
      <c r="P834" s="6">
        <v>0</v>
      </c>
      <c r="Q834" s="25">
        <v>50</v>
      </c>
      <c r="R834" s="6">
        <v>1.1000000000000001</v>
      </c>
      <c r="S834" s="6" t="s">
        <v>2100</v>
      </c>
      <c r="T834" s="8">
        <v>0.73</v>
      </c>
      <c r="U834" s="6" t="s">
        <v>55</v>
      </c>
      <c r="V834" s="6" t="s">
        <v>20</v>
      </c>
      <c r="W834" s="6">
        <v>2</v>
      </c>
      <c r="X834" s="6" t="str">
        <f t="shared" ref="X834:X897" si="97">IF(W834&gt;15,"High",IF(W834&gt;=10,"Medium","Low"))</f>
        <v>Low</v>
      </c>
      <c r="Y834" s="11">
        <v>1</v>
      </c>
    </row>
    <row r="835" spans="1:25" x14ac:dyDescent="0.25">
      <c r="A835" s="10" t="s">
        <v>927</v>
      </c>
      <c r="B835" s="35">
        <v>250432</v>
      </c>
      <c r="C835" s="6" t="str">
        <f t="shared" si="91"/>
        <v>FL</v>
      </c>
      <c r="D835" s="6" t="str">
        <f t="shared" si="92"/>
        <v>432</v>
      </c>
      <c r="E835" s="6" t="str">
        <f t="shared" si="93"/>
        <v>250</v>
      </c>
      <c r="F835" s="6" t="str">
        <f>TRIM(Table1[[#This Row],[Name]])</f>
        <v>Dr. Paul Williamson</v>
      </c>
      <c r="G835" s="6" t="s">
        <v>928</v>
      </c>
      <c r="H835" s="6" t="str">
        <f t="shared" si="94"/>
        <v>DR. PAUL WILLIAMSON</v>
      </c>
      <c r="I835" s="6" t="str">
        <f t="shared" si="95"/>
        <v>dr. paul williamson</v>
      </c>
      <c r="J835" s="6" t="str">
        <f t="shared" si="96"/>
        <v>Dr. Paul Williamson</v>
      </c>
      <c r="K835" s="6" t="s">
        <v>82</v>
      </c>
      <c r="L835" s="6">
        <v>40</v>
      </c>
      <c r="M835" s="6" t="s">
        <v>78</v>
      </c>
      <c r="N835" s="6" t="s">
        <v>79</v>
      </c>
      <c r="O835" s="6" t="s">
        <v>31</v>
      </c>
      <c r="P835" s="6">
        <v>13</v>
      </c>
      <c r="Q835" s="25" t="s">
        <v>2102</v>
      </c>
      <c r="R835" s="6">
        <v>1.1000000000000001</v>
      </c>
      <c r="S835" s="6" t="s">
        <v>2100</v>
      </c>
      <c r="T835" s="8">
        <v>0.11</v>
      </c>
      <c r="U835" s="6" t="s">
        <v>33</v>
      </c>
      <c r="V835" s="6" t="s">
        <v>15</v>
      </c>
      <c r="W835" s="6">
        <v>13</v>
      </c>
      <c r="X835" s="6" t="str">
        <f t="shared" si="97"/>
        <v>Medium</v>
      </c>
      <c r="Y835" s="11">
        <v>9</v>
      </c>
    </row>
    <row r="836" spans="1:25" x14ac:dyDescent="0.25">
      <c r="A836" s="10" t="s">
        <v>1038</v>
      </c>
      <c r="B836" s="35">
        <v>250488</v>
      </c>
      <c r="C836" s="6" t="str">
        <f t="shared" si="91"/>
        <v>FL</v>
      </c>
      <c r="D836" s="6" t="str">
        <f t="shared" si="92"/>
        <v>488</v>
      </c>
      <c r="E836" s="6" t="str">
        <f t="shared" si="93"/>
        <v>250</v>
      </c>
      <c r="F836" s="6" t="str">
        <f>TRIM(Table1[[#This Row],[Name]])</f>
        <v>Jennifer Rogers</v>
      </c>
      <c r="G836" s="6" t="s">
        <v>1039</v>
      </c>
      <c r="H836" s="6" t="str">
        <f t="shared" si="94"/>
        <v>JENNIFER ROGERS</v>
      </c>
      <c r="I836" s="6" t="str">
        <f t="shared" si="95"/>
        <v>jennifer rogers</v>
      </c>
      <c r="J836" s="6" t="str">
        <f t="shared" si="96"/>
        <v>Jennifer Rogers</v>
      </c>
      <c r="K836" s="6" t="s">
        <v>63</v>
      </c>
      <c r="L836" s="6">
        <v>24</v>
      </c>
      <c r="M836" s="6" t="s">
        <v>136</v>
      </c>
      <c r="N836" s="6" t="s">
        <v>137</v>
      </c>
      <c r="O836" s="6" t="s">
        <v>14</v>
      </c>
      <c r="P836" s="6">
        <v>6</v>
      </c>
      <c r="Q836" s="25">
        <v>30</v>
      </c>
      <c r="R836" s="6">
        <v>1.1000000000000001</v>
      </c>
      <c r="S836" s="6" t="s">
        <v>54</v>
      </c>
      <c r="T836" s="8">
        <v>0.11</v>
      </c>
      <c r="U836" s="6" t="s">
        <v>8</v>
      </c>
      <c r="V836" s="6" t="s">
        <v>9</v>
      </c>
      <c r="W836" s="6">
        <v>9</v>
      </c>
      <c r="X836" s="6" t="str">
        <f t="shared" si="97"/>
        <v>Low</v>
      </c>
      <c r="Y836" s="11">
        <v>9</v>
      </c>
    </row>
    <row r="837" spans="1:25" x14ac:dyDescent="0.25">
      <c r="A837" s="10" t="s">
        <v>1080</v>
      </c>
      <c r="B837" s="35">
        <v>250509</v>
      </c>
      <c r="C837" s="6" t="str">
        <f t="shared" si="91"/>
        <v>FL</v>
      </c>
      <c r="D837" s="6" t="str">
        <f t="shared" si="92"/>
        <v>509</v>
      </c>
      <c r="E837" s="6" t="str">
        <f t="shared" si="93"/>
        <v>250</v>
      </c>
      <c r="F837" s="6" t="str">
        <f>TRIM(Table1[[#This Row],[Name]])</f>
        <v>John Rios</v>
      </c>
      <c r="G837" s="6" t="s">
        <v>1081</v>
      </c>
      <c r="H837" s="6" t="str">
        <f t="shared" si="94"/>
        <v>JOHN RIOS</v>
      </c>
      <c r="I837" s="6" t="str">
        <f t="shared" si="95"/>
        <v>john rios</v>
      </c>
      <c r="J837" s="6" t="str">
        <f t="shared" si="96"/>
        <v>John Rios</v>
      </c>
      <c r="K837" s="6" t="s">
        <v>82</v>
      </c>
      <c r="L837" s="6">
        <v>57</v>
      </c>
      <c r="M837" s="6" t="s">
        <v>91</v>
      </c>
      <c r="N837" s="6" t="s">
        <v>92</v>
      </c>
      <c r="O837" s="6" t="s">
        <v>23</v>
      </c>
      <c r="P837" s="6">
        <v>5</v>
      </c>
      <c r="Q837" s="25">
        <v>75</v>
      </c>
      <c r="R837" s="6">
        <v>1.1000000000000001</v>
      </c>
      <c r="S837" s="6" t="s">
        <v>2100</v>
      </c>
      <c r="T837" s="8">
        <v>0.77</v>
      </c>
      <c r="U837" s="6" t="s">
        <v>50</v>
      </c>
      <c r="V837" s="6" t="s">
        <v>9</v>
      </c>
      <c r="W837" s="6">
        <v>2</v>
      </c>
      <c r="X837" s="6" t="str">
        <f t="shared" si="97"/>
        <v>Low</v>
      </c>
      <c r="Y837" s="11">
        <v>3</v>
      </c>
    </row>
    <row r="838" spans="1:25" x14ac:dyDescent="0.25">
      <c r="A838" s="10" t="s">
        <v>1130</v>
      </c>
      <c r="B838" s="35">
        <v>250534</v>
      </c>
      <c r="C838" s="6" t="str">
        <f t="shared" si="91"/>
        <v>FL</v>
      </c>
      <c r="D838" s="6" t="str">
        <f t="shared" si="92"/>
        <v>534</v>
      </c>
      <c r="E838" s="6" t="str">
        <f t="shared" si="93"/>
        <v>250</v>
      </c>
      <c r="F838" s="6" t="str">
        <f>TRIM(Table1[[#This Row],[Name]])</f>
        <v>Maria Hall</v>
      </c>
      <c r="G838" s="6" t="s">
        <v>1131</v>
      </c>
      <c r="H838" s="6" t="str">
        <f t="shared" si="94"/>
        <v>MARIA HALL</v>
      </c>
      <c r="I838" s="6" t="str">
        <f t="shared" si="95"/>
        <v>maria hall</v>
      </c>
      <c r="J838" s="6" t="str">
        <f t="shared" si="96"/>
        <v>Maria Hall</v>
      </c>
      <c r="K838" s="6" t="s">
        <v>63</v>
      </c>
      <c r="L838" s="6">
        <v>41</v>
      </c>
      <c r="M838" s="6" t="s">
        <v>18</v>
      </c>
      <c r="N838" s="6" t="s">
        <v>18</v>
      </c>
      <c r="O838" s="6" t="s">
        <v>23</v>
      </c>
      <c r="P838" s="6">
        <v>14</v>
      </c>
      <c r="Q838" s="25">
        <v>40</v>
      </c>
      <c r="R838" s="6">
        <v>1.1000000000000001</v>
      </c>
      <c r="S838" s="6" t="s">
        <v>2100</v>
      </c>
      <c r="T838" s="8">
        <v>0.73</v>
      </c>
      <c r="U838" s="6" t="s">
        <v>55</v>
      </c>
      <c r="V838" s="6" t="s">
        <v>15</v>
      </c>
      <c r="W838" s="6">
        <v>7</v>
      </c>
      <c r="X838" s="6" t="str">
        <f t="shared" si="97"/>
        <v>Low</v>
      </c>
      <c r="Y838" s="11">
        <v>5</v>
      </c>
    </row>
    <row r="839" spans="1:25" x14ac:dyDescent="0.25">
      <c r="A839" s="10" t="s">
        <v>1286</v>
      </c>
      <c r="B839" s="35">
        <v>250612</v>
      </c>
      <c r="C839" s="6" t="str">
        <f t="shared" si="91"/>
        <v>FL</v>
      </c>
      <c r="D839" s="6" t="str">
        <f t="shared" si="92"/>
        <v>612</v>
      </c>
      <c r="E839" s="6" t="str">
        <f t="shared" si="93"/>
        <v>250</v>
      </c>
      <c r="F839" s="6" t="str">
        <f>TRIM(Table1[[#This Row],[Name]])</f>
        <v>Sarah White</v>
      </c>
      <c r="G839" s="6" t="s">
        <v>1287</v>
      </c>
      <c r="H839" s="6" t="str">
        <f t="shared" si="94"/>
        <v>SARAH WHITE</v>
      </c>
      <c r="I839" s="6" t="str">
        <f t="shared" si="95"/>
        <v>sarah white</v>
      </c>
      <c r="J839" s="6" t="str">
        <f t="shared" si="96"/>
        <v>Sarah White</v>
      </c>
      <c r="K839" s="6" t="s">
        <v>63</v>
      </c>
      <c r="L839" s="6">
        <v>54</v>
      </c>
      <c r="M839" s="6" t="s">
        <v>5</v>
      </c>
      <c r="N839" s="6" t="s">
        <v>6</v>
      </c>
      <c r="O839" s="6" t="s">
        <v>14</v>
      </c>
      <c r="P839" s="6">
        <v>28</v>
      </c>
      <c r="Q839" s="25" t="s">
        <v>2104</v>
      </c>
      <c r="R839" s="6">
        <v>1.1000000000000001</v>
      </c>
      <c r="S839" s="6" t="s">
        <v>142</v>
      </c>
      <c r="T839" s="8">
        <v>0.11</v>
      </c>
      <c r="U839" s="6" t="s">
        <v>50</v>
      </c>
      <c r="V839" s="6" t="s">
        <v>20</v>
      </c>
      <c r="W839" s="6">
        <v>13</v>
      </c>
      <c r="X839" s="6" t="str">
        <f t="shared" si="97"/>
        <v>Medium</v>
      </c>
      <c r="Y839" s="11">
        <v>2</v>
      </c>
    </row>
    <row r="840" spans="1:25" x14ac:dyDescent="0.25">
      <c r="A840" s="10" t="s">
        <v>1340</v>
      </c>
      <c r="B840" s="35">
        <v>250639</v>
      </c>
      <c r="C840" s="6" t="str">
        <f t="shared" si="91"/>
        <v>FL</v>
      </c>
      <c r="D840" s="6" t="str">
        <f t="shared" si="92"/>
        <v>639</v>
      </c>
      <c r="E840" s="6" t="str">
        <f t="shared" si="93"/>
        <v>250</v>
      </c>
      <c r="F840" s="6" t="str">
        <f>TRIM(Table1[[#This Row],[Name]])</f>
        <v>Andrew Barnes</v>
      </c>
      <c r="G840" s="6" t="s">
        <v>1341</v>
      </c>
      <c r="H840" s="6" t="str">
        <f t="shared" si="94"/>
        <v>ANDREW BARNES</v>
      </c>
      <c r="I840" s="6" t="str">
        <f t="shared" si="95"/>
        <v>andrew barnes</v>
      </c>
      <c r="J840" s="6" t="str">
        <f t="shared" si="96"/>
        <v>Andrew Barnes</v>
      </c>
      <c r="K840" s="6" t="s">
        <v>82</v>
      </c>
      <c r="L840" s="6">
        <v>57</v>
      </c>
      <c r="M840" s="6" t="s">
        <v>162</v>
      </c>
      <c r="N840" s="6" t="s">
        <v>59</v>
      </c>
      <c r="O840" s="6" t="s">
        <v>14</v>
      </c>
      <c r="P840" s="6">
        <v>18</v>
      </c>
      <c r="Q840" s="25" t="s">
        <v>2106</v>
      </c>
      <c r="R840" s="6">
        <v>1.1000000000000001</v>
      </c>
      <c r="S840" s="6" t="s">
        <v>2099</v>
      </c>
      <c r="T840" s="8">
        <v>0.9</v>
      </c>
      <c r="U840" s="6" t="s">
        <v>55</v>
      </c>
      <c r="V840" s="6" t="s">
        <v>44</v>
      </c>
      <c r="W840" s="6">
        <v>13</v>
      </c>
      <c r="X840" s="6" t="str">
        <f t="shared" si="97"/>
        <v>Medium</v>
      </c>
      <c r="Y840" s="11">
        <v>6</v>
      </c>
    </row>
    <row r="841" spans="1:25" x14ac:dyDescent="0.25">
      <c r="A841" s="10" t="s">
        <v>1565</v>
      </c>
      <c r="B841" s="35">
        <v>250753</v>
      </c>
      <c r="C841" s="6" t="str">
        <f t="shared" si="91"/>
        <v>FL</v>
      </c>
      <c r="D841" s="6" t="str">
        <f t="shared" si="92"/>
        <v>753</v>
      </c>
      <c r="E841" s="6" t="str">
        <f t="shared" si="93"/>
        <v>250</v>
      </c>
      <c r="F841" s="6" t="str">
        <f>TRIM(Table1[[#This Row],[Name]])</f>
        <v>Erin Jimenez</v>
      </c>
      <c r="G841" s="6" t="s">
        <v>1566</v>
      </c>
      <c r="H841" s="6" t="str">
        <f t="shared" si="94"/>
        <v>ERIN JIMENEZ</v>
      </c>
      <c r="I841" s="6" t="str">
        <f t="shared" si="95"/>
        <v>erin jimenez</v>
      </c>
      <c r="J841" s="6" t="str">
        <f t="shared" si="96"/>
        <v>Erin Jimenez</v>
      </c>
      <c r="K841" s="6" t="s">
        <v>63</v>
      </c>
      <c r="L841" s="6">
        <v>23</v>
      </c>
      <c r="M841" s="6" t="s">
        <v>111</v>
      </c>
      <c r="N841" s="6" t="s">
        <v>13</v>
      </c>
      <c r="O841" s="6" t="s">
        <v>7</v>
      </c>
      <c r="P841" s="6">
        <v>0</v>
      </c>
      <c r="Q841" s="25">
        <v>30</v>
      </c>
      <c r="R841" s="6">
        <v>1.1000000000000001</v>
      </c>
      <c r="S841" s="6" t="s">
        <v>54</v>
      </c>
      <c r="T841" s="8">
        <v>0.86</v>
      </c>
      <c r="U841" s="6" t="s">
        <v>33</v>
      </c>
      <c r="V841" s="6" t="s">
        <v>44</v>
      </c>
      <c r="W841" s="6">
        <v>4</v>
      </c>
      <c r="X841" s="6" t="str">
        <f t="shared" si="97"/>
        <v>Low</v>
      </c>
      <c r="Y841" s="11">
        <v>2</v>
      </c>
    </row>
    <row r="842" spans="1:25" x14ac:dyDescent="0.25">
      <c r="A842" s="10" t="s">
        <v>1629</v>
      </c>
      <c r="B842" s="35">
        <v>250785</v>
      </c>
      <c r="C842" s="6" t="str">
        <f t="shared" si="91"/>
        <v>FL</v>
      </c>
      <c r="D842" s="6" t="str">
        <f t="shared" si="92"/>
        <v>785</v>
      </c>
      <c r="E842" s="6" t="str">
        <f t="shared" si="93"/>
        <v>250</v>
      </c>
      <c r="F842" s="6" t="str">
        <f>TRIM(Table1[[#This Row],[Name]])</f>
        <v>Jeremy Smith</v>
      </c>
      <c r="G842" s="6" t="s">
        <v>1630</v>
      </c>
      <c r="H842" s="6" t="str">
        <f t="shared" si="94"/>
        <v>JEREMY SMITH</v>
      </c>
      <c r="I842" s="6" t="str">
        <f t="shared" si="95"/>
        <v>jeremy smith</v>
      </c>
      <c r="J842" s="6" t="str">
        <f t="shared" si="96"/>
        <v>Jeremy Smith</v>
      </c>
      <c r="K842" s="6" t="s">
        <v>82</v>
      </c>
      <c r="L842" s="6">
        <v>53</v>
      </c>
      <c r="M842" s="6" t="s">
        <v>53</v>
      </c>
      <c r="N842" s="6" t="s">
        <v>13</v>
      </c>
      <c r="O842" s="6" t="s">
        <v>75</v>
      </c>
      <c r="P842" s="6">
        <v>5</v>
      </c>
      <c r="Q842" s="25">
        <v>75</v>
      </c>
      <c r="R842" s="6">
        <v>1.1000000000000001</v>
      </c>
      <c r="S842" s="6" t="s">
        <v>2099</v>
      </c>
      <c r="T842" s="8">
        <v>0.92</v>
      </c>
      <c r="U842" s="6" t="s">
        <v>50</v>
      </c>
      <c r="V842" s="6" t="s">
        <v>44</v>
      </c>
      <c r="W842" s="6">
        <v>1</v>
      </c>
      <c r="X842" s="6" t="str">
        <f t="shared" si="97"/>
        <v>Low</v>
      </c>
      <c r="Y842" s="11">
        <v>1</v>
      </c>
    </row>
    <row r="843" spans="1:25" x14ac:dyDescent="0.25">
      <c r="A843" s="10" t="s">
        <v>413</v>
      </c>
      <c r="B843" s="35">
        <v>250174</v>
      </c>
      <c r="C843" s="6" t="str">
        <f t="shared" si="91"/>
        <v>FL</v>
      </c>
      <c r="D843" s="6" t="str">
        <f t="shared" si="92"/>
        <v>174</v>
      </c>
      <c r="E843" s="6" t="str">
        <f t="shared" si="93"/>
        <v>250</v>
      </c>
      <c r="F843" s="6" t="str">
        <f>TRIM(Table1[[#This Row],[Name]])</f>
        <v>Jeremy Sawyer</v>
      </c>
      <c r="G843" s="6" t="s">
        <v>414</v>
      </c>
      <c r="H843" s="6" t="str">
        <f t="shared" si="94"/>
        <v>JEREMY SAWYER</v>
      </c>
      <c r="I843" s="6" t="str">
        <f t="shared" si="95"/>
        <v>jeremy sawyer</v>
      </c>
      <c r="J843" s="6" t="str">
        <f t="shared" si="96"/>
        <v>Jeremy Sawyer</v>
      </c>
      <c r="K843" s="6" t="s">
        <v>82</v>
      </c>
      <c r="L843" s="6">
        <v>31</v>
      </c>
      <c r="M843" s="6" t="s">
        <v>53</v>
      </c>
      <c r="N843" s="6" t="s">
        <v>13</v>
      </c>
      <c r="O843" s="6" t="s">
        <v>38</v>
      </c>
      <c r="P843" s="6">
        <v>4</v>
      </c>
      <c r="Q843" s="25" t="s">
        <v>2103</v>
      </c>
      <c r="R843" s="6">
        <v>1.1000000000000001</v>
      </c>
      <c r="S843" s="6" t="s">
        <v>2100</v>
      </c>
      <c r="T843" s="8">
        <v>0.64</v>
      </c>
      <c r="U843" s="6" t="s">
        <v>8</v>
      </c>
      <c r="V843" s="6" t="s">
        <v>15</v>
      </c>
      <c r="W843" s="6">
        <v>4</v>
      </c>
      <c r="X843" s="6" t="str">
        <f t="shared" si="97"/>
        <v>Low</v>
      </c>
      <c r="Y843" s="11">
        <v>2</v>
      </c>
    </row>
    <row r="844" spans="1:25" x14ac:dyDescent="0.25">
      <c r="A844" s="10" t="s">
        <v>1721</v>
      </c>
      <c r="B844" s="35">
        <v>250831</v>
      </c>
      <c r="C844" s="6" t="str">
        <f t="shared" si="91"/>
        <v>FL</v>
      </c>
      <c r="D844" s="6" t="str">
        <f t="shared" si="92"/>
        <v>831</v>
      </c>
      <c r="E844" s="6" t="str">
        <f t="shared" si="93"/>
        <v>250</v>
      </c>
      <c r="F844" s="6" t="str">
        <f>TRIM(Table1[[#This Row],[Name]])</f>
        <v>Diana Ferguson</v>
      </c>
      <c r="G844" s="6" t="s">
        <v>1722</v>
      </c>
      <c r="H844" s="6" t="str">
        <f t="shared" si="94"/>
        <v>DIANA FERGUSON</v>
      </c>
      <c r="I844" s="6" t="str">
        <f t="shared" si="95"/>
        <v>diana ferguson</v>
      </c>
      <c r="J844" s="6" t="str">
        <f t="shared" si="96"/>
        <v>Diana Ferguson</v>
      </c>
      <c r="K844" s="6" t="s">
        <v>63</v>
      </c>
      <c r="L844" s="6">
        <v>54</v>
      </c>
      <c r="M844" s="6" t="s">
        <v>36</v>
      </c>
      <c r="N844" s="6" t="s">
        <v>37</v>
      </c>
      <c r="O844" s="6" t="s">
        <v>31</v>
      </c>
      <c r="P844" s="6">
        <v>4</v>
      </c>
      <c r="Q844" s="25">
        <v>20</v>
      </c>
      <c r="R844" s="6">
        <v>1.1000000000000001</v>
      </c>
      <c r="S844" s="6" t="s">
        <v>2100</v>
      </c>
      <c r="T844" s="8">
        <v>0.63</v>
      </c>
      <c r="U844" s="6" t="s">
        <v>33</v>
      </c>
      <c r="V844" s="6" t="s">
        <v>9</v>
      </c>
      <c r="W844" s="6">
        <v>3</v>
      </c>
      <c r="X844" s="6" t="str">
        <f t="shared" si="97"/>
        <v>Low</v>
      </c>
      <c r="Y844" s="11">
        <v>2</v>
      </c>
    </row>
    <row r="845" spans="1:25" x14ac:dyDescent="0.25">
      <c r="A845" s="10" t="s">
        <v>1741</v>
      </c>
      <c r="B845" s="35">
        <v>250841</v>
      </c>
      <c r="C845" s="6" t="str">
        <f t="shared" si="91"/>
        <v>FL</v>
      </c>
      <c r="D845" s="6" t="str">
        <f t="shared" si="92"/>
        <v>841</v>
      </c>
      <c r="E845" s="6" t="str">
        <f t="shared" si="93"/>
        <v>250</v>
      </c>
      <c r="F845" s="6" t="str">
        <f>TRIM(Table1[[#This Row],[Name]])</f>
        <v>Emily Scott</v>
      </c>
      <c r="G845" s="6" t="s">
        <v>1742</v>
      </c>
      <c r="H845" s="6" t="str">
        <f t="shared" si="94"/>
        <v>EMILY SCOTT</v>
      </c>
      <c r="I845" s="6" t="str">
        <f t="shared" si="95"/>
        <v>emily scott</v>
      </c>
      <c r="J845" s="6" t="str">
        <f t="shared" si="96"/>
        <v>Emily Scott</v>
      </c>
      <c r="K845" s="6" t="s">
        <v>63</v>
      </c>
      <c r="L845" s="6">
        <v>38</v>
      </c>
      <c r="M845" s="6" t="s">
        <v>136</v>
      </c>
      <c r="N845" s="6" t="s">
        <v>137</v>
      </c>
      <c r="O845" s="6" t="s">
        <v>14</v>
      </c>
      <c r="P845" s="6">
        <v>14</v>
      </c>
      <c r="Q845" s="25" t="s">
        <v>49</v>
      </c>
      <c r="R845" s="6">
        <v>1.1000000000000001</v>
      </c>
      <c r="S845" s="6" t="s">
        <v>2100</v>
      </c>
      <c r="T845" s="8">
        <v>0.76</v>
      </c>
      <c r="U845" s="6" t="s">
        <v>55</v>
      </c>
      <c r="V845" s="6" t="s">
        <v>20</v>
      </c>
      <c r="W845" s="6">
        <v>9</v>
      </c>
      <c r="X845" s="6" t="str">
        <f t="shared" si="97"/>
        <v>Low</v>
      </c>
      <c r="Y845" s="11">
        <v>4</v>
      </c>
    </row>
    <row r="846" spans="1:25" x14ac:dyDescent="0.25">
      <c r="A846" s="10" t="s">
        <v>812</v>
      </c>
      <c r="B846" s="35">
        <v>250374</v>
      </c>
      <c r="C846" s="6" t="str">
        <f t="shared" si="91"/>
        <v>FL</v>
      </c>
      <c r="D846" s="6" t="str">
        <f t="shared" si="92"/>
        <v>374</v>
      </c>
      <c r="E846" s="6" t="str">
        <f t="shared" si="93"/>
        <v>250</v>
      </c>
      <c r="F846" s="6" t="str">
        <f>TRIM(Table1[[#This Row],[Name]])</f>
        <v>Chelsea Anderson</v>
      </c>
      <c r="G846" s="6" t="s">
        <v>813</v>
      </c>
      <c r="H846" s="6" t="str">
        <f t="shared" si="94"/>
        <v>CHELSEA ANDERSON</v>
      </c>
      <c r="I846" s="6" t="str">
        <f t="shared" si="95"/>
        <v>chelsea anderson</v>
      </c>
      <c r="J846" s="6" t="str">
        <f t="shared" si="96"/>
        <v>Chelsea Anderson</v>
      </c>
      <c r="K846" s="6" t="s">
        <v>63</v>
      </c>
      <c r="L846" s="6">
        <v>39</v>
      </c>
      <c r="M846" s="6" t="s">
        <v>29</v>
      </c>
      <c r="N846" s="6" t="s">
        <v>30</v>
      </c>
      <c r="O846" s="6" t="s">
        <v>38</v>
      </c>
      <c r="P846" s="6">
        <v>13</v>
      </c>
      <c r="Q846" s="25">
        <v>30</v>
      </c>
      <c r="R846" s="6">
        <v>1.1000000000000001</v>
      </c>
      <c r="S846" s="6" t="s">
        <v>2100</v>
      </c>
      <c r="T846" s="8">
        <v>0.11</v>
      </c>
      <c r="U846" s="6" t="s">
        <v>33</v>
      </c>
      <c r="V846" s="6" t="s">
        <v>9</v>
      </c>
      <c r="W846" s="6">
        <v>8</v>
      </c>
      <c r="X846" s="6" t="str">
        <f t="shared" si="97"/>
        <v>Low</v>
      </c>
      <c r="Y846" s="11">
        <v>4</v>
      </c>
    </row>
    <row r="847" spans="1:25" x14ac:dyDescent="0.25">
      <c r="A847" s="10" t="s">
        <v>1152</v>
      </c>
      <c r="B847" s="35">
        <v>250545</v>
      </c>
      <c r="C847" s="6" t="str">
        <f t="shared" si="91"/>
        <v>FL</v>
      </c>
      <c r="D847" s="6" t="str">
        <f t="shared" si="92"/>
        <v>545</v>
      </c>
      <c r="E847" s="6" t="str">
        <f t="shared" si="93"/>
        <v>250</v>
      </c>
      <c r="F847" s="6" t="str">
        <f>TRIM(Table1[[#This Row],[Name]])</f>
        <v>Judith Poole</v>
      </c>
      <c r="G847" s="6" t="s">
        <v>1153</v>
      </c>
      <c r="H847" s="6" t="str">
        <f t="shared" si="94"/>
        <v>JUDITH POOLE</v>
      </c>
      <c r="I847" s="6" t="str">
        <f t="shared" si="95"/>
        <v>judith poole</v>
      </c>
      <c r="J847" s="6" t="str">
        <f t="shared" si="96"/>
        <v>Judith Poole</v>
      </c>
      <c r="K847" s="6" t="s">
        <v>63</v>
      </c>
      <c r="L847" s="6">
        <v>22</v>
      </c>
      <c r="M847" s="6" t="s">
        <v>12</v>
      </c>
      <c r="N847" s="6" t="s">
        <v>13</v>
      </c>
      <c r="O847" s="6" t="s">
        <v>38</v>
      </c>
      <c r="P847" s="6">
        <v>2</v>
      </c>
      <c r="Q847" s="25">
        <v>40</v>
      </c>
      <c r="R847" s="6">
        <v>1.1000000000000001</v>
      </c>
      <c r="S847" s="6" t="s">
        <v>142</v>
      </c>
      <c r="T847" s="8">
        <v>0.76</v>
      </c>
      <c r="U847" s="6" t="s">
        <v>55</v>
      </c>
      <c r="V847" s="6" t="s">
        <v>15</v>
      </c>
      <c r="W847" s="6">
        <v>4</v>
      </c>
      <c r="X847" s="6" t="str">
        <f t="shared" si="97"/>
        <v>Low</v>
      </c>
      <c r="Y847" s="11">
        <v>1</v>
      </c>
    </row>
    <row r="848" spans="1:25" x14ac:dyDescent="0.25">
      <c r="A848" s="10" t="s">
        <v>1887</v>
      </c>
      <c r="B848" s="35">
        <v>250915</v>
      </c>
      <c r="C848" s="6" t="str">
        <f t="shared" si="91"/>
        <v>FL</v>
      </c>
      <c r="D848" s="6" t="str">
        <f t="shared" si="92"/>
        <v>915</v>
      </c>
      <c r="E848" s="6" t="str">
        <f t="shared" si="93"/>
        <v>250</v>
      </c>
      <c r="F848" s="6" t="str">
        <f>TRIM(Table1[[#This Row],[Name]])</f>
        <v>Carolyn Lopez</v>
      </c>
      <c r="G848" s="6" t="s">
        <v>1888</v>
      </c>
      <c r="H848" s="6" t="str">
        <f t="shared" si="94"/>
        <v>CAROLYN LOPEZ</v>
      </c>
      <c r="I848" s="6" t="str">
        <f t="shared" si="95"/>
        <v>carolyn lopez</v>
      </c>
      <c r="J848" s="6" t="str">
        <f t="shared" si="96"/>
        <v>Carolyn Lopez</v>
      </c>
      <c r="K848" s="6" t="s">
        <v>63</v>
      </c>
      <c r="L848" s="6">
        <v>59</v>
      </c>
      <c r="M848" s="6" t="s">
        <v>95</v>
      </c>
      <c r="N848" s="6" t="s">
        <v>96</v>
      </c>
      <c r="O848" s="6" t="s">
        <v>97</v>
      </c>
      <c r="P848" s="6">
        <v>22</v>
      </c>
      <c r="Q848" s="25" t="s">
        <v>2102</v>
      </c>
      <c r="R848" s="6">
        <v>1.1000000000000001</v>
      </c>
      <c r="S848" s="6" t="s">
        <v>142</v>
      </c>
      <c r="T848" s="8">
        <v>0.85</v>
      </c>
      <c r="U848" s="6" t="s">
        <v>33</v>
      </c>
      <c r="V848" s="6" t="s">
        <v>44</v>
      </c>
      <c r="W848" s="6">
        <v>12</v>
      </c>
      <c r="X848" s="6" t="str">
        <f t="shared" si="97"/>
        <v>Medium</v>
      </c>
      <c r="Y848" s="11">
        <v>14</v>
      </c>
    </row>
    <row r="849" spans="1:25" x14ac:dyDescent="0.25">
      <c r="A849" s="10" t="s">
        <v>2017</v>
      </c>
      <c r="B849" s="35">
        <v>250980</v>
      </c>
      <c r="C849" s="6" t="str">
        <f t="shared" si="91"/>
        <v>FL</v>
      </c>
      <c r="D849" s="6" t="str">
        <f t="shared" si="92"/>
        <v>980</v>
      </c>
      <c r="E849" s="6" t="str">
        <f t="shared" si="93"/>
        <v>250</v>
      </c>
      <c r="F849" s="6" t="str">
        <f>TRIM(Table1[[#This Row],[Name]])</f>
        <v>Charles Dean</v>
      </c>
      <c r="G849" s="6" t="s">
        <v>2018</v>
      </c>
      <c r="H849" s="6" t="str">
        <f t="shared" si="94"/>
        <v>CHARLES DEAN</v>
      </c>
      <c r="I849" s="6" t="str">
        <f t="shared" si="95"/>
        <v>charles dean</v>
      </c>
      <c r="J849" s="6" t="str">
        <f t="shared" si="96"/>
        <v>Charles Dean</v>
      </c>
      <c r="K849" s="6" t="s">
        <v>82</v>
      </c>
      <c r="L849" s="6">
        <v>43</v>
      </c>
      <c r="M849" s="6" t="s">
        <v>58</v>
      </c>
      <c r="N849" s="6" t="s">
        <v>59</v>
      </c>
      <c r="O849" s="6" t="s">
        <v>23</v>
      </c>
      <c r="P849" s="6">
        <v>2</v>
      </c>
      <c r="Q849" s="25">
        <v>100</v>
      </c>
      <c r="R849" s="6">
        <v>1.1000000000000001</v>
      </c>
      <c r="S849" s="6" t="s">
        <v>2100</v>
      </c>
      <c r="T849" s="8">
        <v>0.63</v>
      </c>
      <c r="U849" s="6" t="s">
        <v>33</v>
      </c>
      <c r="V849" s="6" t="s">
        <v>44</v>
      </c>
      <c r="W849" s="6">
        <v>4</v>
      </c>
      <c r="X849" s="6" t="str">
        <f t="shared" si="97"/>
        <v>Low</v>
      </c>
      <c r="Y849" s="11">
        <v>1</v>
      </c>
    </row>
    <row r="850" spans="1:25" x14ac:dyDescent="0.25">
      <c r="A850" s="10" t="s">
        <v>114</v>
      </c>
      <c r="B850" s="35">
        <v>250031</v>
      </c>
      <c r="C850" s="6" t="str">
        <f t="shared" si="91"/>
        <v>FL</v>
      </c>
      <c r="D850" s="6" t="str">
        <f t="shared" si="92"/>
        <v>031</v>
      </c>
      <c r="E850" s="6" t="str">
        <f t="shared" si="93"/>
        <v>250</v>
      </c>
      <c r="F850" s="6" t="str">
        <f>TRIM(Table1[[#This Row],[Name]])</f>
        <v>Eric Carpenter</v>
      </c>
      <c r="G850" s="6" t="s">
        <v>115</v>
      </c>
      <c r="H850" s="6" t="str">
        <f t="shared" si="94"/>
        <v>ERIC CARPENTER</v>
      </c>
      <c r="I850" s="6" t="str">
        <f t="shared" si="95"/>
        <v>eric carpenter</v>
      </c>
      <c r="J850" s="6" t="str">
        <f t="shared" si="96"/>
        <v>Eric Carpenter</v>
      </c>
      <c r="K850" s="6" t="s">
        <v>82</v>
      </c>
      <c r="L850" s="6">
        <v>22</v>
      </c>
      <c r="M850" s="6" t="s">
        <v>29</v>
      </c>
      <c r="N850" s="6" t="s">
        <v>30</v>
      </c>
      <c r="O850" s="6" t="s">
        <v>75</v>
      </c>
      <c r="P850" s="6">
        <v>4</v>
      </c>
      <c r="Q850" s="25" t="s">
        <v>49</v>
      </c>
      <c r="R850" s="6">
        <v>1</v>
      </c>
      <c r="S850" s="6" t="s">
        <v>54</v>
      </c>
      <c r="T850" s="8">
        <v>0.11</v>
      </c>
      <c r="U850" s="6" t="s">
        <v>55</v>
      </c>
      <c r="V850" s="6" t="s">
        <v>15</v>
      </c>
      <c r="W850" s="6">
        <v>3</v>
      </c>
      <c r="X850" s="6" t="str">
        <f t="shared" si="97"/>
        <v>Low</v>
      </c>
      <c r="Y850" s="11">
        <v>1</v>
      </c>
    </row>
    <row r="851" spans="1:25" x14ac:dyDescent="0.25">
      <c r="A851" s="10" t="s">
        <v>126</v>
      </c>
      <c r="B851" s="35">
        <v>250035</v>
      </c>
      <c r="C851" s="6" t="str">
        <f t="shared" si="91"/>
        <v>FL</v>
      </c>
      <c r="D851" s="6" t="str">
        <f t="shared" si="92"/>
        <v>035</v>
      </c>
      <c r="E851" s="6" t="str">
        <f t="shared" si="93"/>
        <v>250</v>
      </c>
      <c r="F851" s="6" t="str">
        <f>TRIM(Table1[[#This Row],[Name]])</f>
        <v>Jessica Snyder</v>
      </c>
      <c r="G851" s="6" t="s">
        <v>127</v>
      </c>
      <c r="H851" s="6" t="str">
        <f t="shared" si="94"/>
        <v>JESSICA SNYDER</v>
      </c>
      <c r="I851" s="6" t="str">
        <f t="shared" si="95"/>
        <v>jessica snyder</v>
      </c>
      <c r="J851" s="6" t="str">
        <f t="shared" si="96"/>
        <v>Jessica Snyder</v>
      </c>
      <c r="K851" s="6" t="s">
        <v>63</v>
      </c>
      <c r="L851" s="6">
        <v>54</v>
      </c>
      <c r="M851" s="6" t="s">
        <v>43</v>
      </c>
      <c r="N851" s="6" t="s">
        <v>13</v>
      </c>
      <c r="O851" s="6" t="s">
        <v>23</v>
      </c>
      <c r="P851" s="6">
        <v>32</v>
      </c>
      <c r="Q851" s="25">
        <v>75</v>
      </c>
      <c r="R851" s="6">
        <v>1</v>
      </c>
      <c r="S851" s="6" t="s">
        <v>54</v>
      </c>
      <c r="T851" s="8">
        <v>0.81</v>
      </c>
      <c r="U851" s="6" t="s">
        <v>33</v>
      </c>
      <c r="V851" s="6" t="s">
        <v>44</v>
      </c>
      <c r="W851" s="6">
        <v>18</v>
      </c>
      <c r="X851" s="6" t="str">
        <f t="shared" si="97"/>
        <v>High</v>
      </c>
      <c r="Y851" s="11">
        <v>10</v>
      </c>
    </row>
    <row r="852" spans="1:25" x14ac:dyDescent="0.25">
      <c r="A852" s="10" t="s">
        <v>208</v>
      </c>
      <c r="B852" s="35">
        <v>250072</v>
      </c>
      <c r="C852" s="6" t="str">
        <f t="shared" si="91"/>
        <v>FL</v>
      </c>
      <c r="D852" s="6" t="str">
        <f t="shared" si="92"/>
        <v>072</v>
      </c>
      <c r="E852" s="6" t="str">
        <f t="shared" si="93"/>
        <v>250</v>
      </c>
      <c r="F852" s="6" t="str">
        <f>TRIM(Table1[[#This Row],[Name]])</f>
        <v>Thomas Miller</v>
      </c>
      <c r="G852" s="6" t="s">
        <v>209</v>
      </c>
      <c r="H852" s="6" t="str">
        <f t="shared" si="94"/>
        <v>THOMAS MILLER</v>
      </c>
      <c r="I852" s="6" t="str">
        <f t="shared" si="95"/>
        <v>thomas miller</v>
      </c>
      <c r="J852" s="6" t="str">
        <f t="shared" si="96"/>
        <v>Thomas Miller</v>
      </c>
      <c r="K852" s="6" t="s">
        <v>82</v>
      </c>
      <c r="L852" s="6">
        <v>60</v>
      </c>
      <c r="M852" s="6" t="s">
        <v>5</v>
      </c>
      <c r="N852" s="6" t="s">
        <v>6</v>
      </c>
      <c r="O852" s="6" t="s">
        <v>75</v>
      </c>
      <c r="P852" s="6">
        <v>13</v>
      </c>
      <c r="Q852" s="25" t="s">
        <v>2105</v>
      </c>
      <c r="R852" s="6">
        <v>1</v>
      </c>
      <c r="S852" s="6" t="s">
        <v>2099</v>
      </c>
      <c r="T852" s="8">
        <v>0.11</v>
      </c>
      <c r="U852" s="6" t="s">
        <v>50</v>
      </c>
      <c r="V852" s="6" t="s">
        <v>9</v>
      </c>
      <c r="W852" s="6">
        <v>15</v>
      </c>
      <c r="X852" s="6" t="str">
        <f t="shared" si="97"/>
        <v>Medium</v>
      </c>
      <c r="Y852" s="11">
        <v>1</v>
      </c>
    </row>
    <row r="853" spans="1:25" x14ac:dyDescent="0.25">
      <c r="A853" s="10" t="s">
        <v>311</v>
      </c>
      <c r="B853" s="35">
        <v>250123</v>
      </c>
      <c r="C853" s="6" t="str">
        <f t="shared" si="91"/>
        <v>FL</v>
      </c>
      <c r="D853" s="6" t="str">
        <f t="shared" si="92"/>
        <v>123</v>
      </c>
      <c r="E853" s="6" t="str">
        <f t="shared" si="93"/>
        <v>250</v>
      </c>
      <c r="F853" s="6" t="str">
        <f>TRIM(Table1[[#This Row],[Name]])</f>
        <v>Christopher Nichols</v>
      </c>
      <c r="G853" s="6" t="s">
        <v>312</v>
      </c>
      <c r="H853" s="6" t="str">
        <f t="shared" si="94"/>
        <v>CHRISTOPHER NICHOLS</v>
      </c>
      <c r="I853" s="6" t="str">
        <f t="shared" si="95"/>
        <v>christopher nichols</v>
      </c>
      <c r="J853" s="6" t="str">
        <f t="shared" si="96"/>
        <v>Christopher Nichols</v>
      </c>
      <c r="K853" s="6" t="s">
        <v>82</v>
      </c>
      <c r="L853" s="6">
        <v>48</v>
      </c>
      <c r="M853" s="6" t="s">
        <v>111</v>
      </c>
      <c r="N853" s="6" t="s">
        <v>13</v>
      </c>
      <c r="O853" s="6" t="s">
        <v>97</v>
      </c>
      <c r="P853" s="6">
        <v>15</v>
      </c>
      <c r="Q853" s="25" t="s">
        <v>2105</v>
      </c>
      <c r="R853" s="6">
        <v>1</v>
      </c>
      <c r="S853" s="6" t="s">
        <v>2100</v>
      </c>
      <c r="T853" s="8">
        <v>0.64</v>
      </c>
      <c r="U853" s="6" t="s">
        <v>55</v>
      </c>
      <c r="V853" s="6" t="s">
        <v>44</v>
      </c>
      <c r="W853" s="6">
        <v>14</v>
      </c>
      <c r="X853" s="6" t="str">
        <f t="shared" si="97"/>
        <v>Medium</v>
      </c>
      <c r="Y853" s="11">
        <v>5</v>
      </c>
    </row>
    <row r="854" spans="1:25" x14ac:dyDescent="0.25">
      <c r="A854" s="10" t="s">
        <v>480</v>
      </c>
      <c r="B854" s="35">
        <v>250208</v>
      </c>
      <c r="C854" s="6" t="str">
        <f t="shared" si="91"/>
        <v>FL</v>
      </c>
      <c r="D854" s="6" t="str">
        <f t="shared" si="92"/>
        <v>208</v>
      </c>
      <c r="E854" s="6" t="str">
        <f t="shared" si="93"/>
        <v>250</v>
      </c>
      <c r="F854" s="6" t="str">
        <f>TRIM(Table1[[#This Row],[Name]])</f>
        <v>Kristen Knight</v>
      </c>
      <c r="G854" s="6" t="s">
        <v>481</v>
      </c>
      <c r="H854" s="6" t="str">
        <f t="shared" si="94"/>
        <v>KRISTEN KNIGHT</v>
      </c>
      <c r="I854" s="6" t="str">
        <f t="shared" si="95"/>
        <v>kristen knight</v>
      </c>
      <c r="J854" s="6" t="str">
        <f t="shared" si="96"/>
        <v>Kristen Knight</v>
      </c>
      <c r="K854" s="6" t="s">
        <v>63</v>
      </c>
      <c r="L854" s="6">
        <v>30</v>
      </c>
      <c r="M854" s="6" t="s">
        <v>173</v>
      </c>
      <c r="N854" s="6" t="s">
        <v>59</v>
      </c>
      <c r="O854" s="6" t="s">
        <v>7</v>
      </c>
      <c r="P854" s="6">
        <v>11</v>
      </c>
      <c r="Q854" s="25">
        <v>40</v>
      </c>
      <c r="R854" s="6">
        <v>1</v>
      </c>
      <c r="S854" s="6" t="s">
        <v>2099</v>
      </c>
      <c r="T854" s="8">
        <v>0.9</v>
      </c>
      <c r="U854" s="6" t="s">
        <v>33</v>
      </c>
      <c r="V854" s="6" t="s">
        <v>20</v>
      </c>
      <c r="W854" s="6">
        <v>11</v>
      </c>
      <c r="X854" s="6" t="str">
        <f t="shared" si="97"/>
        <v>Medium</v>
      </c>
      <c r="Y854" s="11">
        <v>1</v>
      </c>
    </row>
    <row r="855" spans="1:25" x14ac:dyDescent="0.25">
      <c r="A855" s="10" t="s">
        <v>742</v>
      </c>
      <c r="B855" s="35">
        <v>250339</v>
      </c>
      <c r="C855" s="6" t="str">
        <f t="shared" si="91"/>
        <v>FL</v>
      </c>
      <c r="D855" s="6" t="str">
        <f t="shared" si="92"/>
        <v>339</v>
      </c>
      <c r="E855" s="6" t="str">
        <f t="shared" si="93"/>
        <v>250</v>
      </c>
      <c r="F855" s="6" t="str">
        <f>TRIM(Table1[[#This Row],[Name]])</f>
        <v>Joseph Robinson</v>
      </c>
      <c r="G855" s="6" t="s">
        <v>743</v>
      </c>
      <c r="H855" s="6" t="str">
        <f t="shared" si="94"/>
        <v>JOSEPH ROBINSON</v>
      </c>
      <c r="I855" s="6" t="str">
        <f t="shared" si="95"/>
        <v>joseph robinson</v>
      </c>
      <c r="J855" s="6" t="str">
        <f t="shared" si="96"/>
        <v>Joseph Robinson</v>
      </c>
      <c r="K855" s="6" t="s">
        <v>82</v>
      </c>
      <c r="L855" s="6">
        <v>36</v>
      </c>
      <c r="M855" s="6" t="s">
        <v>95</v>
      </c>
      <c r="N855" s="6" t="s">
        <v>96</v>
      </c>
      <c r="O855" s="6" t="s">
        <v>19</v>
      </c>
      <c r="P855" s="6">
        <v>6</v>
      </c>
      <c r="Q855" s="25">
        <v>20</v>
      </c>
      <c r="R855" s="6">
        <v>1</v>
      </c>
      <c r="S855" s="6" t="s">
        <v>2100</v>
      </c>
      <c r="T855" s="8">
        <v>0.64</v>
      </c>
      <c r="U855" s="6" t="s">
        <v>8</v>
      </c>
      <c r="V855" s="6" t="s">
        <v>44</v>
      </c>
      <c r="W855" s="6">
        <v>15</v>
      </c>
      <c r="X855" s="6" t="str">
        <f t="shared" si="97"/>
        <v>Medium</v>
      </c>
      <c r="Y855" s="11">
        <v>6</v>
      </c>
    </row>
    <row r="856" spans="1:25" x14ac:dyDescent="0.25">
      <c r="A856" s="10" t="s">
        <v>1072</v>
      </c>
      <c r="B856" s="35">
        <v>250505</v>
      </c>
      <c r="C856" s="6" t="str">
        <f t="shared" si="91"/>
        <v>FL</v>
      </c>
      <c r="D856" s="6" t="str">
        <f t="shared" si="92"/>
        <v>505</v>
      </c>
      <c r="E856" s="6" t="str">
        <f t="shared" si="93"/>
        <v>250</v>
      </c>
      <c r="F856" s="6" t="str">
        <f>TRIM(Table1[[#This Row],[Name]])</f>
        <v>Robert Stone</v>
      </c>
      <c r="G856" s="6" t="s">
        <v>1073</v>
      </c>
      <c r="H856" s="6" t="str">
        <f t="shared" si="94"/>
        <v>ROBERT STONE</v>
      </c>
      <c r="I856" s="6" t="str">
        <f t="shared" si="95"/>
        <v>robert stone</v>
      </c>
      <c r="J856" s="6" t="str">
        <f t="shared" si="96"/>
        <v>Robert Stone</v>
      </c>
      <c r="K856" s="6" t="s">
        <v>82</v>
      </c>
      <c r="L856" s="6">
        <v>21</v>
      </c>
      <c r="M856" s="6" t="s">
        <v>53</v>
      </c>
      <c r="N856" s="6" t="s">
        <v>13</v>
      </c>
      <c r="O856" s="6" t="s">
        <v>14</v>
      </c>
      <c r="P856" s="6">
        <v>1</v>
      </c>
      <c r="Q856" s="25" t="s">
        <v>2106</v>
      </c>
      <c r="R856" s="6">
        <v>1</v>
      </c>
      <c r="S856" s="6" t="s">
        <v>2099</v>
      </c>
      <c r="T856" s="8">
        <v>0.81</v>
      </c>
      <c r="U856" s="6" t="s">
        <v>55</v>
      </c>
      <c r="V856" s="6" t="s">
        <v>15</v>
      </c>
      <c r="W856" s="6">
        <v>1</v>
      </c>
      <c r="X856" s="6" t="str">
        <f t="shared" si="97"/>
        <v>Low</v>
      </c>
      <c r="Y856" s="11">
        <v>3</v>
      </c>
    </row>
    <row r="857" spans="1:25" x14ac:dyDescent="0.25">
      <c r="A857" s="10" t="s">
        <v>16</v>
      </c>
      <c r="B857" s="35">
        <v>250003</v>
      </c>
      <c r="C857" s="6" t="str">
        <f t="shared" si="91"/>
        <v>FL</v>
      </c>
      <c r="D857" s="6" t="str">
        <f t="shared" si="92"/>
        <v>003</v>
      </c>
      <c r="E857" s="6" t="str">
        <f t="shared" si="93"/>
        <v>250</v>
      </c>
      <c r="F857" s="6" t="str">
        <f>TRIM(Table1[[#This Row],[Name]])</f>
        <v>Juan Nelson</v>
      </c>
      <c r="G857" s="6" t="s">
        <v>17</v>
      </c>
      <c r="H857" s="6" t="str">
        <f t="shared" si="94"/>
        <v>JUAN NELSON</v>
      </c>
      <c r="I857" s="6" t="str">
        <f t="shared" si="95"/>
        <v>juan nelson</v>
      </c>
      <c r="J857" s="6" t="str">
        <f t="shared" si="96"/>
        <v>Juan Nelson</v>
      </c>
      <c r="K857" s="6" t="s">
        <v>82</v>
      </c>
      <c r="L857" s="6">
        <v>53</v>
      </c>
      <c r="M857" s="6" t="s">
        <v>18</v>
      </c>
      <c r="N857" s="6" t="s">
        <v>18</v>
      </c>
      <c r="O857" s="6" t="s">
        <v>19</v>
      </c>
      <c r="P857" s="6">
        <v>31</v>
      </c>
      <c r="Q857" s="25">
        <v>50</v>
      </c>
      <c r="R857" s="6">
        <v>0</v>
      </c>
      <c r="S857" s="6" t="s">
        <v>2099</v>
      </c>
      <c r="T857" s="8">
        <v>0.71</v>
      </c>
      <c r="U857" s="6" t="s">
        <v>8</v>
      </c>
      <c r="V857" s="6" t="s">
        <v>20</v>
      </c>
      <c r="W857" s="6">
        <v>16</v>
      </c>
      <c r="X857" s="6" t="str">
        <f t="shared" si="97"/>
        <v>High</v>
      </c>
      <c r="Y857" s="11">
        <v>16</v>
      </c>
    </row>
    <row r="858" spans="1:25" x14ac:dyDescent="0.25">
      <c r="A858" s="10" t="s">
        <v>102</v>
      </c>
      <c r="B858" s="35">
        <v>250027</v>
      </c>
      <c r="C858" s="6" t="str">
        <f t="shared" si="91"/>
        <v>FL</v>
      </c>
      <c r="D858" s="6" t="str">
        <f t="shared" si="92"/>
        <v>027</v>
      </c>
      <c r="E858" s="6" t="str">
        <f t="shared" si="93"/>
        <v>250</v>
      </c>
      <c r="F858" s="6" t="str">
        <f>TRIM(Table1[[#This Row],[Name]])</f>
        <v>Marissa Bass</v>
      </c>
      <c r="G858" s="6" t="s">
        <v>103</v>
      </c>
      <c r="H858" s="6" t="str">
        <f t="shared" si="94"/>
        <v>MARISSA BASS</v>
      </c>
      <c r="I858" s="6" t="str">
        <f t="shared" si="95"/>
        <v>marissa bass</v>
      </c>
      <c r="J858" s="6" t="str">
        <f t="shared" si="96"/>
        <v>Marissa Bass</v>
      </c>
      <c r="K858" s="6" t="s">
        <v>63</v>
      </c>
      <c r="L858" s="6">
        <v>34</v>
      </c>
      <c r="M858" s="6" t="s">
        <v>71</v>
      </c>
      <c r="N858" s="6" t="s">
        <v>72</v>
      </c>
      <c r="O858" s="6" t="s">
        <v>7</v>
      </c>
      <c r="P858" s="6">
        <v>8</v>
      </c>
      <c r="Q858" s="25" t="s">
        <v>104</v>
      </c>
      <c r="R858" s="6">
        <v>0</v>
      </c>
      <c r="S858" s="6" t="s">
        <v>2100</v>
      </c>
      <c r="T858" s="8">
        <v>0.89</v>
      </c>
      <c r="U858" s="6" t="s">
        <v>55</v>
      </c>
      <c r="V858" s="6" t="s">
        <v>9</v>
      </c>
      <c r="W858" s="6">
        <v>6</v>
      </c>
      <c r="X858" s="6" t="str">
        <f t="shared" si="97"/>
        <v>Low</v>
      </c>
      <c r="Y858" s="11">
        <v>1</v>
      </c>
    </row>
    <row r="859" spans="1:25" x14ac:dyDescent="0.25">
      <c r="A859" s="10" t="s">
        <v>140</v>
      </c>
      <c r="B859" s="35">
        <v>250041</v>
      </c>
      <c r="C859" s="6" t="str">
        <f t="shared" si="91"/>
        <v>FL</v>
      </c>
      <c r="D859" s="6" t="str">
        <f t="shared" si="92"/>
        <v>041</v>
      </c>
      <c r="E859" s="6" t="str">
        <f t="shared" si="93"/>
        <v>250</v>
      </c>
      <c r="F859" s="6" t="str">
        <f>TRIM(Table1[[#This Row],[Name]])</f>
        <v>Angelica Rogers</v>
      </c>
      <c r="G859" s="6" t="s">
        <v>141</v>
      </c>
      <c r="H859" s="6" t="str">
        <f t="shared" si="94"/>
        <v>ANGELICA ROGERS</v>
      </c>
      <c r="I859" s="6" t="str">
        <f t="shared" si="95"/>
        <v>angelica rogers</v>
      </c>
      <c r="J859" s="6" t="str">
        <f t="shared" si="96"/>
        <v>Angelica Rogers</v>
      </c>
      <c r="K859" s="6" t="s">
        <v>63</v>
      </c>
      <c r="L859" s="6">
        <v>59</v>
      </c>
      <c r="M859" s="6" t="s">
        <v>53</v>
      </c>
      <c r="N859" s="6" t="s">
        <v>13</v>
      </c>
      <c r="O859" s="6" t="s">
        <v>31</v>
      </c>
      <c r="P859" s="6">
        <v>3</v>
      </c>
      <c r="Q859" s="25" t="s">
        <v>2105</v>
      </c>
      <c r="R859" s="6">
        <v>0</v>
      </c>
      <c r="S859" s="6" t="s">
        <v>142</v>
      </c>
      <c r="T859" s="8">
        <v>0.11</v>
      </c>
      <c r="U859" s="6" t="s">
        <v>8</v>
      </c>
      <c r="V859" s="6" t="s">
        <v>20</v>
      </c>
      <c r="W859" s="6">
        <v>3</v>
      </c>
      <c r="X859" s="6" t="str">
        <f t="shared" si="97"/>
        <v>Low</v>
      </c>
      <c r="Y859" s="11">
        <v>1</v>
      </c>
    </row>
    <row r="860" spans="1:25" x14ac:dyDescent="0.25">
      <c r="A860" s="10" t="s">
        <v>145</v>
      </c>
      <c r="B860" s="35">
        <v>250043</v>
      </c>
      <c r="C860" s="6" t="str">
        <f t="shared" si="91"/>
        <v>FL</v>
      </c>
      <c r="D860" s="6" t="str">
        <f t="shared" si="92"/>
        <v>043</v>
      </c>
      <c r="E860" s="6" t="str">
        <f t="shared" si="93"/>
        <v>250</v>
      </c>
      <c r="F860" s="6" t="str">
        <f>TRIM(Table1[[#This Row],[Name]])</f>
        <v>Kaitlyn Schmidt</v>
      </c>
      <c r="G860" s="6" t="s">
        <v>146</v>
      </c>
      <c r="H860" s="6" t="str">
        <f t="shared" si="94"/>
        <v>KAITLYN SCHMIDT</v>
      </c>
      <c r="I860" s="6" t="str">
        <f t="shared" si="95"/>
        <v>kaitlyn schmidt</v>
      </c>
      <c r="J860" s="6" t="str">
        <f t="shared" si="96"/>
        <v>Kaitlyn Schmidt</v>
      </c>
      <c r="K860" s="6" t="s">
        <v>63</v>
      </c>
      <c r="L860" s="6">
        <v>35</v>
      </c>
      <c r="M860" s="6" t="s">
        <v>18</v>
      </c>
      <c r="N860" s="6" t="s">
        <v>18</v>
      </c>
      <c r="O860" s="6" t="s">
        <v>75</v>
      </c>
      <c r="P860" s="6">
        <v>10</v>
      </c>
      <c r="Q860" s="25" t="s">
        <v>49</v>
      </c>
      <c r="R860" s="6">
        <v>0</v>
      </c>
      <c r="S860" s="6" t="s">
        <v>142</v>
      </c>
      <c r="T860" s="8">
        <v>0.11</v>
      </c>
      <c r="U860" s="6" t="s">
        <v>33</v>
      </c>
      <c r="V860" s="6" t="s">
        <v>44</v>
      </c>
      <c r="W860" s="6">
        <v>7</v>
      </c>
      <c r="X860" s="6" t="str">
        <f t="shared" si="97"/>
        <v>Low</v>
      </c>
      <c r="Y860" s="11">
        <v>6</v>
      </c>
    </row>
    <row r="861" spans="1:25" x14ac:dyDescent="0.25">
      <c r="A861" s="10" t="s">
        <v>171</v>
      </c>
      <c r="B861" s="35">
        <v>250054</v>
      </c>
      <c r="C861" s="6" t="str">
        <f t="shared" si="91"/>
        <v>FL</v>
      </c>
      <c r="D861" s="6" t="str">
        <f t="shared" si="92"/>
        <v>054</v>
      </c>
      <c r="E861" s="6" t="str">
        <f t="shared" si="93"/>
        <v>250</v>
      </c>
      <c r="F861" s="6" t="str">
        <f>TRIM(Table1[[#This Row],[Name]])</f>
        <v>Jimmy Hogan</v>
      </c>
      <c r="G861" s="6" t="s">
        <v>172</v>
      </c>
      <c r="H861" s="6" t="str">
        <f t="shared" si="94"/>
        <v>JIMMY HOGAN</v>
      </c>
      <c r="I861" s="6" t="str">
        <f t="shared" si="95"/>
        <v>jimmy hogan</v>
      </c>
      <c r="J861" s="6" t="str">
        <f t="shared" si="96"/>
        <v>Jimmy Hogan</v>
      </c>
      <c r="K861" s="6" t="s">
        <v>82</v>
      </c>
      <c r="L861" s="6">
        <v>40</v>
      </c>
      <c r="M861" s="6" t="s">
        <v>173</v>
      </c>
      <c r="N861" s="6" t="s">
        <v>59</v>
      </c>
      <c r="O861" s="6" t="s">
        <v>60</v>
      </c>
      <c r="P861" s="6">
        <v>1</v>
      </c>
      <c r="Q861" s="25">
        <v>30</v>
      </c>
      <c r="R861" s="6">
        <v>0</v>
      </c>
      <c r="S861" s="6" t="s">
        <v>2099</v>
      </c>
      <c r="T861" s="8">
        <v>0.68</v>
      </c>
      <c r="U861" s="6" t="s">
        <v>50</v>
      </c>
      <c r="V861" s="6" t="s">
        <v>9</v>
      </c>
      <c r="W861" s="6">
        <v>1</v>
      </c>
      <c r="X861" s="6" t="str">
        <f t="shared" si="97"/>
        <v>Low</v>
      </c>
      <c r="Y861" s="11">
        <v>2</v>
      </c>
    </row>
    <row r="862" spans="1:25" x14ac:dyDescent="0.25">
      <c r="A862" s="10" t="s">
        <v>186</v>
      </c>
      <c r="B862" s="35">
        <v>250061</v>
      </c>
      <c r="C862" s="6" t="str">
        <f t="shared" si="91"/>
        <v>FL</v>
      </c>
      <c r="D862" s="6" t="str">
        <f t="shared" si="92"/>
        <v>061</v>
      </c>
      <c r="E862" s="6" t="str">
        <f t="shared" si="93"/>
        <v>250</v>
      </c>
      <c r="F862" s="6" t="str">
        <f>TRIM(Table1[[#This Row],[Name]])</f>
        <v>Courtney Tran</v>
      </c>
      <c r="G862" s="6" t="s">
        <v>187</v>
      </c>
      <c r="H862" s="6" t="str">
        <f t="shared" si="94"/>
        <v>COURTNEY TRAN</v>
      </c>
      <c r="I862" s="6" t="str">
        <f t="shared" si="95"/>
        <v>courtney tran</v>
      </c>
      <c r="J862" s="6" t="str">
        <f t="shared" si="96"/>
        <v>Courtney Tran</v>
      </c>
      <c r="K862" s="6" t="s">
        <v>63</v>
      </c>
      <c r="L862" s="6">
        <v>51</v>
      </c>
      <c r="M862" s="6" t="s">
        <v>36</v>
      </c>
      <c r="N862" s="6" t="s">
        <v>37</v>
      </c>
      <c r="O862" s="6" t="s">
        <v>31</v>
      </c>
      <c r="P862" s="6">
        <v>33</v>
      </c>
      <c r="Q862" s="25" t="s">
        <v>153</v>
      </c>
      <c r="R862" s="6">
        <v>0</v>
      </c>
      <c r="S862" s="6" t="s">
        <v>2100</v>
      </c>
      <c r="T862" s="8">
        <v>0.11</v>
      </c>
      <c r="U862" s="6" t="s">
        <v>55</v>
      </c>
      <c r="V862" s="6" t="s">
        <v>15</v>
      </c>
      <c r="W862" s="6">
        <v>14</v>
      </c>
      <c r="X862" s="6" t="str">
        <f t="shared" si="97"/>
        <v>Medium</v>
      </c>
      <c r="Y862" s="11">
        <v>8</v>
      </c>
    </row>
    <row r="863" spans="1:25" x14ac:dyDescent="0.25">
      <c r="A863" s="10" t="s">
        <v>188</v>
      </c>
      <c r="B863" s="35">
        <v>250062</v>
      </c>
      <c r="C863" s="6" t="str">
        <f t="shared" si="91"/>
        <v>FL</v>
      </c>
      <c r="D863" s="6" t="str">
        <f t="shared" si="92"/>
        <v>062</v>
      </c>
      <c r="E863" s="6" t="str">
        <f t="shared" si="93"/>
        <v>250</v>
      </c>
      <c r="F863" s="6" t="str">
        <f>TRIM(Table1[[#This Row],[Name]])</f>
        <v>Eddie Todd</v>
      </c>
      <c r="G863" s="6" t="s">
        <v>189</v>
      </c>
      <c r="H863" s="6" t="str">
        <f t="shared" si="94"/>
        <v>EDDIE TODD</v>
      </c>
      <c r="I863" s="6" t="str">
        <f t="shared" si="95"/>
        <v>eddie todd</v>
      </c>
      <c r="J863" s="6" t="str">
        <f t="shared" si="96"/>
        <v>Eddie Todd</v>
      </c>
      <c r="K863" s="6" t="s">
        <v>82</v>
      </c>
      <c r="L863" s="6">
        <v>47</v>
      </c>
      <c r="M863" s="6" t="s">
        <v>18</v>
      </c>
      <c r="N863" s="6" t="s">
        <v>18</v>
      </c>
      <c r="O863" s="6" t="s">
        <v>31</v>
      </c>
      <c r="P863" s="6">
        <v>18</v>
      </c>
      <c r="Q863" s="25">
        <v>75</v>
      </c>
      <c r="R863" s="6">
        <v>0</v>
      </c>
      <c r="S863" s="6" t="s">
        <v>2099</v>
      </c>
      <c r="T863" s="8">
        <v>0.11</v>
      </c>
      <c r="U863" s="6" t="s">
        <v>50</v>
      </c>
      <c r="V863" s="6" t="s">
        <v>20</v>
      </c>
      <c r="W863" s="6">
        <v>11</v>
      </c>
      <c r="X863" s="6" t="str">
        <f t="shared" si="97"/>
        <v>Medium</v>
      </c>
      <c r="Y863" s="11">
        <v>8</v>
      </c>
    </row>
    <row r="864" spans="1:25" x14ac:dyDescent="0.25">
      <c r="A864" s="10" t="s">
        <v>200</v>
      </c>
      <c r="B864" s="35">
        <v>250068</v>
      </c>
      <c r="C864" s="6" t="str">
        <f t="shared" si="91"/>
        <v>FL</v>
      </c>
      <c r="D864" s="6" t="str">
        <f t="shared" si="92"/>
        <v>068</v>
      </c>
      <c r="E864" s="6" t="str">
        <f t="shared" si="93"/>
        <v>250</v>
      </c>
      <c r="F864" s="6" t="str">
        <f>TRIM(Table1[[#This Row],[Name]])</f>
        <v>Vicki Kelly</v>
      </c>
      <c r="G864" s="6" t="s">
        <v>201</v>
      </c>
      <c r="H864" s="6" t="str">
        <f t="shared" si="94"/>
        <v>VICKI KELLY</v>
      </c>
      <c r="I864" s="6" t="str">
        <f t="shared" si="95"/>
        <v>vicki kelly</v>
      </c>
      <c r="J864" s="6" t="str">
        <f t="shared" si="96"/>
        <v>Vicki Kelly</v>
      </c>
      <c r="K864" s="6" t="s">
        <v>63</v>
      </c>
      <c r="L864" s="6">
        <v>55</v>
      </c>
      <c r="M864" s="6" t="s">
        <v>91</v>
      </c>
      <c r="N864" s="6" t="s">
        <v>92</v>
      </c>
      <c r="O864" s="6" t="s">
        <v>23</v>
      </c>
      <c r="P864" s="6">
        <v>0</v>
      </c>
      <c r="Q864" s="25" t="s">
        <v>24</v>
      </c>
      <c r="R864" s="6">
        <v>0</v>
      </c>
      <c r="S864" s="6" t="s">
        <v>2100</v>
      </c>
      <c r="T864" s="8">
        <v>0.11</v>
      </c>
      <c r="U864" s="6" t="s">
        <v>8</v>
      </c>
      <c r="V864" s="6" t="s">
        <v>15</v>
      </c>
      <c r="W864" s="6">
        <v>5</v>
      </c>
      <c r="X864" s="6" t="str">
        <f t="shared" si="97"/>
        <v>Low</v>
      </c>
      <c r="Y864" s="11">
        <v>5</v>
      </c>
    </row>
    <row r="865" spans="1:25" x14ac:dyDescent="0.25">
      <c r="A865" s="10" t="s">
        <v>223</v>
      </c>
      <c r="B865" s="35">
        <v>250079</v>
      </c>
      <c r="C865" s="6" t="str">
        <f t="shared" si="91"/>
        <v>FL</v>
      </c>
      <c r="D865" s="6" t="str">
        <f t="shared" si="92"/>
        <v>079</v>
      </c>
      <c r="E865" s="6" t="str">
        <f t="shared" si="93"/>
        <v>250</v>
      </c>
      <c r="F865" s="6" t="str">
        <f>TRIM(Table1[[#This Row],[Name]])</f>
        <v>Leslie Rodriguez</v>
      </c>
      <c r="G865" s="6" t="s">
        <v>224</v>
      </c>
      <c r="H865" s="6" t="str">
        <f t="shared" si="94"/>
        <v>LESLIE RODRIGUEZ</v>
      </c>
      <c r="I865" s="6" t="str">
        <f t="shared" si="95"/>
        <v>leslie rodriguez</v>
      </c>
      <c r="J865" s="6" t="str">
        <f t="shared" si="96"/>
        <v>Leslie Rodriguez</v>
      </c>
      <c r="K865" s="6" t="s">
        <v>63</v>
      </c>
      <c r="L865" s="6">
        <v>37</v>
      </c>
      <c r="M865" s="6" t="s">
        <v>111</v>
      </c>
      <c r="N865" s="6" t="s">
        <v>13</v>
      </c>
      <c r="O865" s="6" t="s">
        <v>19</v>
      </c>
      <c r="P865" s="6">
        <v>9</v>
      </c>
      <c r="Q865" s="25" t="s">
        <v>49</v>
      </c>
      <c r="R865" s="6">
        <v>0</v>
      </c>
      <c r="S865" s="6" t="s">
        <v>2100</v>
      </c>
      <c r="T865" s="8">
        <v>0.89</v>
      </c>
      <c r="U865" s="6" t="s">
        <v>55</v>
      </c>
      <c r="V865" s="6" t="s">
        <v>9</v>
      </c>
      <c r="W865" s="6">
        <v>14</v>
      </c>
      <c r="X865" s="6" t="str">
        <f t="shared" si="97"/>
        <v>Medium</v>
      </c>
      <c r="Y865" s="11">
        <v>6</v>
      </c>
    </row>
    <row r="866" spans="1:25" x14ac:dyDescent="0.25">
      <c r="A866" s="10" t="s">
        <v>235</v>
      </c>
      <c r="B866" s="35">
        <v>250085</v>
      </c>
      <c r="C866" s="6" t="str">
        <f t="shared" si="91"/>
        <v>FL</v>
      </c>
      <c r="D866" s="6" t="str">
        <f t="shared" si="92"/>
        <v>085</v>
      </c>
      <c r="E866" s="6" t="str">
        <f t="shared" si="93"/>
        <v>250</v>
      </c>
      <c r="F866" s="6" t="str">
        <f>TRIM(Table1[[#This Row],[Name]])</f>
        <v>Austin Jenkins</v>
      </c>
      <c r="G866" s="6" t="s">
        <v>236</v>
      </c>
      <c r="H866" s="6" t="str">
        <f t="shared" si="94"/>
        <v>AUSTIN JENKINS</v>
      </c>
      <c r="I866" s="6" t="str">
        <f t="shared" si="95"/>
        <v>austin jenkins</v>
      </c>
      <c r="J866" s="6" t="str">
        <f t="shared" si="96"/>
        <v>Austin Jenkins</v>
      </c>
      <c r="K866" s="6" t="s">
        <v>82</v>
      </c>
      <c r="L866" s="6">
        <v>59</v>
      </c>
      <c r="M866" s="6" t="s">
        <v>95</v>
      </c>
      <c r="N866" s="6" t="s">
        <v>96</v>
      </c>
      <c r="O866" s="6" t="s">
        <v>31</v>
      </c>
      <c r="P866" s="6">
        <v>30</v>
      </c>
      <c r="Q866" s="25" t="s">
        <v>24</v>
      </c>
      <c r="R866" s="6">
        <v>0</v>
      </c>
      <c r="S866" s="6" t="s">
        <v>2100</v>
      </c>
      <c r="T866" s="8">
        <v>0.11</v>
      </c>
      <c r="U866" s="6" t="s">
        <v>50</v>
      </c>
      <c r="V866" s="6" t="s">
        <v>20</v>
      </c>
      <c r="W866" s="6">
        <v>13</v>
      </c>
      <c r="X866" s="6" t="str">
        <f t="shared" si="97"/>
        <v>Medium</v>
      </c>
      <c r="Y866" s="11">
        <v>13</v>
      </c>
    </row>
    <row r="867" spans="1:25" x14ac:dyDescent="0.25">
      <c r="A867" s="10" t="s">
        <v>279</v>
      </c>
      <c r="B867" s="35">
        <v>250107</v>
      </c>
      <c r="C867" s="6" t="str">
        <f t="shared" si="91"/>
        <v>FL</v>
      </c>
      <c r="D867" s="6" t="str">
        <f t="shared" si="92"/>
        <v>107</v>
      </c>
      <c r="E867" s="6" t="str">
        <f t="shared" si="93"/>
        <v>250</v>
      </c>
      <c r="F867" s="6" t="str">
        <f>TRIM(Table1[[#This Row],[Name]])</f>
        <v>Mark Paul</v>
      </c>
      <c r="G867" s="6" t="s">
        <v>280</v>
      </c>
      <c r="H867" s="6" t="str">
        <f t="shared" si="94"/>
        <v>MARK PAUL</v>
      </c>
      <c r="I867" s="6" t="str">
        <f t="shared" si="95"/>
        <v>mark paul</v>
      </c>
      <c r="J867" s="6" t="str">
        <f t="shared" si="96"/>
        <v>Mark Paul</v>
      </c>
      <c r="K867" s="6" t="s">
        <v>82</v>
      </c>
      <c r="L867" s="6">
        <v>58</v>
      </c>
      <c r="M867" s="6" t="s">
        <v>107</v>
      </c>
      <c r="N867" s="6" t="s">
        <v>108</v>
      </c>
      <c r="O867" s="6" t="s">
        <v>7</v>
      </c>
      <c r="P867" s="6">
        <v>3</v>
      </c>
      <c r="Q867" s="25" t="s">
        <v>49</v>
      </c>
      <c r="R867" s="6">
        <v>0</v>
      </c>
      <c r="S867" s="6" t="s">
        <v>2100</v>
      </c>
      <c r="T867" s="8">
        <v>0.11</v>
      </c>
      <c r="U867" s="6" t="s">
        <v>33</v>
      </c>
      <c r="V867" s="6" t="s">
        <v>15</v>
      </c>
      <c r="W867" s="6">
        <v>3</v>
      </c>
      <c r="X867" s="6" t="str">
        <f t="shared" si="97"/>
        <v>Low</v>
      </c>
      <c r="Y867" s="11">
        <v>4</v>
      </c>
    </row>
    <row r="868" spans="1:25" x14ac:dyDescent="0.25">
      <c r="A868" s="10" t="s">
        <v>313</v>
      </c>
      <c r="B868" s="35">
        <v>250124</v>
      </c>
      <c r="C868" s="6" t="str">
        <f t="shared" si="91"/>
        <v>FL</v>
      </c>
      <c r="D868" s="6" t="str">
        <f t="shared" si="92"/>
        <v>124</v>
      </c>
      <c r="E868" s="6" t="str">
        <f t="shared" si="93"/>
        <v>250</v>
      </c>
      <c r="F868" s="6" t="str">
        <f>TRIM(Table1[[#This Row],[Name]])</f>
        <v>Debra Garcia</v>
      </c>
      <c r="G868" s="6" t="s">
        <v>314</v>
      </c>
      <c r="H868" s="6" t="str">
        <f t="shared" si="94"/>
        <v>DEBRA GARCIA</v>
      </c>
      <c r="I868" s="6" t="str">
        <f t="shared" si="95"/>
        <v>debra garcia</v>
      </c>
      <c r="J868" s="6" t="str">
        <f t="shared" si="96"/>
        <v>Debra Garcia</v>
      </c>
      <c r="K868" s="6" t="s">
        <v>63</v>
      </c>
      <c r="L868" s="6">
        <v>27</v>
      </c>
      <c r="M868" s="6" t="s">
        <v>158</v>
      </c>
      <c r="N868" s="6" t="s">
        <v>159</v>
      </c>
      <c r="O868" s="6" t="s">
        <v>60</v>
      </c>
      <c r="P868" s="6">
        <v>8</v>
      </c>
      <c r="Q868" s="25" t="s">
        <v>49</v>
      </c>
      <c r="R868" s="6">
        <v>0</v>
      </c>
      <c r="S868" s="6" t="s">
        <v>2100</v>
      </c>
      <c r="T868" s="8">
        <v>0.11</v>
      </c>
      <c r="U868" s="6" t="s">
        <v>8</v>
      </c>
      <c r="V868" s="6" t="s">
        <v>9</v>
      </c>
      <c r="W868" s="6">
        <v>14</v>
      </c>
      <c r="X868" s="6" t="str">
        <f t="shared" si="97"/>
        <v>Medium</v>
      </c>
      <c r="Y868" s="11">
        <v>6</v>
      </c>
    </row>
    <row r="869" spans="1:25" x14ac:dyDescent="0.25">
      <c r="A869" s="10" t="s">
        <v>323</v>
      </c>
      <c r="B869" s="35">
        <v>250129</v>
      </c>
      <c r="C869" s="6" t="str">
        <f t="shared" si="91"/>
        <v>FL</v>
      </c>
      <c r="D869" s="6" t="str">
        <f t="shared" si="92"/>
        <v>129</v>
      </c>
      <c r="E869" s="6" t="str">
        <f t="shared" si="93"/>
        <v>250</v>
      </c>
      <c r="F869" s="6" t="str">
        <f>TRIM(Table1[[#This Row],[Name]])</f>
        <v>Jonathan Clark</v>
      </c>
      <c r="G869" s="6" t="s">
        <v>324</v>
      </c>
      <c r="H869" s="6" t="str">
        <f t="shared" si="94"/>
        <v>JONATHAN CLARK</v>
      </c>
      <c r="I869" s="6" t="str">
        <f t="shared" si="95"/>
        <v>jonathan clark</v>
      </c>
      <c r="J869" s="6" t="str">
        <f t="shared" si="96"/>
        <v>Jonathan Clark</v>
      </c>
      <c r="K869" s="6" t="s">
        <v>82</v>
      </c>
      <c r="L869" s="6">
        <v>58</v>
      </c>
      <c r="M869" s="6" t="s">
        <v>158</v>
      </c>
      <c r="N869" s="6" t="s">
        <v>159</v>
      </c>
      <c r="O869" s="6" t="s">
        <v>97</v>
      </c>
      <c r="P869" s="6">
        <v>9</v>
      </c>
      <c r="Q869" s="25">
        <v>20</v>
      </c>
      <c r="R869" s="6">
        <v>0</v>
      </c>
      <c r="S869" s="6" t="s">
        <v>2099</v>
      </c>
      <c r="T869" s="8">
        <v>0.65</v>
      </c>
      <c r="U869" s="6" t="s">
        <v>55</v>
      </c>
      <c r="V869" s="6" t="s">
        <v>44</v>
      </c>
      <c r="W869" s="6">
        <v>15</v>
      </c>
      <c r="X869" s="6" t="str">
        <f t="shared" si="97"/>
        <v>Medium</v>
      </c>
      <c r="Y869" s="11">
        <v>7</v>
      </c>
    </row>
    <row r="870" spans="1:25" x14ac:dyDescent="0.25">
      <c r="A870" s="10" t="s">
        <v>343</v>
      </c>
      <c r="B870" s="35">
        <v>250139</v>
      </c>
      <c r="C870" s="6" t="str">
        <f t="shared" si="91"/>
        <v>FL</v>
      </c>
      <c r="D870" s="6" t="str">
        <f t="shared" si="92"/>
        <v>139</v>
      </c>
      <c r="E870" s="6" t="str">
        <f t="shared" si="93"/>
        <v>250</v>
      </c>
      <c r="F870" s="6" t="str">
        <f>TRIM(Table1[[#This Row],[Name]])</f>
        <v>Joshua Armstrong</v>
      </c>
      <c r="G870" s="6" t="s">
        <v>344</v>
      </c>
      <c r="H870" s="6" t="str">
        <f t="shared" si="94"/>
        <v>JOSHUA ARMSTRONG</v>
      </c>
      <c r="I870" s="6" t="str">
        <f t="shared" si="95"/>
        <v>joshua armstrong</v>
      </c>
      <c r="J870" s="6" t="str">
        <f t="shared" si="96"/>
        <v>Joshua Armstrong</v>
      </c>
      <c r="K870" s="6" t="s">
        <v>82</v>
      </c>
      <c r="L870" s="6">
        <v>26</v>
      </c>
      <c r="M870" s="6" t="s">
        <v>162</v>
      </c>
      <c r="N870" s="6" t="s">
        <v>59</v>
      </c>
      <c r="O870" s="6" t="s">
        <v>60</v>
      </c>
      <c r="P870" s="6">
        <v>5</v>
      </c>
      <c r="Q870" s="25">
        <v>50</v>
      </c>
      <c r="R870" s="6">
        <v>0</v>
      </c>
      <c r="S870" s="6" t="s">
        <v>2099</v>
      </c>
      <c r="T870" s="8">
        <v>0.11</v>
      </c>
      <c r="U870" s="6" t="s">
        <v>55</v>
      </c>
      <c r="V870" s="6" t="s">
        <v>9</v>
      </c>
      <c r="W870" s="6">
        <v>3</v>
      </c>
      <c r="X870" s="6" t="str">
        <f t="shared" si="97"/>
        <v>Low</v>
      </c>
      <c r="Y870" s="11">
        <v>1</v>
      </c>
    </row>
    <row r="871" spans="1:25" x14ac:dyDescent="0.25">
      <c r="A871" s="10" t="s">
        <v>347</v>
      </c>
      <c r="B871" s="35">
        <v>250141</v>
      </c>
      <c r="C871" s="6" t="str">
        <f t="shared" si="91"/>
        <v>FL</v>
      </c>
      <c r="D871" s="6" t="str">
        <f t="shared" si="92"/>
        <v>141</v>
      </c>
      <c r="E871" s="6" t="str">
        <f t="shared" si="93"/>
        <v>250</v>
      </c>
      <c r="F871" s="6" t="str">
        <f>TRIM(Table1[[#This Row],[Name]])</f>
        <v>Charles Jones</v>
      </c>
      <c r="G871" s="6" t="s">
        <v>348</v>
      </c>
      <c r="H871" s="6" t="str">
        <f t="shared" si="94"/>
        <v>CHARLES JONES</v>
      </c>
      <c r="I871" s="6" t="str">
        <f t="shared" si="95"/>
        <v>charles jones</v>
      </c>
      <c r="J871" s="6" t="str">
        <f t="shared" si="96"/>
        <v>Charles Jones</v>
      </c>
      <c r="K871" s="6" t="s">
        <v>82</v>
      </c>
      <c r="L871" s="6">
        <v>52</v>
      </c>
      <c r="M871" s="6" t="s">
        <v>118</v>
      </c>
      <c r="N871" s="6" t="s">
        <v>119</v>
      </c>
      <c r="O871" s="6" t="s">
        <v>60</v>
      </c>
      <c r="P871" s="6">
        <v>15</v>
      </c>
      <c r="Q871" s="25">
        <v>50</v>
      </c>
      <c r="R871" s="6">
        <v>0</v>
      </c>
      <c r="S871" s="6" t="s">
        <v>54</v>
      </c>
      <c r="T871" s="8">
        <v>0.81</v>
      </c>
      <c r="U871" s="6" t="s">
        <v>50</v>
      </c>
      <c r="V871" s="6" t="s">
        <v>15</v>
      </c>
      <c r="W871" s="6">
        <v>10</v>
      </c>
      <c r="X871" s="6" t="str">
        <f t="shared" si="97"/>
        <v>Medium</v>
      </c>
      <c r="Y871" s="11">
        <v>12</v>
      </c>
    </row>
    <row r="872" spans="1:25" x14ac:dyDescent="0.25">
      <c r="A872" s="10" t="s">
        <v>353</v>
      </c>
      <c r="B872" s="35">
        <v>250144</v>
      </c>
      <c r="C872" s="6" t="str">
        <f t="shared" si="91"/>
        <v>FL</v>
      </c>
      <c r="D872" s="6" t="str">
        <f t="shared" si="92"/>
        <v>144</v>
      </c>
      <c r="E872" s="6" t="str">
        <f t="shared" si="93"/>
        <v>250</v>
      </c>
      <c r="F872" s="6" t="str">
        <f>TRIM(Table1[[#This Row],[Name]])</f>
        <v>Lee Fowler</v>
      </c>
      <c r="G872" s="6" t="s">
        <v>354</v>
      </c>
      <c r="H872" s="6" t="str">
        <f t="shared" si="94"/>
        <v>LEE FOWLER</v>
      </c>
      <c r="I872" s="6" t="str">
        <f t="shared" si="95"/>
        <v>lee fowler</v>
      </c>
      <c r="J872" s="6" t="str">
        <f t="shared" si="96"/>
        <v>Lee Fowler</v>
      </c>
      <c r="K872" s="6" t="s">
        <v>82</v>
      </c>
      <c r="L872" s="6">
        <v>46</v>
      </c>
      <c r="M872" s="6" t="s">
        <v>53</v>
      </c>
      <c r="N872" s="6" t="s">
        <v>13</v>
      </c>
      <c r="O872" s="6" t="s">
        <v>64</v>
      </c>
      <c r="P872" s="6">
        <v>9</v>
      </c>
      <c r="Q872" s="25" t="s">
        <v>104</v>
      </c>
      <c r="R872" s="6">
        <v>0</v>
      </c>
      <c r="S872" s="6" t="s">
        <v>2099</v>
      </c>
      <c r="T872" s="8">
        <v>0.82</v>
      </c>
      <c r="U872" s="6" t="s">
        <v>8</v>
      </c>
      <c r="V872" s="6" t="s">
        <v>44</v>
      </c>
      <c r="W872" s="6">
        <v>14</v>
      </c>
      <c r="X872" s="6" t="str">
        <f t="shared" si="97"/>
        <v>Medium</v>
      </c>
      <c r="Y872" s="11">
        <v>6</v>
      </c>
    </row>
    <row r="873" spans="1:25" x14ac:dyDescent="0.25">
      <c r="A873" s="10" t="s">
        <v>355</v>
      </c>
      <c r="B873" s="35">
        <v>250145</v>
      </c>
      <c r="C873" s="6" t="str">
        <f t="shared" si="91"/>
        <v>FL</v>
      </c>
      <c r="D873" s="6" t="str">
        <f t="shared" si="92"/>
        <v>145</v>
      </c>
      <c r="E873" s="6" t="str">
        <f t="shared" si="93"/>
        <v>250</v>
      </c>
      <c r="F873" s="6" t="str">
        <f>TRIM(Table1[[#This Row],[Name]])</f>
        <v>Steven Jones Jr.</v>
      </c>
      <c r="G873" s="6" t="s">
        <v>356</v>
      </c>
      <c r="H873" s="6" t="str">
        <f t="shared" si="94"/>
        <v>STEVEN JONES JR.</v>
      </c>
      <c r="I873" s="6" t="str">
        <f t="shared" si="95"/>
        <v>steven jones jr.</v>
      </c>
      <c r="J873" s="6" t="str">
        <f t="shared" si="96"/>
        <v>Steven Jones Jr.</v>
      </c>
      <c r="K873" s="6" t="s">
        <v>82</v>
      </c>
      <c r="L873" s="6">
        <v>56</v>
      </c>
      <c r="M873" s="6" t="s">
        <v>118</v>
      </c>
      <c r="N873" s="6" t="s">
        <v>119</v>
      </c>
      <c r="O873" s="6" t="s">
        <v>60</v>
      </c>
      <c r="P873" s="6">
        <v>21</v>
      </c>
      <c r="Q873" s="25" t="s">
        <v>2102</v>
      </c>
      <c r="R873" s="6">
        <v>0</v>
      </c>
      <c r="S873" s="6" t="s">
        <v>2100</v>
      </c>
      <c r="T873" s="8">
        <v>0.78</v>
      </c>
      <c r="U873" s="6" t="s">
        <v>33</v>
      </c>
      <c r="V873" s="6" t="s">
        <v>9</v>
      </c>
      <c r="W873" s="6">
        <v>18</v>
      </c>
      <c r="X873" s="6" t="str">
        <f t="shared" si="97"/>
        <v>High</v>
      </c>
      <c r="Y873" s="11">
        <v>13</v>
      </c>
    </row>
    <row r="874" spans="1:25" x14ac:dyDescent="0.25">
      <c r="A874" s="10" t="s">
        <v>361</v>
      </c>
      <c r="B874" s="35">
        <v>250148</v>
      </c>
      <c r="C874" s="6" t="str">
        <f t="shared" si="91"/>
        <v>FL</v>
      </c>
      <c r="D874" s="6" t="str">
        <f t="shared" si="92"/>
        <v>148</v>
      </c>
      <c r="E874" s="6" t="str">
        <f t="shared" si="93"/>
        <v>250</v>
      </c>
      <c r="F874" s="6" t="str">
        <f>TRIM(Table1[[#This Row],[Name]])</f>
        <v>Wayne Gonzales</v>
      </c>
      <c r="G874" s="6" t="s">
        <v>362</v>
      </c>
      <c r="H874" s="6" t="str">
        <f t="shared" si="94"/>
        <v>WAYNE GONZALES</v>
      </c>
      <c r="I874" s="6" t="str">
        <f t="shared" si="95"/>
        <v>wayne gonzales</v>
      </c>
      <c r="J874" s="6" t="str">
        <f t="shared" si="96"/>
        <v>Wayne Gonzales</v>
      </c>
      <c r="K874" s="6" t="s">
        <v>82</v>
      </c>
      <c r="L874" s="6">
        <v>36</v>
      </c>
      <c r="M874" s="6" t="s">
        <v>18</v>
      </c>
      <c r="N874" s="6" t="s">
        <v>18</v>
      </c>
      <c r="O874" s="6" t="s">
        <v>60</v>
      </c>
      <c r="P874" s="6">
        <v>7</v>
      </c>
      <c r="Q874" s="25">
        <v>30</v>
      </c>
      <c r="R874" s="6">
        <v>0</v>
      </c>
      <c r="S874" s="6" t="s">
        <v>2099</v>
      </c>
      <c r="T874" s="8">
        <v>0.88</v>
      </c>
      <c r="U874" s="6" t="s">
        <v>50</v>
      </c>
      <c r="V874" s="6" t="s">
        <v>44</v>
      </c>
      <c r="W874" s="6">
        <v>7</v>
      </c>
      <c r="X874" s="6" t="str">
        <f t="shared" si="97"/>
        <v>Low</v>
      </c>
      <c r="Y874" s="11">
        <v>2</v>
      </c>
    </row>
    <row r="875" spans="1:25" x14ac:dyDescent="0.25">
      <c r="A875" s="10" t="s">
        <v>391</v>
      </c>
      <c r="B875" s="35">
        <v>250163</v>
      </c>
      <c r="C875" s="6" t="str">
        <f t="shared" si="91"/>
        <v>FL</v>
      </c>
      <c r="D875" s="6" t="str">
        <f t="shared" si="92"/>
        <v>163</v>
      </c>
      <c r="E875" s="6" t="str">
        <f t="shared" si="93"/>
        <v>250</v>
      </c>
      <c r="F875" s="6" t="str">
        <f>TRIM(Table1[[#This Row],[Name]])</f>
        <v>Sean Gordon</v>
      </c>
      <c r="G875" s="6" t="s">
        <v>392</v>
      </c>
      <c r="H875" s="6" t="str">
        <f t="shared" si="94"/>
        <v>SEAN GORDON</v>
      </c>
      <c r="I875" s="6" t="str">
        <f t="shared" si="95"/>
        <v>sean gordon</v>
      </c>
      <c r="J875" s="6" t="str">
        <f t="shared" si="96"/>
        <v>Sean Gordon</v>
      </c>
      <c r="K875" s="6" t="s">
        <v>82</v>
      </c>
      <c r="L875" s="6">
        <v>56</v>
      </c>
      <c r="M875" s="6" t="s">
        <v>36</v>
      </c>
      <c r="N875" s="6" t="s">
        <v>37</v>
      </c>
      <c r="O875" s="6" t="s">
        <v>75</v>
      </c>
      <c r="P875" s="6">
        <v>15</v>
      </c>
      <c r="Q875" s="25" t="s">
        <v>2103</v>
      </c>
      <c r="R875" s="6">
        <v>0</v>
      </c>
      <c r="S875" s="6" t="s">
        <v>142</v>
      </c>
      <c r="T875" s="8">
        <v>0.11</v>
      </c>
      <c r="U875" s="6" t="s">
        <v>33</v>
      </c>
      <c r="V875" s="6" t="s">
        <v>15</v>
      </c>
      <c r="W875" s="6">
        <v>9</v>
      </c>
      <c r="X875" s="6" t="str">
        <f t="shared" si="97"/>
        <v>Low</v>
      </c>
      <c r="Y875" s="11">
        <v>9</v>
      </c>
    </row>
    <row r="876" spans="1:25" x14ac:dyDescent="0.25">
      <c r="A876" s="10" t="s">
        <v>401</v>
      </c>
      <c r="B876" s="35">
        <v>250168</v>
      </c>
      <c r="C876" s="6" t="str">
        <f t="shared" si="91"/>
        <v>FL</v>
      </c>
      <c r="D876" s="6" t="str">
        <f t="shared" si="92"/>
        <v>168</v>
      </c>
      <c r="E876" s="6" t="str">
        <f t="shared" si="93"/>
        <v>250</v>
      </c>
      <c r="F876" s="6" t="str">
        <f>TRIM(Table1[[#This Row],[Name]])</f>
        <v>Susan Baker</v>
      </c>
      <c r="G876" s="6" t="s">
        <v>402</v>
      </c>
      <c r="H876" s="6" t="str">
        <f t="shared" si="94"/>
        <v>SUSAN BAKER</v>
      </c>
      <c r="I876" s="6" t="str">
        <f t="shared" si="95"/>
        <v>susan baker</v>
      </c>
      <c r="J876" s="6" t="str">
        <f t="shared" si="96"/>
        <v>Susan Baker</v>
      </c>
      <c r="K876" s="6" t="s">
        <v>63</v>
      </c>
      <c r="L876" s="6">
        <v>31</v>
      </c>
      <c r="M876" s="6" t="s">
        <v>111</v>
      </c>
      <c r="N876" s="6" t="s">
        <v>13</v>
      </c>
      <c r="O876" s="6" t="s">
        <v>23</v>
      </c>
      <c r="P876" s="6">
        <v>10</v>
      </c>
      <c r="Q876" s="25">
        <v>75</v>
      </c>
      <c r="R876" s="6">
        <v>0</v>
      </c>
      <c r="S876" s="6" t="s">
        <v>142</v>
      </c>
      <c r="T876" s="8">
        <v>0.7</v>
      </c>
      <c r="U876" s="6" t="s">
        <v>50</v>
      </c>
      <c r="V876" s="6" t="s">
        <v>9</v>
      </c>
      <c r="W876" s="6">
        <v>11</v>
      </c>
      <c r="X876" s="6" t="str">
        <f t="shared" si="97"/>
        <v>Medium</v>
      </c>
      <c r="Y876" s="11">
        <v>9</v>
      </c>
    </row>
    <row r="877" spans="1:25" x14ac:dyDescent="0.25">
      <c r="A877" s="10" t="s">
        <v>411</v>
      </c>
      <c r="B877" s="35">
        <v>250173</v>
      </c>
      <c r="C877" s="6" t="str">
        <f t="shared" si="91"/>
        <v>FL</v>
      </c>
      <c r="D877" s="6" t="str">
        <f t="shared" si="92"/>
        <v>173</v>
      </c>
      <c r="E877" s="6" t="str">
        <f t="shared" si="93"/>
        <v>250</v>
      </c>
      <c r="F877" s="6" t="str">
        <f>TRIM(Table1[[#This Row],[Name]])</f>
        <v>Caroline Gross</v>
      </c>
      <c r="G877" s="6" t="s">
        <v>412</v>
      </c>
      <c r="H877" s="6" t="str">
        <f t="shared" si="94"/>
        <v>CAROLINE GROSS</v>
      </c>
      <c r="I877" s="6" t="str">
        <f t="shared" si="95"/>
        <v>caroline gross</v>
      </c>
      <c r="J877" s="6" t="str">
        <f t="shared" si="96"/>
        <v>Caroline Gross</v>
      </c>
      <c r="K877" s="6" t="s">
        <v>63</v>
      </c>
      <c r="L877" s="6">
        <v>42</v>
      </c>
      <c r="M877" s="6" t="s">
        <v>29</v>
      </c>
      <c r="N877" s="6" t="s">
        <v>30</v>
      </c>
      <c r="O877" s="6" t="s">
        <v>19</v>
      </c>
      <c r="P877" s="6">
        <v>7</v>
      </c>
      <c r="Q877" s="25" t="s">
        <v>2104</v>
      </c>
      <c r="R877" s="6">
        <v>0</v>
      </c>
      <c r="S877" s="6" t="s">
        <v>2100</v>
      </c>
      <c r="T877" s="8">
        <v>0.11</v>
      </c>
      <c r="U877" s="6" t="s">
        <v>33</v>
      </c>
      <c r="V877" s="6" t="s">
        <v>20</v>
      </c>
      <c r="W877" s="6">
        <v>14</v>
      </c>
      <c r="X877" s="6" t="str">
        <f t="shared" si="97"/>
        <v>Medium</v>
      </c>
      <c r="Y877" s="11">
        <v>5</v>
      </c>
    </row>
    <row r="878" spans="1:25" x14ac:dyDescent="0.25">
      <c r="A878" s="10" t="s">
        <v>421</v>
      </c>
      <c r="B878" s="35">
        <v>250178</v>
      </c>
      <c r="C878" s="6" t="str">
        <f t="shared" si="91"/>
        <v>FL</v>
      </c>
      <c r="D878" s="6" t="str">
        <f t="shared" si="92"/>
        <v>178</v>
      </c>
      <c r="E878" s="6" t="str">
        <f t="shared" si="93"/>
        <v>250</v>
      </c>
      <c r="F878" s="6" t="str">
        <f>TRIM(Table1[[#This Row],[Name]])</f>
        <v>Michael Black</v>
      </c>
      <c r="G878" s="6" t="s">
        <v>422</v>
      </c>
      <c r="H878" s="6" t="str">
        <f t="shared" si="94"/>
        <v>MICHAEL BLACK</v>
      </c>
      <c r="I878" s="6" t="str">
        <f t="shared" si="95"/>
        <v>michael black</v>
      </c>
      <c r="J878" s="6" t="str">
        <f t="shared" si="96"/>
        <v>Michael Black</v>
      </c>
      <c r="K878" s="6" t="s">
        <v>82</v>
      </c>
      <c r="L878" s="6">
        <v>47</v>
      </c>
      <c r="M878" s="6" t="s">
        <v>136</v>
      </c>
      <c r="N878" s="6" t="s">
        <v>137</v>
      </c>
      <c r="O878" s="6" t="s">
        <v>31</v>
      </c>
      <c r="P878" s="6">
        <v>14</v>
      </c>
      <c r="Q878" s="25" t="s">
        <v>32</v>
      </c>
      <c r="R878" s="6">
        <v>0</v>
      </c>
      <c r="S878" s="6" t="s">
        <v>2100</v>
      </c>
      <c r="T878" s="8">
        <v>0.86</v>
      </c>
      <c r="U878" s="6" t="s">
        <v>33</v>
      </c>
      <c r="V878" s="6" t="s">
        <v>20</v>
      </c>
      <c r="W878" s="6">
        <v>14</v>
      </c>
      <c r="X878" s="6" t="str">
        <f t="shared" si="97"/>
        <v>Medium</v>
      </c>
      <c r="Y878" s="11">
        <v>3</v>
      </c>
    </row>
    <row r="879" spans="1:25" x14ac:dyDescent="0.25">
      <c r="A879" s="10" t="s">
        <v>433</v>
      </c>
      <c r="B879" s="35">
        <v>250184</v>
      </c>
      <c r="C879" s="6" t="str">
        <f t="shared" si="91"/>
        <v>FL</v>
      </c>
      <c r="D879" s="6" t="str">
        <f t="shared" si="92"/>
        <v>184</v>
      </c>
      <c r="E879" s="6" t="str">
        <f t="shared" si="93"/>
        <v>250</v>
      </c>
      <c r="F879" s="6" t="str">
        <f>TRIM(Table1[[#This Row],[Name]])</f>
        <v>Kimberly Williams</v>
      </c>
      <c r="G879" s="6" t="s">
        <v>434</v>
      </c>
      <c r="H879" s="6" t="str">
        <f t="shared" si="94"/>
        <v>KIMBERLY WILLIAMS</v>
      </c>
      <c r="I879" s="6" t="str">
        <f t="shared" si="95"/>
        <v>kimberly williams</v>
      </c>
      <c r="J879" s="6" t="str">
        <f t="shared" si="96"/>
        <v>Kimberly Williams</v>
      </c>
      <c r="K879" s="6" t="s">
        <v>63</v>
      </c>
      <c r="L879" s="6">
        <v>33</v>
      </c>
      <c r="M879" s="6" t="s">
        <v>18</v>
      </c>
      <c r="N879" s="6" t="s">
        <v>18</v>
      </c>
      <c r="O879" s="6" t="s">
        <v>60</v>
      </c>
      <c r="P879" s="6">
        <v>11</v>
      </c>
      <c r="Q879" s="25" t="s">
        <v>49</v>
      </c>
      <c r="R879" s="6">
        <v>0</v>
      </c>
      <c r="S879" s="6" t="s">
        <v>54</v>
      </c>
      <c r="T879" s="8">
        <v>0.65</v>
      </c>
      <c r="U879" s="6" t="s">
        <v>8</v>
      </c>
      <c r="V879" s="6" t="s">
        <v>15</v>
      </c>
      <c r="W879" s="6">
        <v>12</v>
      </c>
      <c r="X879" s="6" t="str">
        <f t="shared" si="97"/>
        <v>Medium</v>
      </c>
      <c r="Y879" s="11">
        <v>7</v>
      </c>
    </row>
    <row r="880" spans="1:25" x14ac:dyDescent="0.25">
      <c r="A880" s="10" t="s">
        <v>488</v>
      </c>
      <c r="B880" s="35">
        <v>250212</v>
      </c>
      <c r="C880" s="6" t="str">
        <f t="shared" si="91"/>
        <v>FL</v>
      </c>
      <c r="D880" s="6" t="str">
        <f t="shared" si="92"/>
        <v>212</v>
      </c>
      <c r="E880" s="6" t="str">
        <f t="shared" si="93"/>
        <v>250</v>
      </c>
      <c r="F880" s="6" t="str">
        <f>TRIM(Table1[[#This Row],[Name]])</f>
        <v>Jacob Kerr</v>
      </c>
      <c r="G880" s="6" t="s">
        <v>489</v>
      </c>
      <c r="H880" s="6" t="str">
        <f t="shared" si="94"/>
        <v>JACOB KERR</v>
      </c>
      <c r="I880" s="6" t="str">
        <f t="shared" si="95"/>
        <v>jacob kerr</v>
      </c>
      <c r="J880" s="6" t="str">
        <f t="shared" si="96"/>
        <v>Jacob Kerr</v>
      </c>
      <c r="K880" s="6" t="s">
        <v>82</v>
      </c>
      <c r="L880" s="6">
        <v>57</v>
      </c>
      <c r="M880" s="6" t="s">
        <v>95</v>
      </c>
      <c r="N880" s="6" t="s">
        <v>96</v>
      </c>
      <c r="O880" s="6" t="s">
        <v>64</v>
      </c>
      <c r="P880" s="6">
        <v>8</v>
      </c>
      <c r="Q880" s="25" t="s">
        <v>104</v>
      </c>
      <c r="R880" s="6">
        <v>0</v>
      </c>
      <c r="S880" s="6" t="s">
        <v>54</v>
      </c>
      <c r="T880" s="8">
        <v>0.84</v>
      </c>
      <c r="U880" s="6" t="s">
        <v>8</v>
      </c>
      <c r="V880" s="6" t="s">
        <v>15</v>
      </c>
      <c r="W880" s="6">
        <v>8</v>
      </c>
      <c r="X880" s="6" t="str">
        <f t="shared" si="97"/>
        <v>Low</v>
      </c>
      <c r="Y880" s="11">
        <v>5</v>
      </c>
    </row>
    <row r="881" spans="1:25" x14ac:dyDescent="0.25">
      <c r="A881" s="10" t="s">
        <v>492</v>
      </c>
      <c r="B881" s="35">
        <v>250214</v>
      </c>
      <c r="C881" s="6" t="str">
        <f t="shared" si="91"/>
        <v>FL</v>
      </c>
      <c r="D881" s="6" t="str">
        <f t="shared" si="92"/>
        <v>214</v>
      </c>
      <c r="E881" s="6" t="str">
        <f t="shared" si="93"/>
        <v>250</v>
      </c>
      <c r="F881" s="6" t="str">
        <f>TRIM(Table1[[#This Row],[Name]])</f>
        <v>Michael Ruiz</v>
      </c>
      <c r="G881" s="6" t="s">
        <v>493</v>
      </c>
      <c r="H881" s="6" t="str">
        <f t="shared" si="94"/>
        <v>MICHAEL RUIZ</v>
      </c>
      <c r="I881" s="6" t="str">
        <f t="shared" si="95"/>
        <v>michael ruiz</v>
      </c>
      <c r="J881" s="6" t="str">
        <f t="shared" si="96"/>
        <v>Michael Ruiz</v>
      </c>
      <c r="K881" s="6" t="s">
        <v>82</v>
      </c>
      <c r="L881" s="6">
        <v>40</v>
      </c>
      <c r="M881" s="6" t="s">
        <v>18</v>
      </c>
      <c r="N881" s="6" t="s">
        <v>18</v>
      </c>
      <c r="O881" s="6" t="s">
        <v>7</v>
      </c>
      <c r="P881" s="6">
        <v>8</v>
      </c>
      <c r="Q881" s="25" t="s">
        <v>24</v>
      </c>
      <c r="R881" s="6">
        <v>0</v>
      </c>
      <c r="S881" s="6" t="s">
        <v>2099</v>
      </c>
      <c r="T881" s="8">
        <v>0.64</v>
      </c>
      <c r="U881" s="6" t="s">
        <v>50</v>
      </c>
      <c r="V881" s="6" t="s">
        <v>9</v>
      </c>
      <c r="W881" s="6">
        <v>14</v>
      </c>
      <c r="X881" s="6" t="str">
        <f t="shared" si="97"/>
        <v>Medium</v>
      </c>
      <c r="Y881" s="11">
        <v>4</v>
      </c>
    </row>
    <row r="882" spans="1:25" x14ac:dyDescent="0.25">
      <c r="A882" s="10" t="s">
        <v>496</v>
      </c>
      <c r="B882" s="35">
        <v>250216</v>
      </c>
      <c r="C882" s="6" t="str">
        <f t="shared" si="91"/>
        <v>FL</v>
      </c>
      <c r="D882" s="6" t="str">
        <f t="shared" si="92"/>
        <v>216</v>
      </c>
      <c r="E882" s="6" t="str">
        <f t="shared" si="93"/>
        <v>250</v>
      </c>
      <c r="F882" s="6" t="str">
        <f>TRIM(Table1[[#This Row],[Name]])</f>
        <v>Danny Brown</v>
      </c>
      <c r="G882" s="6" t="s">
        <v>497</v>
      </c>
      <c r="H882" s="6" t="str">
        <f t="shared" si="94"/>
        <v>DANNY BROWN</v>
      </c>
      <c r="I882" s="6" t="str">
        <f t="shared" si="95"/>
        <v>danny brown</v>
      </c>
      <c r="J882" s="6" t="str">
        <f t="shared" si="96"/>
        <v>Danny Brown</v>
      </c>
      <c r="K882" s="6" t="s">
        <v>82</v>
      </c>
      <c r="L882" s="6">
        <v>40</v>
      </c>
      <c r="M882" s="6" t="s">
        <v>78</v>
      </c>
      <c r="N882" s="6" t="s">
        <v>79</v>
      </c>
      <c r="O882" s="6" t="s">
        <v>97</v>
      </c>
      <c r="P882" s="6">
        <v>12</v>
      </c>
      <c r="Q882" s="25" t="s">
        <v>104</v>
      </c>
      <c r="R882" s="6">
        <v>0</v>
      </c>
      <c r="S882" s="6" t="s">
        <v>2100</v>
      </c>
      <c r="T882" s="8">
        <v>0.8</v>
      </c>
      <c r="U882" s="6" t="s">
        <v>33</v>
      </c>
      <c r="V882" s="6" t="s">
        <v>9</v>
      </c>
      <c r="W882" s="6">
        <v>8</v>
      </c>
      <c r="X882" s="6" t="str">
        <f t="shared" si="97"/>
        <v>Low</v>
      </c>
      <c r="Y882" s="11">
        <v>13</v>
      </c>
    </row>
    <row r="883" spans="1:25" x14ac:dyDescent="0.25">
      <c r="A883" s="10" t="s">
        <v>500</v>
      </c>
      <c r="B883" s="35">
        <v>250218</v>
      </c>
      <c r="C883" s="6" t="str">
        <f t="shared" si="91"/>
        <v>FL</v>
      </c>
      <c r="D883" s="6" t="str">
        <f t="shared" si="92"/>
        <v>218</v>
      </c>
      <c r="E883" s="6" t="str">
        <f t="shared" si="93"/>
        <v>250</v>
      </c>
      <c r="F883" s="6" t="str">
        <f>TRIM(Table1[[#This Row],[Name]])</f>
        <v>Robert Evans</v>
      </c>
      <c r="G883" s="6" t="s">
        <v>501</v>
      </c>
      <c r="H883" s="6" t="str">
        <f t="shared" si="94"/>
        <v>ROBERT EVANS</v>
      </c>
      <c r="I883" s="6" t="str">
        <f t="shared" si="95"/>
        <v>robert evans</v>
      </c>
      <c r="J883" s="6" t="str">
        <f t="shared" si="96"/>
        <v>Robert Evans</v>
      </c>
      <c r="K883" s="6" t="s">
        <v>82</v>
      </c>
      <c r="L883" s="6">
        <v>39</v>
      </c>
      <c r="M883" s="6" t="s">
        <v>95</v>
      </c>
      <c r="N883" s="6" t="s">
        <v>96</v>
      </c>
      <c r="O883" s="6" t="s">
        <v>23</v>
      </c>
      <c r="P883" s="6">
        <v>14</v>
      </c>
      <c r="Q883" s="25" t="s">
        <v>2102</v>
      </c>
      <c r="R883" s="6">
        <v>0</v>
      </c>
      <c r="S883" s="6" t="s">
        <v>2100</v>
      </c>
      <c r="T883" s="8">
        <v>0.92</v>
      </c>
      <c r="U883" s="6" t="s">
        <v>55</v>
      </c>
      <c r="V883" s="6" t="s">
        <v>15</v>
      </c>
      <c r="W883" s="6">
        <v>7</v>
      </c>
      <c r="X883" s="6" t="str">
        <f t="shared" si="97"/>
        <v>Low</v>
      </c>
      <c r="Y883" s="11">
        <v>9</v>
      </c>
    </row>
    <row r="884" spans="1:25" x14ac:dyDescent="0.25">
      <c r="A884" s="10" t="s">
        <v>512</v>
      </c>
      <c r="B884" s="35">
        <v>250224</v>
      </c>
      <c r="C884" s="6" t="str">
        <f t="shared" si="91"/>
        <v>FL</v>
      </c>
      <c r="D884" s="6" t="str">
        <f t="shared" si="92"/>
        <v>224</v>
      </c>
      <c r="E884" s="6" t="str">
        <f t="shared" si="93"/>
        <v>250</v>
      </c>
      <c r="F884" s="6" t="str">
        <f>TRIM(Table1[[#This Row],[Name]])</f>
        <v>Jacqueline Williams</v>
      </c>
      <c r="G884" s="6" t="s">
        <v>513</v>
      </c>
      <c r="H884" s="6" t="str">
        <f t="shared" si="94"/>
        <v>JACQUELINE WILLIAMS</v>
      </c>
      <c r="I884" s="6" t="str">
        <f t="shared" si="95"/>
        <v>jacqueline williams</v>
      </c>
      <c r="J884" s="6" t="str">
        <f t="shared" si="96"/>
        <v>Jacqueline Williams</v>
      </c>
      <c r="K884" s="6" t="s">
        <v>63</v>
      </c>
      <c r="L884" s="6">
        <v>58</v>
      </c>
      <c r="M884" s="6" t="s">
        <v>158</v>
      </c>
      <c r="N884" s="6" t="s">
        <v>159</v>
      </c>
      <c r="O884" s="6" t="s">
        <v>97</v>
      </c>
      <c r="P884" s="6">
        <v>9</v>
      </c>
      <c r="Q884" s="25">
        <v>30</v>
      </c>
      <c r="R884" s="6">
        <v>0</v>
      </c>
      <c r="S884" s="6" t="s">
        <v>2100</v>
      </c>
      <c r="T884" s="8">
        <v>0.65</v>
      </c>
      <c r="U884" s="6" t="s">
        <v>50</v>
      </c>
      <c r="V884" s="6" t="s">
        <v>15</v>
      </c>
      <c r="W884" s="6">
        <v>15</v>
      </c>
      <c r="X884" s="6" t="str">
        <f t="shared" si="97"/>
        <v>Medium</v>
      </c>
      <c r="Y884" s="11">
        <v>6</v>
      </c>
    </row>
    <row r="885" spans="1:25" x14ac:dyDescent="0.25">
      <c r="A885" s="10" t="s">
        <v>520</v>
      </c>
      <c r="B885" s="35">
        <v>250228</v>
      </c>
      <c r="C885" s="6" t="str">
        <f t="shared" si="91"/>
        <v>FL</v>
      </c>
      <c r="D885" s="6" t="str">
        <f t="shared" si="92"/>
        <v>228</v>
      </c>
      <c r="E885" s="6" t="str">
        <f t="shared" si="93"/>
        <v>250</v>
      </c>
      <c r="F885" s="6" t="str">
        <f>TRIM(Table1[[#This Row],[Name]])</f>
        <v>Elaine Martinez</v>
      </c>
      <c r="G885" s="6" t="s">
        <v>521</v>
      </c>
      <c r="H885" s="6" t="str">
        <f t="shared" si="94"/>
        <v>ELAINE MARTINEZ</v>
      </c>
      <c r="I885" s="6" t="str">
        <f t="shared" si="95"/>
        <v>elaine martinez</v>
      </c>
      <c r="J885" s="6" t="str">
        <f t="shared" si="96"/>
        <v>Elaine Martinez</v>
      </c>
      <c r="K885" s="6" t="s">
        <v>63</v>
      </c>
      <c r="L885" s="6">
        <v>54</v>
      </c>
      <c r="M885" s="6" t="s">
        <v>111</v>
      </c>
      <c r="N885" s="6" t="s">
        <v>13</v>
      </c>
      <c r="O885" s="6" t="s">
        <v>19</v>
      </c>
      <c r="P885" s="6">
        <v>33</v>
      </c>
      <c r="Q885" s="25" t="s">
        <v>153</v>
      </c>
      <c r="R885" s="6">
        <v>0</v>
      </c>
      <c r="S885" s="6" t="s">
        <v>2100</v>
      </c>
      <c r="T885" s="8">
        <v>0.62</v>
      </c>
      <c r="U885" s="6" t="s">
        <v>50</v>
      </c>
      <c r="V885" s="6" t="s">
        <v>44</v>
      </c>
      <c r="W885" s="6">
        <v>18</v>
      </c>
      <c r="X885" s="6" t="str">
        <f t="shared" si="97"/>
        <v>High</v>
      </c>
      <c r="Y885" s="11">
        <v>9</v>
      </c>
    </row>
    <row r="886" spans="1:25" x14ac:dyDescent="0.25">
      <c r="A886" s="10" t="s">
        <v>532</v>
      </c>
      <c r="B886" s="35">
        <v>250234</v>
      </c>
      <c r="C886" s="6" t="str">
        <f t="shared" si="91"/>
        <v>FL</v>
      </c>
      <c r="D886" s="6" t="str">
        <f t="shared" si="92"/>
        <v>234</v>
      </c>
      <c r="E886" s="6" t="str">
        <f t="shared" si="93"/>
        <v>250</v>
      </c>
      <c r="F886" s="6" t="str">
        <f>TRIM(Table1[[#This Row],[Name]])</f>
        <v>Matthew Martin</v>
      </c>
      <c r="G886" s="6" t="s">
        <v>533</v>
      </c>
      <c r="H886" s="6" t="str">
        <f t="shared" si="94"/>
        <v>MATTHEW MARTIN</v>
      </c>
      <c r="I886" s="6" t="str">
        <f t="shared" si="95"/>
        <v>matthew martin</v>
      </c>
      <c r="J886" s="6" t="str">
        <f t="shared" si="96"/>
        <v>Matthew Martin</v>
      </c>
      <c r="K886" s="6" t="s">
        <v>82</v>
      </c>
      <c r="L886" s="6">
        <v>22</v>
      </c>
      <c r="M886" s="6" t="s">
        <v>162</v>
      </c>
      <c r="N886" s="6" t="s">
        <v>59</v>
      </c>
      <c r="O886" s="6" t="s">
        <v>60</v>
      </c>
      <c r="P886" s="6">
        <v>2</v>
      </c>
      <c r="Q886" s="25" t="s">
        <v>49</v>
      </c>
      <c r="R886" s="6">
        <v>0</v>
      </c>
      <c r="S886" s="6" t="s">
        <v>2100</v>
      </c>
      <c r="T886" s="8">
        <v>0.11</v>
      </c>
      <c r="U886" s="6" t="s">
        <v>33</v>
      </c>
      <c r="V886" s="6" t="s">
        <v>44</v>
      </c>
      <c r="W886" s="6">
        <v>5</v>
      </c>
      <c r="X886" s="6" t="str">
        <f t="shared" si="97"/>
        <v>Low</v>
      </c>
      <c r="Y886" s="11">
        <v>1</v>
      </c>
    </row>
    <row r="887" spans="1:25" x14ac:dyDescent="0.25">
      <c r="A887" s="10" t="s">
        <v>568</v>
      </c>
      <c r="B887" s="35">
        <v>250252</v>
      </c>
      <c r="C887" s="6" t="str">
        <f t="shared" si="91"/>
        <v>FL</v>
      </c>
      <c r="D887" s="6" t="str">
        <f t="shared" si="92"/>
        <v>252</v>
      </c>
      <c r="E887" s="6" t="str">
        <f t="shared" si="93"/>
        <v>250</v>
      </c>
      <c r="F887" s="6" t="str">
        <f>TRIM(Table1[[#This Row],[Name]])</f>
        <v>Fred Stark</v>
      </c>
      <c r="G887" s="6" t="s">
        <v>569</v>
      </c>
      <c r="H887" s="6" t="str">
        <f t="shared" si="94"/>
        <v>FRED STARK</v>
      </c>
      <c r="I887" s="6" t="str">
        <f t="shared" si="95"/>
        <v>fred stark</v>
      </c>
      <c r="J887" s="6" t="str">
        <f t="shared" si="96"/>
        <v>Fred Stark</v>
      </c>
      <c r="K887" s="6" t="s">
        <v>82</v>
      </c>
      <c r="L887" s="6">
        <v>43</v>
      </c>
      <c r="M887" s="6" t="s">
        <v>18</v>
      </c>
      <c r="N887" s="6" t="s">
        <v>18</v>
      </c>
      <c r="O887" s="6" t="s">
        <v>60</v>
      </c>
      <c r="P887" s="6">
        <v>6</v>
      </c>
      <c r="Q887" s="25">
        <v>50</v>
      </c>
      <c r="R887" s="6">
        <v>0</v>
      </c>
      <c r="S887" s="6" t="s">
        <v>2099</v>
      </c>
      <c r="T887" s="8">
        <v>0.81</v>
      </c>
      <c r="U887" s="6" t="s">
        <v>50</v>
      </c>
      <c r="V887" s="6" t="s">
        <v>9</v>
      </c>
      <c r="W887" s="6">
        <v>8</v>
      </c>
      <c r="X887" s="6" t="str">
        <f t="shared" si="97"/>
        <v>Low</v>
      </c>
      <c r="Y887" s="11">
        <v>13</v>
      </c>
    </row>
    <row r="888" spans="1:25" x14ac:dyDescent="0.25">
      <c r="A888" s="10" t="s">
        <v>582</v>
      </c>
      <c r="B888" s="35">
        <v>250259</v>
      </c>
      <c r="C888" s="6" t="str">
        <f t="shared" si="91"/>
        <v>FL</v>
      </c>
      <c r="D888" s="6" t="str">
        <f t="shared" si="92"/>
        <v>259</v>
      </c>
      <c r="E888" s="6" t="str">
        <f t="shared" si="93"/>
        <v>250</v>
      </c>
      <c r="F888" s="6" t="str">
        <f>TRIM(Table1[[#This Row],[Name]])</f>
        <v>Steven Jackson</v>
      </c>
      <c r="G888" s="6" t="s">
        <v>583</v>
      </c>
      <c r="H888" s="6" t="str">
        <f t="shared" si="94"/>
        <v>STEVEN JACKSON</v>
      </c>
      <c r="I888" s="6" t="str">
        <f t="shared" si="95"/>
        <v>steven jackson</v>
      </c>
      <c r="J888" s="6" t="str">
        <f t="shared" si="96"/>
        <v>Steven Jackson</v>
      </c>
      <c r="K888" s="6" t="s">
        <v>82</v>
      </c>
      <c r="L888" s="6">
        <v>37</v>
      </c>
      <c r="M888" s="6" t="s">
        <v>91</v>
      </c>
      <c r="N888" s="6" t="s">
        <v>92</v>
      </c>
      <c r="O888" s="6" t="s">
        <v>60</v>
      </c>
      <c r="P888" s="6">
        <v>17</v>
      </c>
      <c r="Q888" s="25" t="s">
        <v>2107</v>
      </c>
      <c r="R888" s="6">
        <v>0</v>
      </c>
      <c r="S888" s="6" t="s">
        <v>54</v>
      </c>
      <c r="T888" s="8">
        <v>0.87</v>
      </c>
      <c r="U888" s="6" t="s">
        <v>50</v>
      </c>
      <c r="V888" s="6" t="s">
        <v>15</v>
      </c>
      <c r="W888" s="6">
        <v>16</v>
      </c>
      <c r="X888" s="6" t="str">
        <f t="shared" si="97"/>
        <v>High</v>
      </c>
      <c r="Y888" s="11">
        <v>7</v>
      </c>
    </row>
    <row r="889" spans="1:25" x14ac:dyDescent="0.25">
      <c r="A889" s="10" t="s">
        <v>602</v>
      </c>
      <c r="B889" s="35">
        <v>250269</v>
      </c>
      <c r="C889" s="6" t="str">
        <f t="shared" si="91"/>
        <v>FL</v>
      </c>
      <c r="D889" s="6" t="str">
        <f t="shared" si="92"/>
        <v>269</v>
      </c>
      <c r="E889" s="6" t="str">
        <f t="shared" si="93"/>
        <v>250</v>
      </c>
      <c r="F889" s="6" t="str">
        <f>TRIM(Table1[[#This Row],[Name]])</f>
        <v>Barbara Keith</v>
      </c>
      <c r="G889" s="6" t="s">
        <v>603</v>
      </c>
      <c r="H889" s="6" t="str">
        <f t="shared" si="94"/>
        <v>BARBARA KEITH</v>
      </c>
      <c r="I889" s="6" t="str">
        <f t="shared" si="95"/>
        <v>barbara keith</v>
      </c>
      <c r="J889" s="6" t="str">
        <f t="shared" si="96"/>
        <v>Barbara Keith</v>
      </c>
      <c r="K889" s="6" t="s">
        <v>63</v>
      </c>
      <c r="L889" s="6">
        <v>39</v>
      </c>
      <c r="M889" s="6" t="s">
        <v>71</v>
      </c>
      <c r="N889" s="6" t="s">
        <v>72</v>
      </c>
      <c r="O889" s="6" t="s">
        <v>23</v>
      </c>
      <c r="P889" s="6">
        <v>21</v>
      </c>
      <c r="Q889" s="25">
        <v>100</v>
      </c>
      <c r="R889" s="6">
        <v>0</v>
      </c>
      <c r="S889" s="6" t="s">
        <v>142</v>
      </c>
      <c r="T889" s="8">
        <v>0.91</v>
      </c>
      <c r="U889" s="6" t="s">
        <v>55</v>
      </c>
      <c r="V889" s="6" t="s">
        <v>9</v>
      </c>
      <c r="W889" s="6">
        <v>17</v>
      </c>
      <c r="X889" s="6" t="str">
        <f t="shared" si="97"/>
        <v>High</v>
      </c>
      <c r="Y889" s="11">
        <v>13</v>
      </c>
    </row>
    <row r="890" spans="1:25" x14ac:dyDescent="0.25">
      <c r="A890" s="10" t="s">
        <v>614</v>
      </c>
      <c r="B890" s="35">
        <v>250275</v>
      </c>
      <c r="C890" s="6" t="str">
        <f t="shared" si="91"/>
        <v>FL</v>
      </c>
      <c r="D890" s="6" t="str">
        <f t="shared" si="92"/>
        <v>275</v>
      </c>
      <c r="E890" s="6" t="str">
        <f t="shared" si="93"/>
        <v>250</v>
      </c>
      <c r="F890" s="6" t="str">
        <f>TRIM(Table1[[#This Row],[Name]])</f>
        <v>William Gaines</v>
      </c>
      <c r="G890" s="6" t="s">
        <v>615</v>
      </c>
      <c r="H890" s="6" t="str">
        <f t="shared" si="94"/>
        <v>WILLIAM GAINES</v>
      </c>
      <c r="I890" s="6" t="str">
        <f t="shared" si="95"/>
        <v>william gaines</v>
      </c>
      <c r="J890" s="6" t="str">
        <f t="shared" si="96"/>
        <v>William Gaines</v>
      </c>
      <c r="K890" s="6" t="s">
        <v>82</v>
      </c>
      <c r="L890" s="6">
        <v>59</v>
      </c>
      <c r="M890" s="6" t="s">
        <v>118</v>
      </c>
      <c r="N890" s="6" t="s">
        <v>119</v>
      </c>
      <c r="O890" s="6" t="s">
        <v>23</v>
      </c>
      <c r="P890" s="6">
        <v>21</v>
      </c>
      <c r="Q890" s="25">
        <v>100</v>
      </c>
      <c r="R890" s="6">
        <v>0</v>
      </c>
      <c r="S890" s="6" t="s">
        <v>2100</v>
      </c>
      <c r="T890" s="8">
        <v>0.7</v>
      </c>
      <c r="U890" s="6" t="s">
        <v>55</v>
      </c>
      <c r="V890" s="6" t="s">
        <v>15</v>
      </c>
      <c r="W890" s="6">
        <v>17</v>
      </c>
      <c r="X890" s="6" t="str">
        <f t="shared" si="97"/>
        <v>High</v>
      </c>
      <c r="Y890" s="11">
        <v>7</v>
      </c>
    </row>
    <row r="891" spans="1:25" x14ac:dyDescent="0.25">
      <c r="A891" s="10" t="s">
        <v>636</v>
      </c>
      <c r="B891" s="35">
        <v>250286</v>
      </c>
      <c r="C891" s="6" t="str">
        <f t="shared" si="91"/>
        <v>FL</v>
      </c>
      <c r="D891" s="6" t="str">
        <f t="shared" si="92"/>
        <v>286</v>
      </c>
      <c r="E891" s="6" t="str">
        <f t="shared" si="93"/>
        <v>250</v>
      </c>
      <c r="F891" s="6" t="str">
        <f>TRIM(Table1[[#This Row],[Name]])</f>
        <v>Mary Reed</v>
      </c>
      <c r="G891" s="6" t="s">
        <v>637</v>
      </c>
      <c r="H891" s="6" t="str">
        <f t="shared" si="94"/>
        <v>MARY REED</v>
      </c>
      <c r="I891" s="6" t="str">
        <f t="shared" si="95"/>
        <v>mary reed</v>
      </c>
      <c r="J891" s="6" t="str">
        <f t="shared" si="96"/>
        <v>Mary Reed</v>
      </c>
      <c r="K891" s="6" t="s">
        <v>63</v>
      </c>
      <c r="L891" s="6">
        <v>58</v>
      </c>
      <c r="M891" s="6" t="s">
        <v>136</v>
      </c>
      <c r="N891" s="6" t="s">
        <v>137</v>
      </c>
      <c r="O891" s="6" t="s">
        <v>64</v>
      </c>
      <c r="P891" s="6">
        <v>11</v>
      </c>
      <c r="Q891" s="25">
        <v>50</v>
      </c>
      <c r="R891" s="6">
        <v>0</v>
      </c>
      <c r="S891" s="6" t="s">
        <v>2099</v>
      </c>
      <c r="T891" s="8">
        <v>0.11</v>
      </c>
      <c r="U891" s="6" t="s">
        <v>55</v>
      </c>
      <c r="V891" s="6" t="s">
        <v>15</v>
      </c>
      <c r="W891" s="6">
        <v>8</v>
      </c>
      <c r="X891" s="6" t="str">
        <f t="shared" si="97"/>
        <v>Low</v>
      </c>
      <c r="Y891" s="11">
        <v>5</v>
      </c>
    </row>
    <row r="892" spans="1:25" x14ac:dyDescent="0.25">
      <c r="A892" s="10" t="s">
        <v>638</v>
      </c>
      <c r="B892" s="35">
        <v>250287</v>
      </c>
      <c r="C892" s="6" t="str">
        <f t="shared" si="91"/>
        <v>FL</v>
      </c>
      <c r="D892" s="6" t="str">
        <f t="shared" si="92"/>
        <v>287</v>
      </c>
      <c r="E892" s="6" t="str">
        <f t="shared" si="93"/>
        <v>250</v>
      </c>
      <c r="F892" s="6" t="str">
        <f>TRIM(Table1[[#This Row],[Name]])</f>
        <v>Lauren Ross</v>
      </c>
      <c r="G892" s="6" t="s">
        <v>639</v>
      </c>
      <c r="H892" s="6" t="str">
        <f t="shared" si="94"/>
        <v>LAUREN ROSS</v>
      </c>
      <c r="I892" s="6" t="str">
        <f t="shared" si="95"/>
        <v>lauren ross</v>
      </c>
      <c r="J892" s="6" t="str">
        <f t="shared" si="96"/>
        <v>Lauren Ross</v>
      </c>
      <c r="K892" s="6" t="s">
        <v>63</v>
      </c>
      <c r="L892" s="6">
        <v>46</v>
      </c>
      <c r="M892" s="6" t="s">
        <v>95</v>
      </c>
      <c r="N892" s="6" t="s">
        <v>96</v>
      </c>
      <c r="O892" s="6" t="s">
        <v>97</v>
      </c>
      <c r="P892" s="6">
        <v>12</v>
      </c>
      <c r="Q892" s="25">
        <v>20</v>
      </c>
      <c r="R892" s="6">
        <v>0</v>
      </c>
      <c r="S892" s="6" t="s">
        <v>2099</v>
      </c>
      <c r="T892" s="8">
        <v>0.89</v>
      </c>
      <c r="U892" s="6" t="s">
        <v>8</v>
      </c>
      <c r="V892" s="6" t="s">
        <v>9</v>
      </c>
      <c r="W892" s="6">
        <v>10</v>
      </c>
      <c r="X892" s="6" t="str">
        <f t="shared" si="97"/>
        <v>Medium</v>
      </c>
      <c r="Y892" s="11">
        <v>4</v>
      </c>
    </row>
    <row r="893" spans="1:25" x14ac:dyDescent="0.25">
      <c r="A893" s="10" t="s">
        <v>662</v>
      </c>
      <c r="B893" s="35">
        <v>250299</v>
      </c>
      <c r="C893" s="6" t="str">
        <f t="shared" si="91"/>
        <v>FL</v>
      </c>
      <c r="D893" s="6" t="str">
        <f t="shared" si="92"/>
        <v>299</v>
      </c>
      <c r="E893" s="6" t="str">
        <f t="shared" si="93"/>
        <v>250</v>
      </c>
      <c r="F893" s="6" t="str">
        <f>TRIM(Table1[[#This Row],[Name]])</f>
        <v>Nancy Mendez</v>
      </c>
      <c r="G893" s="6" t="s">
        <v>663</v>
      </c>
      <c r="H893" s="6" t="str">
        <f t="shared" si="94"/>
        <v>NANCY MENDEZ</v>
      </c>
      <c r="I893" s="6" t="str">
        <f t="shared" si="95"/>
        <v>nancy mendez</v>
      </c>
      <c r="J893" s="6" t="str">
        <f t="shared" si="96"/>
        <v>Nancy Mendez</v>
      </c>
      <c r="K893" s="6" t="s">
        <v>63</v>
      </c>
      <c r="L893" s="6">
        <v>38</v>
      </c>
      <c r="M893" s="6" t="s">
        <v>111</v>
      </c>
      <c r="N893" s="6" t="s">
        <v>13</v>
      </c>
      <c r="O893" s="6" t="s">
        <v>97</v>
      </c>
      <c r="P893" s="6">
        <v>20</v>
      </c>
      <c r="Q893" s="25">
        <v>50</v>
      </c>
      <c r="R893" s="6">
        <v>0</v>
      </c>
      <c r="S893" s="6" t="s">
        <v>2100</v>
      </c>
      <c r="T893" s="8">
        <v>0.64</v>
      </c>
      <c r="U893" s="6" t="s">
        <v>55</v>
      </c>
      <c r="V893" s="6" t="s">
        <v>44</v>
      </c>
      <c r="W893" s="6">
        <v>10</v>
      </c>
      <c r="X893" s="6" t="str">
        <f t="shared" si="97"/>
        <v>Medium</v>
      </c>
      <c r="Y893" s="11">
        <v>2</v>
      </c>
    </row>
    <row r="894" spans="1:25" x14ac:dyDescent="0.25">
      <c r="A894" s="10" t="s">
        <v>666</v>
      </c>
      <c r="B894" s="35">
        <v>250301</v>
      </c>
      <c r="C894" s="6" t="str">
        <f t="shared" si="91"/>
        <v>FL</v>
      </c>
      <c r="D894" s="6" t="str">
        <f t="shared" si="92"/>
        <v>301</v>
      </c>
      <c r="E894" s="6" t="str">
        <f t="shared" si="93"/>
        <v>250</v>
      </c>
      <c r="F894" s="6" t="str">
        <f>TRIM(Table1[[#This Row],[Name]])</f>
        <v>Miguel Rogers</v>
      </c>
      <c r="G894" s="6" t="s">
        <v>667</v>
      </c>
      <c r="H894" s="6" t="str">
        <f t="shared" si="94"/>
        <v>MIGUEL ROGERS</v>
      </c>
      <c r="I894" s="6" t="str">
        <f t="shared" si="95"/>
        <v>miguel rogers</v>
      </c>
      <c r="J894" s="6" t="str">
        <f t="shared" si="96"/>
        <v>Miguel Rogers</v>
      </c>
      <c r="K894" s="6" t="s">
        <v>82</v>
      </c>
      <c r="L894" s="6">
        <v>46</v>
      </c>
      <c r="M894" s="6" t="s">
        <v>78</v>
      </c>
      <c r="N894" s="6" t="s">
        <v>79</v>
      </c>
      <c r="O894" s="6" t="s">
        <v>97</v>
      </c>
      <c r="P894" s="6">
        <v>13</v>
      </c>
      <c r="Q894" s="25" t="s">
        <v>212</v>
      </c>
      <c r="R894" s="6">
        <v>0</v>
      </c>
      <c r="S894" s="6" t="s">
        <v>2100</v>
      </c>
      <c r="T894" s="8">
        <v>0.97</v>
      </c>
      <c r="U894" s="6" t="s">
        <v>33</v>
      </c>
      <c r="V894" s="6" t="s">
        <v>44</v>
      </c>
      <c r="W894" s="6">
        <v>9</v>
      </c>
      <c r="X894" s="6" t="str">
        <f t="shared" si="97"/>
        <v>Low</v>
      </c>
      <c r="Y894" s="11">
        <v>12</v>
      </c>
    </row>
    <row r="895" spans="1:25" x14ac:dyDescent="0.25">
      <c r="A895" s="10" t="s">
        <v>710</v>
      </c>
      <c r="B895" s="35">
        <v>250323</v>
      </c>
      <c r="C895" s="6" t="str">
        <f t="shared" si="91"/>
        <v>FL</v>
      </c>
      <c r="D895" s="6" t="str">
        <f t="shared" si="92"/>
        <v>323</v>
      </c>
      <c r="E895" s="6" t="str">
        <f t="shared" si="93"/>
        <v>250</v>
      </c>
      <c r="F895" s="6" t="str">
        <f>TRIM(Table1[[#This Row],[Name]])</f>
        <v>Robert Walls</v>
      </c>
      <c r="G895" s="6" t="s">
        <v>711</v>
      </c>
      <c r="H895" s="6" t="str">
        <f t="shared" si="94"/>
        <v>ROBERT WALLS</v>
      </c>
      <c r="I895" s="6" t="str">
        <f t="shared" si="95"/>
        <v>robert walls</v>
      </c>
      <c r="J895" s="6" t="str">
        <f t="shared" si="96"/>
        <v>Robert Walls</v>
      </c>
      <c r="K895" s="6" t="s">
        <v>82</v>
      </c>
      <c r="L895" s="6">
        <v>52</v>
      </c>
      <c r="M895" s="6" t="s">
        <v>91</v>
      </c>
      <c r="N895" s="6" t="s">
        <v>92</v>
      </c>
      <c r="O895" s="6" t="s">
        <v>19</v>
      </c>
      <c r="P895" s="6">
        <v>33</v>
      </c>
      <c r="Q895" s="25" t="s">
        <v>49</v>
      </c>
      <c r="R895" s="6">
        <v>0</v>
      </c>
      <c r="S895" s="6" t="s">
        <v>2100</v>
      </c>
      <c r="T895" s="8">
        <v>0.6</v>
      </c>
      <c r="U895" s="6" t="s">
        <v>8</v>
      </c>
      <c r="V895" s="6" t="s">
        <v>20</v>
      </c>
      <c r="W895" s="6">
        <v>13</v>
      </c>
      <c r="X895" s="6" t="str">
        <f t="shared" si="97"/>
        <v>Medium</v>
      </c>
      <c r="Y895" s="11">
        <v>7</v>
      </c>
    </row>
    <row r="896" spans="1:25" x14ac:dyDescent="0.25">
      <c r="A896" s="10" t="s">
        <v>712</v>
      </c>
      <c r="B896" s="35">
        <v>250324</v>
      </c>
      <c r="C896" s="6" t="str">
        <f t="shared" si="91"/>
        <v>FL</v>
      </c>
      <c r="D896" s="6" t="str">
        <f t="shared" si="92"/>
        <v>324</v>
      </c>
      <c r="E896" s="6" t="str">
        <f t="shared" si="93"/>
        <v>250</v>
      </c>
      <c r="F896" s="6" t="str">
        <f>TRIM(Table1[[#This Row],[Name]])</f>
        <v>Justin Johnson</v>
      </c>
      <c r="G896" s="6" t="s">
        <v>713</v>
      </c>
      <c r="H896" s="6" t="str">
        <f t="shared" si="94"/>
        <v>JUSTIN JOHNSON</v>
      </c>
      <c r="I896" s="6" t="str">
        <f t="shared" si="95"/>
        <v>justin johnson</v>
      </c>
      <c r="J896" s="6" t="str">
        <f t="shared" si="96"/>
        <v>Justin Johnson</v>
      </c>
      <c r="K896" s="6" t="s">
        <v>82</v>
      </c>
      <c r="L896" s="6">
        <v>48</v>
      </c>
      <c r="M896" s="6" t="s">
        <v>78</v>
      </c>
      <c r="N896" s="6" t="s">
        <v>79</v>
      </c>
      <c r="O896" s="6" t="s">
        <v>64</v>
      </c>
      <c r="P896" s="6">
        <v>18</v>
      </c>
      <c r="Q896" s="25">
        <v>50</v>
      </c>
      <c r="R896" s="6">
        <v>0</v>
      </c>
      <c r="S896" s="6" t="s">
        <v>2100</v>
      </c>
      <c r="T896" s="8">
        <v>0.64</v>
      </c>
      <c r="U896" s="6" t="s">
        <v>55</v>
      </c>
      <c r="V896" s="6" t="s">
        <v>20</v>
      </c>
      <c r="W896" s="6">
        <v>11</v>
      </c>
      <c r="X896" s="6" t="str">
        <f t="shared" si="97"/>
        <v>Medium</v>
      </c>
      <c r="Y896" s="11">
        <v>16</v>
      </c>
    </row>
    <row r="897" spans="1:25" x14ac:dyDescent="0.25">
      <c r="A897" s="10" t="s">
        <v>722</v>
      </c>
      <c r="B897" s="35">
        <v>250329</v>
      </c>
      <c r="C897" s="6" t="str">
        <f t="shared" si="91"/>
        <v>FL</v>
      </c>
      <c r="D897" s="6" t="str">
        <f t="shared" si="92"/>
        <v>329</v>
      </c>
      <c r="E897" s="6" t="str">
        <f t="shared" si="93"/>
        <v>250</v>
      </c>
      <c r="F897" s="6" t="str">
        <f>TRIM(Table1[[#This Row],[Name]])</f>
        <v>Mike Dean</v>
      </c>
      <c r="G897" s="6" t="s">
        <v>723</v>
      </c>
      <c r="H897" s="6" t="str">
        <f t="shared" si="94"/>
        <v>MIKE DEAN</v>
      </c>
      <c r="I897" s="6" t="str">
        <f t="shared" si="95"/>
        <v>mike dean</v>
      </c>
      <c r="J897" s="6" t="str">
        <f t="shared" si="96"/>
        <v>Mike Dean</v>
      </c>
      <c r="K897" s="6" t="s">
        <v>82</v>
      </c>
      <c r="L897" s="6">
        <v>44</v>
      </c>
      <c r="M897" s="6" t="s">
        <v>58</v>
      </c>
      <c r="N897" s="6" t="s">
        <v>59</v>
      </c>
      <c r="O897" s="6" t="s">
        <v>31</v>
      </c>
      <c r="P897" s="6">
        <v>4</v>
      </c>
      <c r="Q897" s="25" t="s">
        <v>49</v>
      </c>
      <c r="R897" s="6">
        <v>0</v>
      </c>
      <c r="S897" s="6" t="s">
        <v>2100</v>
      </c>
      <c r="T897" s="8">
        <v>0.83</v>
      </c>
      <c r="U897" s="6" t="s">
        <v>50</v>
      </c>
      <c r="V897" s="6" t="s">
        <v>20</v>
      </c>
      <c r="W897" s="6">
        <v>5</v>
      </c>
      <c r="X897" s="6" t="str">
        <f t="shared" si="97"/>
        <v>Low</v>
      </c>
      <c r="Y897" s="11">
        <v>1</v>
      </c>
    </row>
    <row r="898" spans="1:25" x14ac:dyDescent="0.25">
      <c r="A898" s="10" t="s">
        <v>744</v>
      </c>
      <c r="B898" s="35">
        <v>250340</v>
      </c>
      <c r="C898" s="6" t="str">
        <f t="shared" ref="C898:C961" si="98">LEFT(A898,2)</f>
        <v>FL</v>
      </c>
      <c r="D898" s="6" t="str">
        <f t="shared" ref="D898:D961" si="99">RIGHT(A898,3)</f>
        <v>340</v>
      </c>
      <c r="E898" s="6" t="str">
        <f t="shared" ref="E898:E961" si="100">MID(A898,3,3)</f>
        <v>250</v>
      </c>
      <c r="F898" s="6" t="str">
        <f>TRIM(Table1[[#This Row],[Name]])</f>
        <v>Aaron Pruitt</v>
      </c>
      <c r="G898" s="6" t="s">
        <v>745</v>
      </c>
      <c r="H898" s="6" t="str">
        <f t="shared" ref="H898:H961" si="101">UPPER(G898)</f>
        <v>AARON PRUITT</v>
      </c>
      <c r="I898" s="6" t="str">
        <f t="shared" ref="I898:I961" si="102">LOWER(G898)</f>
        <v>aaron pruitt</v>
      </c>
      <c r="J898" s="6" t="str">
        <f t="shared" ref="J898:J961" si="103">PROPER(G898)</f>
        <v>Aaron Pruitt</v>
      </c>
      <c r="K898" s="6" t="s">
        <v>82</v>
      </c>
      <c r="L898" s="6">
        <v>50</v>
      </c>
      <c r="M898" s="6" t="s">
        <v>18</v>
      </c>
      <c r="N898" s="6" t="s">
        <v>18</v>
      </c>
      <c r="O898" s="6" t="s">
        <v>7</v>
      </c>
      <c r="P898" s="6">
        <v>20</v>
      </c>
      <c r="Q898" s="25" t="s">
        <v>2106</v>
      </c>
      <c r="R898" s="6">
        <v>0</v>
      </c>
      <c r="S898" s="6" t="s">
        <v>2099</v>
      </c>
      <c r="T898" s="8">
        <v>0.11</v>
      </c>
      <c r="U898" s="6" t="s">
        <v>8</v>
      </c>
      <c r="V898" s="6" t="s">
        <v>9</v>
      </c>
      <c r="W898" s="6">
        <v>18</v>
      </c>
      <c r="X898" s="6" t="str">
        <f t="shared" ref="X898:X961" si="104">IF(W898&gt;15,"High",IF(W898&gt;=10,"Medium","Low"))</f>
        <v>High</v>
      </c>
      <c r="Y898" s="11">
        <v>7</v>
      </c>
    </row>
    <row r="899" spans="1:25" x14ac:dyDescent="0.25">
      <c r="A899" s="10" t="s">
        <v>756</v>
      </c>
      <c r="B899" s="35">
        <v>250346</v>
      </c>
      <c r="C899" s="6" t="str">
        <f t="shared" si="98"/>
        <v>FL</v>
      </c>
      <c r="D899" s="6" t="str">
        <f t="shared" si="99"/>
        <v>346</v>
      </c>
      <c r="E899" s="6" t="str">
        <f t="shared" si="100"/>
        <v>250</v>
      </c>
      <c r="F899" s="6" t="str">
        <f>TRIM(Table1[[#This Row],[Name]])</f>
        <v>Emily Johnson</v>
      </c>
      <c r="G899" s="6" t="s">
        <v>757</v>
      </c>
      <c r="H899" s="6" t="str">
        <f t="shared" si="101"/>
        <v>EMILY JOHNSON</v>
      </c>
      <c r="I899" s="6" t="str">
        <f t="shared" si="102"/>
        <v>emily johnson</v>
      </c>
      <c r="J899" s="6" t="str">
        <f t="shared" si="103"/>
        <v>Emily Johnson</v>
      </c>
      <c r="K899" s="6" t="s">
        <v>63</v>
      </c>
      <c r="L899" s="6">
        <v>45</v>
      </c>
      <c r="M899" s="6" t="s">
        <v>47</v>
      </c>
      <c r="N899" s="6" t="s">
        <v>48</v>
      </c>
      <c r="O899" s="6" t="s">
        <v>23</v>
      </c>
      <c r="P899" s="6">
        <v>23</v>
      </c>
      <c r="Q899" s="25" t="s">
        <v>2105</v>
      </c>
      <c r="R899" s="6">
        <v>0</v>
      </c>
      <c r="S899" s="6" t="s">
        <v>2099</v>
      </c>
      <c r="T899" s="8">
        <v>0.66</v>
      </c>
      <c r="U899" s="6" t="s">
        <v>55</v>
      </c>
      <c r="V899" s="6" t="s">
        <v>20</v>
      </c>
      <c r="W899" s="6">
        <v>10</v>
      </c>
      <c r="X899" s="6" t="str">
        <f t="shared" si="104"/>
        <v>Medium</v>
      </c>
      <c r="Y899" s="11">
        <v>6</v>
      </c>
    </row>
    <row r="900" spans="1:25" x14ac:dyDescent="0.25">
      <c r="A900" s="10" t="s">
        <v>774</v>
      </c>
      <c r="B900" s="35">
        <v>250355</v>
      </c>
      <c r="C900" s="6" t="str">
        <f t="shared" si="98"/>
        <v>FL</v>
      </c>
      <c r="D900" s="6" t="str">
        <f t="shared" si="99"/>
        <v>355</v>
      </c>
      <c r="E900" s="6" t="str">
        <f t="shared" si="100"/>
        <v>250</v>
      </c>
      <c r="F900" s="6" t="str">
        <f>TRIM(Table1[[#This Row],[Name]])</f>
        <v>Alexa Gallegos</v>
      </c>
      <c r="G900" s="6" t="s">
        <v>775</v>
      </c>
      <c r="H900" s="6" t="str">
        <f t="shared" si="101"/>
        <v>ALEXA GALLEGOS</v>
      </c>
      <c r="I900" s="6" t="str">
        <f t="shared" si="102"/>
        <v>alexa gallegos</v>
      </c>
      <c r="J900" s="6" t="str">
        <f t="shared" si="103"/>
        <v>Alexa Gallegos</v>
      </c>
      <c r="K900" s="6" t="s">
        <v>63</v>
      </c>
      <c r="L900" s="6">
        <v>56</v>
      </c>
      <c r="M900" s="6" t="s">
        <v>71</v>
      </c>
      <c r="N900" s="6" t="s">
        <v>72</v>
      </c>
      <c r="O900" s="6" t="s">
        <v>19</v>
      </c>
      <c r="P900" s="6">
        <v>32</v>
      </c>
      <c r="Q900" s="25" t="s">
        <v>2104</v>
      </c>
      <c r="R900" s="6">
        <v>0</v>
      </c>
      <c r="S900" s="6" t="s">
        <v>2100</v>
      </c>
      <c r="T900" s="8">
        <v>0.86</v>
      </c>
      <c r="U900" s="6" t="s">
        <v>33</v>
      </c>
      <c r="V900" s="6" t="s">
        <v>20</v>
      </c>
      <c r="W900" s="6">
        <v>15</v>
      </c>
      <c r="X900" s="6" t="str">
        <f t="shared" si="104"/>
        <v>Medium</v>
      </c>
      <c r="Y900" s="11">
        <v>5</v>
      </c>
    </row>
    <row r="901" spans="1:25" x14ac:dyDescent="0.25">
      <c r="A901" s="10" t="s">
        <v>852</v>
      </c>
      <c r="B901" s="35">
        <v>250394</v>
      </c>
      <c r="C901" s="6" t="str">
        <f t="shared" si="98"/>
        <v>FL</v>
      </c>
      <c r="D901" s="6" t="str">
        <f t="shared" si="99"/>
        <v>394</v>
      </c>
      <c r="E901" s="6" t="str">
        <f t="shared" si="100"/>
        <v>250</v>
      </c>
      <c r="F901" s="6" t="str">
        <f>TRIM(Table1[[#This Row],[Name]])</f>
        <v>Elizabeth Estrada</v>
      </c>
      <c r="G901" s="6" t="s">
        <v>853</v>
      </c>
      <c r="H901" s="6" t="str">
        <f t="shared" si="101"/>
        <v>ELIZABETH ESTRADA</v>
      </c>
      <c r="I901" s="6" t="str">
        <f t="shared" si="102"/>
        <v>elizabeth estrada</v>
      </c>
      <c r="J901" s="6" t="str">
        <f t="shared" si="103"/>
        <v>Elizabeth Estrada</v>
      </c>
      <c r="K901" s="6" t="s">
        <v>63</v>
      </c>
      <c r="L901" s="6">
        <v>31</v>
      </c>
      <c r="M901" s="6" t="s">
        <v>18</v>
      </c>
      <c r="N901" s="6" t="s">
        <v>18</v>
      </c>
      <c r="O901" s="6" t="s">
        <v>60</v>
      </c>
      <c r="P901" s="6">
        <v>10</v>
      </c>
      <c r="Q901" s="25">
        <v>50</v>
      </c>
      <c r="R901" s="6">
        <v>0</v>
      </c>
      <c r="S901" s="6" t="s">
        <v>142</v>
      </c>
      <c r="T901" s="8">
        <v>0.11</v>
      </c>
      <c r="U901" s="6" t="s">
        <v>55</v>
      </c>
      <c r="V901" s="6" t="s">
        <v>44</v>
      </c>
      <c r="W901" s="6">
        <v>10</v>
      </c>
      <c r="X901" s="6" t="str">
        <f t="shared" si="104"/>
        <v>Medium</v>
      </c>
      <c r="Y901" s="11">
        <v>4</v>
      </c>
    </row>
    <row r="902" spans="1:25" x14ac:dyDescent="0.25">
      <c r="A902" s="10" t="s">
        <v>854</v>
      </c>
      <c r="B902" s="35">
        <v>250395</v>
      </c>
      <c r="C902" s="6" t="str">
        <f t="shared" si="98"/>
        <v>FL</v>
      </c>
      <c r="D902" s="6" t="str">
        <f t="shared" si="99"/>
        <v>395</v>
      </c>
      <c r="E902" s="6" t="str">
        <f t="shared" si="100"/>
        <v>250</v>
      </c>
      <c r="F902" s="6" t="str">
        <f>TRIM(Table1[[#This Row],[Name]])</f>
        <v>Lori Malone</v>
      </c>
      <c r="G902" s="6" t="s">
        <v>855</v>
      </c>
      <c r="H902" s="6" t="str">
        <f t="shared" si="101"/>
        <v>LORI MALONE</v>
      </c>
      <c r="I902" s="6" t="str">
        <f t="shared" si="102"/>
        <v>lori malone</v>
      </c>
      <c r="J902" s="6" t="str">
        <f t="shared" si="103"/>
        <v>Lori Malone</v>
      </c>
      <c r="K902" s="6" t="s">
        <v>63</v>
      </c>
      <c r="L902" s="6">
        <v>41</v>
      </c>
      <c r="M902" s="6" t="s">
        <v>122</v>
      </c>
      <c r="N902" s="6" t="s">
        <v>123</v>
      </c>
      <c r="O902" s="6" t="s">
        <v>7</v>
      </c>
      <c r="P902" s="6">
        <v>21</v>
      </c>
      <c r="Q902" s="25" t="s">
        <v>49</v>
      </c>
      <c r="R902" s="6">
        <v>0</v>
      </c>
      <c r="S902" s="6" t="s">
        <v>2100</v>
      </c>
      <c r="T902" s="8">
        <v>0.11</v>
      </c>
      <c r="U902" s="6" t="s">
        <v>55</v>
      </c>
      <c r="V902" s="6" t="s">
        <v>44</v>
      </c>
      <c r="W902" s="6">
        <v>10</v>
      </c>
      <c r="X902" s="6" t="str">
        <f t="shared" si="104"/>
        <v>Medium</v>
      </c>
      <c r="Y902" s="11">
        <v>9</v>
      </c>
    </row>
    <row r="903" spans="1:25" x14ac:dyDescent="0.25">
      <c r="A903" s="10" t="s">
        <v>868</v>
      </c>
      <c r="B903" s="35">
        <v>250402</v>
      </c>
      <c r="C903" s="6" t="str">
        <f t="shared" si="98"/>
        <v>FL</v>
      </c>
      <c r="D903" s="6" t="str">
        <f t="shared" si="99"/>
        <v>402</v>
      </c>
      <c r="E903" s="6" t="str">
        <f t="shared" si="100"/>
        <v>250</v>
      </c>
      <c r="F903" s="6" t="str">
        <f>TRIM(Table1[[#This Row],[Name]])</f>
        <v>Brett Moore</v>
      </c>
      <c r="G903" s="6" t="s">
        <v>869</v>
      </c>
      <c r="H903" s="6" t="str">
        <f t="shared" si="101"/>
        <v>BRETT MOORE</v>
      </c>
      <c r="I903" s="6" t="str">
        <f t="shared" si="102"/>
        <v>brett moore</v>
      </c>
      <c r="J903" s="6" t="str">
        <f t="shared" si="103"/>
        <v>Brett Moore</v>
      </c>
      <c r="K903" s="6" t="s">
        <v>82</v>
      </c>
      <c r="L903" s="6">
        <v>36</v>
      </c>
      <c r="M903" s="6" t="s">
        <v>47</v>
      </c>
      <c r="N903" s="6" t="s">
        <v>48</v>
      </c>
      <c r="O903" s="6" t="s">
        <v>64</v>
      </c>
      <c r="P903" s="6">
        <v>2</v>
      </c>
      <c r="Q903" s="25">
        <v>75</v>
      </c>
      <c r="R903" s="6">
        <v>0</v>
      </c>
      <c r="S903" s="6" t="s">
        <v>2099</v>
      </c>
      <c r="T903" s="8">
        <v>0.92</v>
      </c>
      <c r="U903" s="6" t="s">
        <v>33</v>
      </c>
      <c r="V903" s="6" t="s">
        <v>44</v>
      </c>
      <c r="W903" s="6">
        <v>5</v>
      </c>
      <c r="X903" s="6" t="str">
        <f t="shared" si="104"/>
        <v>Low</v>
      </c>
      <c r="Y903" s="11">
        <v>1</v>
      </c>
    </row>
    <row r="904" spans="1:25" x14ac:dyDescent="0.25">
      <c r="A904" s="10" t="s">
        <v>872</v>
      </c>
      <c r="B904" s="35">
        <v>250404</v>
      </c>
      <c r="C904" s="6" t="str">
        <f t="shared" si="98"/>
        <v>FL</v>
      </c>
      <c r="D904" s="6" t="str">
        <f t="shared" si="99"/>
        <v>404</v>
      </c>
      <c r="E904" s="6" t="str">
        <f t="shared" si="100"/>
        <v>250</v>
      </c>
      <c r="F904" s="6" t="str">
        <f>TRIM(Table1[[#This Row],[Name]])</f>
        <v>Stacie Wall</v>
      </c>
      <c r="G904" s="6" t="s">
        <v>873</v>
      </c>
      <c r="H904" s="6" t="str">
        <f t="shared" si="101"/>
        <v>STACIE WALL</v>
      </c>
      <c r="I904" s="6" t="str">
        <f t="shared" si="102"/>
        <v>stacie wall</v>
      </c>
      <c r="J904" s="6" t="str">
        <f t="shared" si="103"/>
        <v>Stacie Wall</v>
      </c>
      <c r="K904" s="6" t="s">
        <v>63</v>
      </c>
      <c r="L904" s="6">
        <v>41</v>
      </c>
      <c r="M904" s="6" t="s">
        <v>12</v>
      </c>
      <c r="N904" s="6" t="s">
        <v>13</v>
      </c>
      <c r="O904" s="6" t="s">
        <v>7</v>
      </c>
      <c r="P904" s="6">
        <v>14</v>
      </c>
      <c r="Q904" s="25">
        <v>30</v>
      </c>
      <c r="R904" s="6">
        <v>0</v>
      </c>
      <c r="S904" s="6" t="s">
        <v>2100</v>
      </c>
      <c r="T904" s="8">
        <v>0.78</v>
      </c>
      <c r="U904" s="6" t="s">
        <v>33</v>
      </c>
      <c r="V904" s="6" t="s">
        <v>20</v>
      </c>
      <c r="W904" s="6">
        <v>7</v>
      </c>
      <c r="X904" s="6" t="str">
        <f t="shared" si="104"/>
        <v>Low</v>
      </c>
      <c r="Y904" s="11">
        <v>10</v>
      </c>
    </row>
    <row r="905" spans="1:25" x14ac:dyDescent="0.25">
      <c r="A905" s="10" t="s">
        <v>876</v>
      </c>
      <c r="B905" s="35">
        <v>250406</v>
      </c>
      <c r="C905" s="6" t="str">
        <f t="shared" si="98"/>
        <v>FL</v>
      </c>
      <c r="D905" s="6" t="str">
        <f t="shared" si="99"/>
        <v>406</v>
      </c>
      <c r="E905" s="6" t="str">
        <f t="shared" si="100"/>
        <v>250</v>
      </c>
      <c r="F905" s="6" t="str">
        <f>TRIM(Table1[[#This Row],[Name]])</f>
        <v>Sabrina Davidson</v>
      </c>
      <c r="G905" s="6" t="s">
        <v>877</v>
      </c>
      <c r="H905" s="6" t="str">
        <f t="shared" si="101"/>
        <v>SABRINA DAVIDSON</v>
      </c>
      <c r="I905" s="6" t="str">
        <f t="shared" si="102"/>
        <v>sabrina davidson</v>
      </c>
      <c r="J905" s="6" t="str">
        <f t="shared" si="103"/>
        <v>Sabrina Davidson</v>
      </c>
      <c r="K905" s="6" t="s">
        <v>63</v>
      </c>
      <c r="L905" s="6">
        <v>51</v>
      </c>
      <c r="M905" s="6" t="s">
        <v>29</v>
      </c>
      <c r="N905" s="6" t="s">
        <v>30</v>
      </c>
      <c r="O905" s="6" t="s">
        <v>64</v>
      </c>
      <c r="P905" s="6">
        <v>27</v>
      </c>
      <c r="Q905" s="25" t="s">
        <v>49</v>
      </c>
      <c r="R905" s="6">
        <v>0</v>
      </c>
      <c r="S905" s="6" t="s">
        <v>142</v>
      </c>
      <c r="T905" s="8">
        <v>0.78</v>
      </c>
      <c r="U905" s="6" t="s">
        <v>33</v>
      </c>
      <c r="V905" s="6" t="s">
        <v>20</v>
      </c>
      <c r="W905" s="6">
        <v>14</v>
      </c>
      <c r="X905" s="6" t="str">
        <f t="shared" si="104"/>
        <v>Medium</v>
      </c>
      <c r="Y905" s="11">
        <v>11</v>
      </c>
    </row>
    <row r="906" spans="1:25" x14ac:dyDescent="0.25">
      <c r="A906" s="10" t="s">
        <v>880</v>
      </c>
      <c r="B906" s="35">
        <v>250408</v>
      </c>
      <c r="C906" s="6" t="str">
        <f t="shared" si="98"/>
        <v>FL</v>
      </c>
      <c r="D906" s="6" t="str">
        <f t="shared" si="99"/>
        <v>408</v>
      </c>
      <c r="E906" s="6" t="str">
        <f t="shared" si="100"/>
        <v>250</v>
      </c>
      <c r="F906" s="6" t="str">
        <f>TRIM(Table1[[#This Row],[Name]])</f>
        <v>Steven Norris</v>
      </c>
      <c r="G906" s="6" t="s">
        <v>881</v>
      </c>
      <c r="H906" s="6" t="str">
        <f t="shared" si="101"/>
        <v>STEVEN NORRIS</v>
      </c>
      <c r="I906" s="6" t="str">
        <f t="shared" si="102"/>
        <v>steven norris</v>
      </c>
      <c r="J906" s="6" t="str">
        <f t="shared" si="103"/>
        <v>Steven Norris</v>
      </c>
      <c r="K906" s="6" t="s">
        <v>82</v>
      </c>
      <c r="L906" s="6">
        <v>51</v>
      </c>
      <c r="M906" s="6" t="s">
        <v>71</v>
      </c>
      <c r="N906" s="6" t="s">
        <v>72</v>
      </c>
      <c r="O906" s="6" t="s">
        <v>31</v>
      </c>
      <c r="P906" s="6">
        <v>33</v>
      </c>
      <c r="Q906" s="25" t="s">
        <v>2104</v>
      </c>
      <c r="R906" s="6">
        <v>0</v>
      </c>
      <c r="S906" s="6" t="s">
        <v>2100</v>
      </c>
      <c r="T906" s="8">
        <v>0.63</v>
      </c>
      <c r="U906" s="6" t="s">
        <v>33</v>
      </c>
      <c r="V906" s="6" t="s">
        <v>15</v>
      </c>
      <c r="W906" s="6">
        <v>16</v>
      </c>
      <c r="X906" s="6" t="str">
        <f t="shared" si="104"/>
        <v>High</v>
      </c>
      <c r="Y906" s="11">
        <v>14</v>
      </c>
    </row>
    <row r="907" spans="1:25" x14ac:dyDescent="0.25">
      <c r="A907" s="10" t="s">
        <v>884</v>
      </c>
      <c r="B907" s="35">
        <v>250410</v>
      </c>
      <c r="C907" s="6" t="str">
        <f t="shared" si="98"/>
        <v>FL</v>
      </c>
      <c r="D907" s="6" t="str">
        <f t="shared" si="99"/>
        <v>410</v>
      </c>
      <c r="E907" s="6" t="str">
        <f t="shared" si="100"/>
        <v>250</v>
      </c>
      <c r="F907" s="6" t="str">
        <f>TRIM(Table1[[#This Row],[Name]])</f>
        <v>Elizabeth Stone</v>
      </c>
      <c r="G907" s="6" t="s">
        <v>885</v>
      </c>
      <c r="H907" s="6" t="str">
        <f t="shared" si="101"/>
        <v>ELIZABETH STONE</v>
      </c>
      <c r="I907" s="6" t="str">
        <f t="shared" si="102"/>
        <v>elizabeth stone</v>
      </c>
      <c r="J907" s="6" t="str">
        <f t="shared" si="103"/>
        <v>Elizabeth Stone</v>
      </c>
      <c r="K907" s="6" t="s">
        <v>63</v>
      </c>
      <c r="L907" s="6">
        <v>20</v>
      </c>
      <c r="M907" s="6" t="s">
        <v>173</v>
      </c>
      <c r="N907" s="6" t="s">
        <v>59</v>
      </c>
      <c r="O907" s="6" t="s">
        <v>19</v>
      </c>
      <c r="P907" s="6">
        <v>2</v>
      </c>
      <c r="Q907" s="25">
        <v>30</v>
      </c>
      <c r="R907" s="6">
        <v>0</v>
      </c>
      <c r="S907" s="6" t="s">
        <v>2099</v>
      </c>
      <c r="T907" s="8">
        <v>0.94</v>
      </c>
      <c r="U907" s="6" t="s">
        <v>8</v>
      </c>
      <c r="V907" s="6" t="s">
        <v>44</v>
      </c>
      <c r="W907" s="6">
        <v>2</v>
      </c>
      <c r="X907" s="6" t="str">
        <f t="shared" si="104"/>
        <v>Low</v>
      </c>
      <c r="Y907" s="11">
        <v>4</v>
      </c>
    </row>
    <row r="908" spans="1:25" x14ac:dyDescent="0.25">
      <c r="A908" s="10" t="s">
        <v>890</v>
      </c>
      <c r="B908" s="35">
        <v>250413</v>
      </c>
      <c r="C908" s="6" t="str">
        <f t="shared" si="98"/>
        <v>FL</v>
      </c>
      <c r="D908" s="6" t="str">
        <f t="shared" si="99"/>
        <v>413</v>
      </c>
      <c r="E908" s="6" t="str">
        <f t="shared" si="100"/>
        <v>250</v>
      </c>
      <c r="F908" s="6" t="str">
        <f>TRIM(Table1[[#This Row],[Name]])</f>
        <v>Sara Moses</v>
      </c>
      <c r="G908" s="6" t="s">
        <v>891</v>
      </c>
      <c r="H908" s="6" t="str">
        <f t="shared" si="101"/>
        <v>SARA MOSES</v>
      </c>
      <c r="I908" s="6" t="str">
        <f t="shared" si="102"/>
        <v>sara moses</v>
      </c>
      <c r="J908" s="6" t="str">
        <f t="shared" si="103"/>
        <v>Sara Moses</v>
      </c>
      <c r="K908" s="6" t="s">
        <v>63</v>
      </c>
      <c r="L908" s="6">
        <v>40</v>
      </c>
      <c r="M908" s="6" t="s">
        <v>91</v>
      </c>
      <c r="N908" s="6" t="s">
        <v>92</v>
      </c>
      <c r="O908" s="6" t="s">
        <v>60</v>
      </c>
      <c r="P908" s="6">
        <v>2</v>
      </c>
      <c r="Q908" s="25" t="s">
        <v>212</v>
      </c>
      <c r="R908" s="6">
        <v>0</v>
      </c>
      <c r="S908" s="6" t="s">
        <v>2099</v>
      </c>
      <c r="T908" s="8">
        <v>0.11</v>
      </c>
      <c r="U908" s="6" t="s">
        <v>8</v>
      </c>
      <c r="V908" s="6" t="s">
        <v>20</v>
      </c>
      <c r="W908" s="6">
        <v>3</v>
      </c>
      <c r="X908" s="6" t="str">
        <f t="shared" si="104"/>
        <v>Low</v>
      </c>
      <c r="Y908" s="11">
        <v>5</v>
      </c>
    </row>
    <row r="909" spans="1:25" x14ac:dyDescent="0.25">
      <c r="A909" s="10" t="s">
        <v>903</v>
      </c>
      <c r="B909" s="35">
        <v>250420</v>
      </c>
      <c r="C909" s="6" t="str">
        <f t="shared" si="98"/>
        <v>FL</v>
      </c>
      <c r="D909" s="6" t="str">
        <f t="shared" si="99"/>
        <v>420</v>
      </c>
      <c r="E909" s="6" t="str">
        <f t="shared" si="100"/>
        <v>250</v>
      </c>
      <c r="F909" s="6" t="str">
        <f>TRIM(Table1[[#This Row],[Name]])</f>
        <v>Natalie Frank MD</v>
      </c>
      <c r="G909" s="6" t="s">
        <v>904</v>
      </c>
      <c r="H909" s="6" t="str">
        <f t="shared" si="101"/>
        <v>NATALIE FRANK MD</v>
      </c>
      <c r="I909" s="6" t="str">
        <f t="shared" si="102"/>
        <v>natalie frank md</v>
      </c>
      <c r="J909" s="6" t="str">
        <f t="shared" si="103"/>
        <v>Natalie Frank Md</v>
      </c>
      <c r="K909" s="6" t="s">
        <v>63</v>
      </c>
      <c r="L909" s="6">
        <v>37</v>
      </c>
      <c r="M909" s="6" t="s">
        <v>12</v>
      </c>
      <c r="N909" s="6" t="s">
        <v>13</v>
      </c>
      <c r="O909" s="6" t="s">
        <v>14</v>
      </c>
      <c r="P909" s="6">
        <v>10</v>
      </c>
      <c r="Q909" s="25">
        <v>30</v>
      </c>
      <c r="R909" s="6">
        <v>0</v>
      </c>
      <c r="S909" s="6" t="s">
        <v>2099</v>
      </c>
      <c r="T909" s="8">
        <v>0.96</v>
      </c>
      <c r="U909" s="6" t="s">
        <v>33</v>
      </c>
      <c r="V909" s="6" t="s">
        <v>15</v>
      </c>
      <c r="W909" s="6">
        <v>15</v>
      </c>
      <c r="X909" s="6" t="str">
        <f t="shared" si="104"/>
        <v>Medium</v>
      </c>
      <c r="Y909" s="11">
        <v>12</v>
      </c>
    </row>
    <row r="910" spans="1:25" x14ac:dyDescent="0.25">
      <c r="A910" s="10" t="s">
        <v>909</v>
      </c>
      <c r="B910" s="35">
        <v>250423</v>
      </c>
      <c r="C910" s="6" t="str">
        <f t="shared" si="98"/>
        <v>FL</v>
      </c>
      <c r="D910" s="6" t="str">
        <f t="shared" si="99"/>
        <v>423</v>
      </c>
      <c r="E910" s="6" t="str">
        <f t="shared" si="100"/>
        <v>250</v>
      </c>
      <c r="F910" s="6" t="str">
        <f>TRIM(Table1[[#This Row],[Name]])</f>
        <v>Morgan Ford</v>
      </c>
      <c r="G910" s="6" t="s">
        <v>910</v>
      </c>
      <c r="H910" s="6" t="str">
        <f t="shared" si="101"/>
        <v>MORGAN FORD</v>
      </c>
      <c r="I910" s="6" t="str">
        <f t="shared" si="102"/>
        <v>morgan ford</v>
      </c>
      <c r="J910" s="6" t="str">
        <f t="shared" si="103"/>
        <v>Morgan Ford</v>
      </c>
      <c r="K910" s="6" t="s">
        <v>63</v>
      </c>
      <c r="L910" s="6">
        <v>60</v>
      </c>
      <c r="M910" s="6" t="s">
        <v>162</v>
      </c>
      <c r="N910" s="6" t="s">
        <v>59</v>
      </c>
      <c r="O910" s="6" t="s">
        <v>60</v>
      </c>
      <c r="P910" s="6">
        <v>34</v>
      </c>
      <c r="Q910" s="25" t="s">
        <v>212</v>
      </c>
      <c r="R910" s="6">
        <v>0</v>
      </c>
      <c r="S910" s="6" t="s">
        <v>2100</v>
      </c>
      <c r="T910" s="8">
        <v>0.74</v>
      </c>
      <c r="U910" s="6" t="s">
        <v>55</v>
      </c>
      <c r="V910" s="6" t="s">
        <v>15</v>
      </c>
      <c r="W910" s="6">
        <v>19</v>
      </c>
      <c r="X910" s="6" t="str">
        <f t="shared" si="104"/>
        <v>High</v>
      </c>
      <c r="Y910" s="11">
        <v>14</v>
      </c>
    </row>
    <row r="911" spans="1:25" x14ac:dyDescent="0.25">
      <c r="A911" s="10" t="s">
        <v>913</v>
      </c>
      <c r="B911" s="35">
        <v>250425</v>
      </c>
      <c r="C911" s="6" t="str">
        <f t="shared" si="98"/>
        <v>FL</v>
      </c>
      <c r="D911" s="6" t="str">
        <f t="shared" si="99"/>
        <v>425</v>
      </c>
      <c r="E911" s="6" t="str">
        <f t="shared" si="100"/>
        <v>250</v>
      </c>
      <c r="F911" s="6" t="str">
        <f>TRIM(Table1[[#This Row],[Name]])</f>
        <v>Regina Daniel</v>
      </c>
      <c r="G911" s="6" t="s">
        <v>914</v>
      </c>
      <c r="H911" s="6" t="str">
        <f t="shared" si="101"/>
        <v>REGINA DANIEL</v>
      </c>
      <c r="I911" s="6" t="str">
        <f t="shared" si="102"/>
        <v>regina daniel</v>
      </c>
      <c r="J911" s="6" t="str">
        <f t="shared" si="103"/>
        <v>Regina Daniel</v>
      </c>
      <c r="K911" s="6" t="s">
        <v>63</v>
      </c>
      <c r="L911" s="6">
        <v>24</v>
      </c>
      <c r="M911" s="6" t="s">
        <v>78</v>
      </c>
      <c r="N911" s="6" t="s">
        <v>79</v>
      </c>
      <c r="O911" s="6" t="s">
        <v>31</v>
      </c>
      <c r="P911" s="6">
        <v>3</v>
      </c>
      <c r="Q911" s="25">
        <v>20</v>
      </c>
      <c r="R911" s="6">
        <v>0</v>
      </c>
      <c r="S911" s="6" t="s">
        <v>2100</v>
      </c>
      <c r="T911" s="8">
        <v>0.11</v>
      </c>
      <c r="U911" s="6" t="s">
        <v>33</v>
      </c>
      <c r="V911" s="6" t="s">
        <v>9</v>
      </c>
      <c r="W911" s="6">
        <v>2</v>
      </c>
      <c r="X911" s="6" t="str">
        <f t="shared" si="104"/>
        <v>Low</v>
      </c>
      <c r="Y911" s="11">
        <v>1</v>
      </c>
    </row>
    <row r="912" spans="1:25" x14ac:dyDescent="0.25">
      <c r="A912" s="10" t="s">
        <v>915</v>
      </c>
      <c r="B912" s="35">
        <v>250426</v>
      </c>
      <c r="C912" s="6" t="str">
        <f t="shared" si="98"/>
        <v>FL</v>
      </c>
      <c r="D912" s="6" t="str">
        <f t="shared" si="99"/>
        <v>426</v>
      </c>
      <c r="E912" s="6" t="str">
        <f t="shared" si="100"/>
        <v>250</v>
      </c>
      <c r="F912" s="6" t="str">
        <f>TRIM(Table1[[#This Row],[Name]])</f>
        <v>Allison Perkins</v>
      </c>
      <c r="G912" s="6" t="s">
        <v>916</v>
      </c>
      <c r="H912" s="6" t="str">
        <f t="shared" si="101"/>
        <v>ALLISON PERKINS</v>
      </c>
      <c r="I912" s="6" t="str">
        <f t="shared" si="102"/>
        <v>allison perkins</v>
      </c>
      <c r="J912" s="6" t="str">
        <f t="shared" si="103"/>
        <v>Allison Perkins</v>
      </c>
      <c r="K912" s="6" t="s">
        <v>63</v>
      </c>
      <c r="L912" s="6">
        <v>35</v>
      </c>
      <c r="M912" s="6" t="s">
        <v>29</v>
      </c>
      <c r="N912" s="6" t="s">
        <v>30</v>
      </c>
      <c r="O912" s="6" t="s">
        <v>97</v>
      </c>
      <c r="P912" s="6">
        <v>10</v>
      </c>
      <c r="Q912" s="25">
        <v>75</v>
      </c>
      <c r="R912" s="6">
        <v>0</v>
      </c>
      <c r="S912" s="6" t="s">
        <v>2100</v>
      </c>
      <c r="T912" s="8">
        <v>0.74</v>
      </c>
      <c r="U912" s="6" t="s">
        <v>55</v>
      </c>
      <c r="V912" s="6" t="s">
        <v>9</v>
      </c>
      <c r="W912" s="6">
        <v>8</v>
      </c>
      <c r="X912" s="6" t="str">
        <f t="shared" si="104"/>
        <v>Low</v>
      </c>
      <c r="Y912" s="11">
        <v>9</v>
      </c>
    </row>
    <row r="913" spans="1:25" x14ac:dyDescent="0.25">
      <c r="A913" s="10" t="s">
        <v>951</v>
      </c>
      <c r="B913" s="35">
        <v>250444</v>
      </c>
      <c r="C913" s="6" t="str">
        <f t="shared" si="98"/>
        <v>FL</v>
      </c>
      <c r="D913" s="6" t="str">
        <f t="shared" si="99"/>
        <v>444</v>
      </c>
      <c r="E913" s="6" t="str">
        <f t="shared" si="100"/>
        <v>250</v>
      </c>
      <c r="F913" s="6" t="str">
        <f>TRIM(Table1[[#This Row],[Name]])</f>
        <v>Andrea Perez</v>
      </c>
      <c r="G913" s="6" t="s">
        <v>952</v>
      </c>
      <c r="H913" s="6" t="str">
        <f t="shared" si="101"/>
        <v>ANDREA PEREZ</v>
      </c>
      <c r="I913" s="6" t="str">
        <f t="shared" si="102"/>
        <v>andrea perez</v>
      </c>
      <c r="J913" s="6" t="str">
        <f t="shared" si="103"/>
        <v>Andrea Perez</v>
      </c>
      <c r="K913" s="6" t="s">
        <v>63</v>
      </c>
      <c r="L913" s="6">
        <v>34</v>
      </c>
      <c r="M913" s="6" t="s">
        <v>158</v>
      </c>
      <c r="N913" s="6" t="s">
        <v>159</v>
      </c>
      <c r="O913" s="6" t="s">
        <v>7</v>
      </c>
      <c r="P913" s="6">
        <v>11</v>
      </c>
      <c r="Q913" s="25" t="s">
        <v>49</v>
      </c>
      <c r="R913" s="6">
        <v>0</v>
      </c>
      <c r="S913" s="6" t="s">
        <v>2099</v>
      </c>
      <c r="T913" s="8">
        <v>0.84</v>
      </c>
      <c r="U913" s="6" t="s">
        <v>55</v>
      </c>
      <c r="V913" s="6" t="s">
        <v>9</v>
      </c>
      <c r="W913" s="6">
        <v>5</v>
      </c>
      <c r="X913" s="6" t="str">
        <f t="shared" si="104"/>
        <v>Low</v>
      </c>
      <c r="Y913" s="11">
        <v>1</v>
      </c>
    </row>
    <row r="914" spans="1:25" x14ac:dyDescent="0.25">
      <c r="A914" s="10" t="s">
        <v>965</v>
      </c>
      <c r="B914" s="35">
        <v>250451</v>
      </c>
      <c r="C914" s="6" t="str">
        <f t="shared" si="98"/>
        <v>FL</v>
      </c>
      <c r="D914" s="6" t="str">
        <f t="shared" si="99"/>
        <v>451</v>
      </c>
      <c r="E914" s="6" t="str">
        <f t="shared" si="100"/>
        <v>250</v>
      </c>
      <c r="F914" s="6" t="str">
        <f>TRIM(Table1[[#This Row],[Name]])</f>
        <v>Lindsay Hudson</v>
      </c>
      <c r="G914" s="6" t="s">
        <v>966</v>
      </c>
      <c r="H914" s="6" t="str">
        <f t="shared" si="101"/>
        <v>LINDSAY HUDSON</v>
      </c>
      <c r="I914" s="6" t="str">
        <f t="shared" si="102"/>
        <v>lindsay hudson</v>
      </c>
      <c r="J914" s="6" t="str">
        <f t="shared" si="103"/>
        <v>Lindsay Hudson</v>
      </c>
      <c r="K914" s="6" t="s">
        <v>63</v>
      </c>
      <c r="L914" s="6">
        <v>36</v>
      </c>
      <c r="M914" s="6" t="s">
        <v>29</v>
      </c>
      <c r="N914" s="6" t="s">
        <v>30</v>
      </c>
      <c r="O914" s="6" t="s">
        <v>64</v>
      </c>
      <c r="P914" s="6">
        <v>11</v>
      </c>
      <c r="Q914" s="25" t="s">
        <v>32</v>
      </c>
      <c r="R914" s="6">
        <v>0</v>
      </c>
      <c r="S914" s="6" t="s">
        <v>2100</v>
      </c>
      <c r="T914" s="8">
        <v>0.63</v>
      </c>
      <c r="U914" s="6" t="s">
        <v>33</v>
      </c>
      <c r="V914" s="6" t="s">
        <v>20</v>
      </c>
      <c r="W914" s="6">
        <v>9</v>
      </c>
      <c r="X914" s="6" t="str">
        <f t="shared" si="104"/>
        <v>Low</v>
      </c>
      <c r="Y914" s="11">
        <v>14</v>
      </c>
    </row>
    <row r="915" spans="1:25" x14ac:dyDescent="0.25">
      <c r="A915" s="10" t="s">
        <v>969</v>
      </c>
      <c r="B915" s="35">
        <v>250453</v>
      </c>
      <c r="C915" s="6" t="str">
        <f t="shared" si="98"/>
        <v>FL</v>
      </c>
      <c r="D915" s="6" t="str">
        <f t="shared" si="99"/>
        <v>453</v>
      </c>
      <c r="E915" s="6" t="str">
        <f t="shared" si="100"/>
        <v>250</v>
      </c>
      <c r="F915" s="6" t="str">
        <f>TRIM(Table1[[#This Row],[Name]])</f>
        <v>Dr. Jessica Campbell</v>
      </c>
      <c r="G915" s="6" t="s">
        <v>970</v>
      </c>
      <c r="H915" s="6" t="str">
        <f t="shared" si="101"/>
        <v>DR. JESSICA CAMPBELL</v>
      </c>
      <c r="I915" s="6" t="str">
        <f t="shared" si="102"/>
        <v>dr. jessica campbell</v>
      </c>
      <c r="J915" s="6" t="str">
        <f t="shared" si="103"/>
        <v>Dr. Jessica Campbell</v>
      </c>
      <c r="K915" s="6" t="s">
        <v>63</v>
      </c>
      <c r="L915" s="6">
        <v>25</v>
      </c>
      <c r="M915" s="6" t="s">
        <v>58</v>
      </c>
      <c r="N915" s="6" t="s">
        <v>59</v>
      </c>
      <c r="O915" s="6" t="s">
        <v>23</v>
      </c>
      <c r="P915" s="6">
        <v>1</v>
      </c>
      <c r="Q915" s="25">
        <v>75</v>
      </c>
      <c r="R915" s="6">
        <v>0</v>
      </c>
      <c r="S915" s="6" t="s">
        <v>2100</v>
      </c>
      <c r="T915" s="8">
        <v>0.11</v>
      </c>
      <c r="U915" s="6" t="s">
        <v>8</v>
      </c>
      <c r="V915" s="6" t="s">
        <v>44</v>
      </c>
      <c r="W915" s="6">
        <v>2</v>
      </c>
      <c r="X915" s="6" t="str">
        <f t="shared" si="104"/>
        <v>Low</v>
      </c>
      <c r="Y915" s="11">
        <v>3</v>
      </c>
    </row>
    <row r="916" spans="1:25" x14ac:dyDescent="0.25">
      <c r="A916" s="10" t="s">
        <v>1003</v>
      </c>
      <c r="B916" s="35">
        <v>250470</v>
      </c>
      <c r="C916" s="6" t="str">
        <f t="shared" si="98"/>
        <v>FL</v>
      </c>
      <c r="D916" s="6" t="str">
        <f t="shared" si="99"/>
        <v>470</v>
      </c>
      <c r="E916" s="6" t="str">
        <f t="shared" si="100"/>
        <v>250</v>
      </c>
      <c r="F916" s="6" t="str">
        <f>TRIM(Table1[[#This Row],[Name]])</f>
        <v>Jennifer Sullivan</v>
      </c>
      <c r="G916" s="6" t="s">
        <v>1004</v>
      </c>
      <c r="H916" s="6" t="str">
        <f t="shared" si="101"/>
        <v>JENNIFER SULLIVAN</v>
      </c>
      <c r="I916" s="6" t="str">
        <f t="shared" si="102"/>
        <v>jennifer sullivan</v>
      </c>
      <c r="J916" s="6" t="str">
        <f t="shared" si="103"/>
        <v>Jennifer Sullivan</v>
      </c>
      <c r="K916" s="6" t="s">
        <v>63</v>
      </c>
      <c r="L916" s="6">
        <v>45</v>
      </c>
      <c r="M916" s="6" t="s">
        <v>12</v>
      </c>
      <c r="N916" s="6" t="s">
        <v>13</v>
      </c>
      <c r="O916" s="6" t="s">
        <v>7</v>
      </c>
      <c r="P916" s="6">
        <v>8</v>
      </c>
      <c r="Q916" s="25">
        <v>40</v>
      </c>
      <c r="R916" s="6">
        <v>0</v>
      </c>
      <c r="S916" s="6" t="s">
        <v>2099</v>
      </c>
      <c r="T916" s="8">
        <v>0.78</v>
      </c>
      <c r="U916" s="6" t="s">
        <v>55</v>
      </c>
      <c r="V916" s="6" t="s">
        <v>44</v>
      </c>
      <c r="W916" s="6">
        <v>7</v>
      </c>
      <c r="X916" s="6" t="str">
        <f t="shared" si="104"/>
        <v>Low</v>
      </c>
      <c r="Y916" s="11">
        <v>9</v>
      </c>
    </row>
    <row r="917" spans="1:25" x14ac:dyDescent="0.25">
      <c r="A917" s="10" t="s">
        <v>1019</v>
      </c>
      <c r="B917" s="35">
        <v>250478</v>
      </c>
      <c r="C917" s="6" t="str">
        <f t="shared" si="98"/>
        <v>FL</v>
      </c>
      <c r="D917" s="6" t="str">
        <f t="shared" si="99"/>
        <v>478</v>
      </c>
      <c r="E917" s="6" t="str">
        <f t="shared" si="100"/>
        <v>250</v>
      </c>
      <c r="F917" s="6" t="str">
        <f>TRIM(Table1[[#This Row],[Name]])</f>
        <v>Matthew Gay</v>
      </c>
      <c r="G917" s="6" t="s">
        <v>1020</v>
      </c>
      <c r="H917" s="6" t="str">
        <f t="shared" si="101"/>
        <v>MATTHEW GAY</v>
      </c>
      <c r="I917" s="6" t="str">
        <f t="shared" si="102"/>
        <v>matthew gay</v>
      </c>
      <c r="J917" s="6" t="str">
        <f t="shared" si="103"/>
        <v>Matthew Gay</v>
      </c>
      <c r="K917" s="6" t="s">
        <v>82</v>
      </c>
      <c r="L917" s="6">
        <v>56</v>
      </c>
      <c r="M917" s="6" t="s">
        <v>29</v>
      </c>
      <c r="N917" s="6" t="s">
        <v>30</v>
      </c>
      <c r="O917" s="6" t="s">
        <v>75</v>
      </c>
      <c r="P917" s="6">
        <v>16</v>
      </c>
      <c r="Q917" s="25" t="s">
        <v>2106</v>
      </c>
      <c r="R917" s="6">
        <v>0</v>
      </c>
      <c r="S917" s="6" t="s">
        <v>54</v>
      </c>
      <c r="T917" s="8">
        <v>0.11</v>
      </c>
      <c r="U917" s="6" t="s">
        <v>50</v>
      </c>
      <c r="V917" s="6" t="s">
        <v>44</v>
      </c>
      <c r="W917" s="6">
        <v>12</v>
      </c>
      <c r="X917" s="6" t="str">
        <f t="shared" si="104"/>
        <v>Medium</v>
      </c>
      <c r="Y917" s="11">
        <v>10</v>
      </c>
    </row>
    <row r="918" spans="1:25" x14ac:dyDescent="0.25">
      <c r="A918" s="10" t="s">
        <v>1021</v>
      </c>
      <c r="B918" s="35">
        <v>250479</v>
      </c>
      <c r="C918" s="6" t="str">
        <f t="shared" si="98"/>
        <v>FL</v>
      </c>
      <c r="D918" s="6" t="str">
        <f t="shared" si="99"/>
        <v>479</v>
      </c>
      <c r="E918" s="6" t="str">
        <f t="shared" si="100"/>
        <v>250</v>
      </c>
      <c r="F918" s="6" t="str">
        <f>TRIM(Table1[[#This Row],[Name]])</f>
        <v>Cheryl Freeman</v>
      </c>
      <c r="G918" s="6" t="s">
        <v>1022</v>
      </c>
      <c r="H918" s="6" t="str">
        <f t="shared" si="101"/>
        <v>CHERYL FREEMAN</v>
      </c>
      <c r="I918" s="6" t="str">
        <f t="shared" si="102"/>
        <v>cheryl freeman</v>
      </c>
      <c r="J918" s="6" t="str">
        <f t="shared" si="103"/>
        <v>Cheryl Freeman</v>
      </c>
      <c r="K918" s="6" t="s">
        <v>63</v>
      </c>
      <c r="L918" s="6">
        <v>24</v>
      </c>
      <c r="M918" s="6" t="s">
        <v>29</v>
      </c>
      <c r="N918" s="6" t="s">
        <v>30</v>
      </c>
      <c r="O918" s="6" t="s">
        <v>75</v>
      </c>
      <c r="P918" s="6">
        <v>6</v>
      </c>
      <c r="Q918" s="25">
        <v>30</v>
      </c>
      <c r="R918" s="6">
        <v>0</v>
      </c>
      <c r="S918" s="6" t="s">
        <v>54</v>
      </c>
      <c r="T918" s="8">
        <v>0.84</v>
      </c>
      <c r="U918" s="6" t="s">
        <v>33</v>
      </c>
      <c r="V918" s="6" t="s">
        <v>20</v>
      </c>
      <c r="W918" s="6">
        <v>6</v>
      </c>
      <c r="X918" s="6" t="str">
        <f t="shared" si="104"/>
        <v>Low</v>
      </c>
      <c r="Y918" s="11">
        <v>4</v>
      </c>
    </row>
    <row r="919" spans="1:25" x14ac:dyDescent="0.25">
      <c r="A919" s="10" t="s">
        <v>1040</v>
      </c>
      <c r="B919" s="35">
        <v>250489</v>
      </c>
      <c r="C919" s="6" t="str">
        <f t="shared" si="98"/>
        <v>FL</v>
      </c>
      <c r="D919" s="6" t="str">
        <f t="shared" si="99"/>
        <v>489</v>
      </c>
      <c r="E919" s="6" t="str">
        <f t="shared" si="100"/>
        <v>250</v>
      </c>
      <c r="F919" s="6" t="str">
        <f>TRIM(Table1[[#This Row],[Name]])</f>
        <v>Jeffrey Cooper</v>
      </c>
      <c r="G919" s="6" t="s">
        <v>1041</v>
      </c>
      <c r="H919" s="6" t="str">
        <f t="shared" si="101"/>
        <v>JEFFREY COOPER</v>
      </c>
      <c r="I919" s="6" t="str">
        <f t="shared" si="102"/>
        <v>jeffrey cooper</v>
      </c>
      <c r="J919" s="6" t="str">
        <f t="shared" si="103"/>
        <v>Jeffrey Cooper</v>
      </c>
      <c r="K919" s="6" t="s">
        <v>82</v>
      </c>
      <c r="L919" s="6">
        <v>33</v>
      </c>
      <c r="M919" s="6" t="s">
        <v>36</v>
      </c>
      <c r="N919" s="6" t="s">
        <v>37</v>
      </c>
      <c r="O919" s="6" t="s">
        <v>23</v>
      </c>
      <c r="P919" s="6">
        <v>10</v>
      </c>
      <c r="Q919" s="25" t="s">
        <v>2106</v>
      </c>
      <c r="R919" s="6">
        <v>0</v>
      </c>
      <c r="S919" s="6" t="s">
        <v>54</v>
      </c>
      <c r="T919" s="8">
        <v>0.89</v>
      </c>
      <c r="U919" s="6" t="s">
        <v>33</v>
      </c>
      <c r="V919" s="6" t="s">
        <v>9</v>
      </c>
      <c r="W919" s="6">
        <v>11</v>
      </c>
      <c r="X919" s="6" t="str">
        <f t="shared" si="104"/>
        <v>Medium</v>
      </c>
      <c r="Y919" s="11">
        <v>10</v>
      </c>
    </row>
    <row r="920" spans="1:25" x14ac:dyDescent="0.25">
      <c r="A920" s="10" t="s">
        <v>1042</v>
      </c>
      <c r="B920" s="35">
        <v>250490</v>
      </c>
      <c r="C920" s="6" t="str">
        <f t="shared" si="98"/>
        <v>FL</v>
      </c>
      <c r="D920" s="6" t="str">
        <f t="shared" si="99"/>
        <v>490</v>
      </c>
      <c r="E920" s="6" t="str">
        <f t="shared" si="100"/>
        <v>250</v>
      </c>
      <c r="F920" s="6" t="str">
        <f>TRIM(Table1[[#This Row],[Name]])</f>
        <v>Allison Williams</v>
      </c>
      <c r="G920" s="6" t="s">
        <v>1043</v>
      </c>
      <c r="H920" s="6" t="str">
        <f t="shared" si="101"/>
        <v>ALLISON WILLIAMS</v>
      </c>
      <c r="I920" s="6" t="str">
        <f t="shared" si="102"/>
        <v>allison williams</v>
      </c>
      <c r="J920" s="6" t="str">
        <f t="shared" si="103"/>
        <v>Allison Williams</v>
      </c>
      <c r="K920" s="6" t="s">
        <v>63</v>
      </c>
      <c r="L920" s="6">
        <v>43</v>
      </c>
      <c r="M920" s="6" t="s">
        <v>91</v>
      </c>
      <c r="N920" s="6" t="s">
        <v>92</v>
      </c>
      <c r="O920" s="6" t="s">
        <v>60</v>
      </c>
      <c r="P920" s="6">
        <v>2</v>
      </c>
      <c r="Q920" s="25" t="s">
        <v>24</v>
      </c>
      <c r="R920" s="6">
        <v>0</v>
      </c>
      <c r="S920" s="6" t="s">
        <v>54</v>
      </c>
      <c r="T920" s="8">
        <v>0.89</v>
      </c>
      <c r="U920" s="6" t="s">
        <v>8</v>
      </c>
      <c r="V920" s="6" t="s">
        <v>9</v>
      </c>
      <c r="W920" s="6">
        <v>5</v>
      </c>
      <c r="X920" s="6" t="str">
        <f t="shared" si="104"/>
        <v>Low</v>
      </c>
      <c r="Y920" s="11">
        <v>1</v>
      </c>
    </row>
    <row r="921" spans="1:25" x14ac:dyDescent="0.25">
      <c r="A921" s="10" t="s">
        <v>1044</v>
      </c>
      <c r="B921" s="35">
        <v>250491</v>
      </c>
      <c r="C921" s="6" t="str">
        <f t="shared" si="98"/>
        <v>FL</v>
      </c>
      <c r="D921" s="6" t="str">
        <f t="shared" si="99"/>
        <v>491</v>
      </c>
      <c r="E921" s="6" t="str">
        <f t="shared" si="100"/>
        <v>250</v>
      </c>
      <c r="F921" s="6" t="str">
        <f>TRIM(Table1[[#This Row],[Name]])</f>
        <v>Raymond Sherman</v>
      </c>
      <c r="G921" s="6" t="s">
        <v>1045</v>
      </c>
      <c r="H921" s="6" t="str">
        <f t="shared" si="101"/>
        <v>RAYMOND SHERMAN</v>
      </c>
      <c r="I921" s="6" t="str">
        <f t="shared" si="102"/>
        <v>raymond sherman</v>
      </c>
      <c r="J921" s="6" t="str">
        <f t="shared" si="103"/>
        <v>Raymond Sherman</v>
      </c>
      <c r="K921" s="6" t="s">
        <v>82</v>
      </c>
      <c r="L921" s="6">
        <v>43</v>
      </c>
      <c r="M921" s="6" t="s">
        <v>173</v>
      </c>
      <c r="N921" s="6" t="s">
        <v>59</v>
      </c>
      <c r="O921" s="6" t="s">
        <v>7</v>
      </c>
      <c r="P921" s="6">
        <v>4</v>
      </c>
      <c r="Q921" s="25">
        <v>50</v>
      </c>
      <c r="R921" s="6">
        <v>0</v>
      </c>
      <c r="S921" s="6" t="s">
        <v>2100</v>
      </c>
      <c r="T921" s="8">
        <v>0.01</v>
      </c>
      <c r="U921" s="6" t="s">
        <v>33</v>
      </c>
      <c r="V921" s="6" t="s">
        <v>15</v>
      </c>
      <c r="W921" s="6">
        <v>2</v>
      </c>
      <c r="X921" s="6" t="str">
        <f t="shared" si="104"/>
        <v>Low</v>
      </c>
      <c r="Y921" s="11">
        <v>1</v>
      </c>
    </row>
    <row r="922" spans="1:25" x14ac:dyDescent="0.25">
      <c r="A922" s="10" t="s">
        <v>1070</v>
      </c>
      <c r="B922" s="35">
        <v>250504</v>
      </c>
      <c r="C922" s="6" t="str">
        <f t="shared" si="98"/>
        <v>FL</v>
      </c>
      <c r="D922" s="6" t="str">
        <f t="shared" si="99"/>
        <v>504</v>
      </c>
      <c r="E922" s="6" t="str">
        <f t="shared" si="100"/>
        <v>250</v>
      </c>
      <c r="F922" s="6" t="str">
        <f>TRIM(Table1[[#This Row],[Name]])</f>
        <v>Michael Stein</v>
      </c>
      <c r="G922" s="6" t="s">
        <v>1071</v>
      </c>
      <c r="H922" s="6" t="str">
        <f t="shared" si="101"/>
        <v>MICHAEL STEIN</v>
      </c>
      <c r="I922" s="6" t="str">
        <f t="shared" si="102"/>
        <v>michael stein</v>
      </c>
      <c r="J922" s="6" t="str">
        <f t="shared" si="103"/>
        <v>Michael Stein</v>
      </c>
      <c r="K922" s="6" t="s">
        <v>82</v>
      </c>
      <c r="L922" s="6">
        <v>23</v>
      </c>
      <c r="M922" s="6" t="s">
        <v>95</v>
      </c>
      <c r="N922" s="6" t="s">
        <v>96</v>
      </c>
      <c r="O922" s="6" t="s">
        <v>7</v>
      </c>
      <c r="P922" s="6">
        <v>1</v>
      </c>
      <c r="Q922" s="25">
        <v>40</v>
      </c>
      <c r="R922" s="6">
        <v>0</v>
      </c>
      <c r="S922" s="6" t="s">
        <v>2099</v>
      </c>
      <c r="T922" s="8">
        <v>0.64</v>
      </c>
      <c r="U922" s="6" t="s">
        <v>50</v>
      </c>
      <c r="V922" s="6" t="s">
        <v>15</v>
      </c>
      <c r="W922" s="6">
        <v>2</v>
      </c>
      <c r="X922" s="6" t="str">
        <f t="shared" si="104"/>
        <v>Low</v>
      </c>
      <c r="Y922" s="11">
        <v>3</v>
      </c>
    </row>
    <row r="923" spans="1:25" x14ac:dyDescent="0.25">
      <c r="A923" s="10" t="s">
        <v>1082</v>
      </c>
      <c r="B923" s="35">
        <v>250510</v>
      </c>
      <c r="C923" s="6" t="str">
        <f t="shared" si="98"/>
        <v>FL</v>
      </c>
      <c r="D923" s="6" t="str">
        <f t="shared" si="99"/>
        <v>510</v>
      </c>
      <c r="E923" s="6" t="str">
        <f t="shared" si="100"/>
        <v>250</v>
      </c>
      <c r="F923" s="6" t="str">
        <f>TRIM(Table1[[#This Row],[Name]])</f>
        <v>Anthony Gaines</v>
      </c>
      <c r="G923" s="6" t="s">
        <v>1083</v>
      </c>
      <c r="H923" s="6" t="str">
        <f t="shared" si="101"/>
        <v>ANTHONY GAINES</v>
      </c>
      <c r="I923" s="6" t="str">
        <f t="shared" si="102"/>
        <v>anthony gaines</v>
      </c>
      <c r="J923" s="6" t="str">
        <f t="shared" si="103"/>
        <v>Anthony Gaines</v>
      </c>
      <c r="K923" s="6" t="s">
        <v>82</v>
      </c>
      <c r="L923" s="6">
        <v>52</v>
      </c>
      <c r="M923" s="6" t="s">
        <v>43</v>
      </c>
      <c r="N923" s="6" t="s">
        <v>13</v>
      </c>
      <c r="O923" s="6" t="s">
        <v>75</v>
      </c>
      <c r="P923" s="6">
        <v>17</v>
      </c>
      <c r="Q923" s="25" t="s">
        <v>2103</v>
      </c>
      <c r="R923" s="6">
        <v>0</v>
      </c>
      <c r="S923" s="6" t="s">
        <v>2099</v>
      </c>
      <c r="T923" s="8">
        <v>0.94</v>
      </c>
      <c r="U923" s="6" t="s">
        <v>33</v>
      </c>
      <c r="V923" s="6" t="s">
        <v>20</v>
      </c>
      <c r="W923" s="6">
        <v>18</v>
      </c>
      <c r="X923" s="6" t="str">
        <f t="shared" si="104"/>
        <v>High</v>
      </c>
      <c r="Y923" s="11">
        <v>6</v>
      </c>
    </row>
    <row r="924" spans="1:25" x14ac:dyDescent="0.25">
      <c r="A924" s="10" t="s">
        <v>1094</v>
      </c>
      <c r="B924" s="35">
        <v>250516</v>
      </c>
      <c r="C924" s="6" t="str">
        <f t="shared" si="98"/>
        <v>FL</v>
      </c>
      <c r="D924" s="6" t="str">
        <f t="shared" si="99"/>
        <v>516</v>
      </c>
      <c r="E924" s="6" t="str">
        <f t="shared" si="100"/>
        <v>250</v>
      </c>
      <c r="F924" s="6" t="str">
        <f>TRIM(Table1[[#This Row],[Name]])</f>
        <v>Heather Davis</v>
      </c>
      <c r="G924" s="6" t="s">
        <v>1095</v>
      </c>
      <c r="H924" s="6" t="str">
        <f t="shared" si="101"/>
        <v>HEATHER DAVIS</v>
      </c>
      <c r="I924" s="6" t="str">
        <f t="shared" si="102"/>
        <v>heather davis</v>
      </c>
      <c r="J924" s="6" t="str">
        <f t="shared" si="103"/>
        <v>Heather Davis</v>
      </c>
      <c r="K924" s="6" t="s">
        <v>63</v>
      </c>
      <c r="L924" s="6">
        <v>36</v>
      </c>
      <c r="M924" s="6" t="s">
        <v>71</v>
      </c>
      <c r="N924" s="6" t="s">
        <v>72</v>
      </c>
      <c r="O924" s="6" t="s">
        <v>97</v>
      </c>
      <c r="P924" s="6">
        <v>9</v>
      </c>
      <c r="Q924" s="25" t="s">
        <v>32</v>
      </c>
      <c r="R924" s="6">
        <v>0</v>
      </c>
      <c r="S924" s="6" t="s">
        <v>54</v>
      </c>
      <c r="T924" s="8">
        <v>0.78</v>
      </c>
      <c r="U924" s="6" t="s">
        <v>50</v>
      </c>
      <c r="V924" s="6" t="s">
        <v>15</v>
      </c>
      <c r="W924" s="6">
        <v>12</v>
      </c>
      <c r="X924" s="6" t="str">
        <f t="shared" si="104"/>
        <v>Medium</v>
      </c>
      <c r="Y924" s="11">
        <v>1</v>
      </c>
    </row>
    <row r="925" spans="1:25" x14ac:dyDescent="0.25">
      <c r="A925" s="10" t="s">
        <v>1096</v>
      </c>
      <c r="B925" s="35">
        <v>250517</v>
      </c>
      <c r="C925" s="6" t="str">
        <f t="shared" si="98"/>
        <v>FL</v>
      </c>
      <c r="D925" s="6" t="str">
        <f t="shared" si="99"/>
        <v>517</v>
      </c>
      <c r="E925" s="6" t="str">
        <f t="shared" si="100"/>
        <v>250</v>
      </c>
      <c r="F925" s="6" t="str">
        <f>TRIM(Table1[[#This Row],[Name]])</f>
        <v>Diana Chase</v>
      </c>
      <c r="G925" s="6" t="s">
        <v>1097</v>
      </c>
      <c r="H925" s="6" t="str">
        <f t="shared" si="101"/>
        <v>DIANA CHASE</v>
      </c>
      <c r="I925" s="6" t="str">
        <f t="shared" si="102"/>
        <v>diana chase</v>
      </c>
      <c r="J925" s="6" t="str">
        <f t="shared" si="103"/>
        <v>Diana Chase</v>
      </c>
      <c r="K925" s="6" t="s">
        <v>63</v>
      </c>
      <c r="L925" s="6">
        <v>36</v>
      </c>
      <c r="M925" s="6" t="s">
        <v>47</v>
      </c>
      <c r="N925" s="6" t="s">
        <v>48</v>
      </c>
      <c r="O925" s="6" t="s">
        <v>31</v>
      </c>
      <c r="P925" s="6">
        <v>3</v>
      </c>
      <c r="Q925" s="25" t="s">
        <v>2105</v>
      </c>
      <c r="R925" s="6">
        <v>0</v>
      </c>
      <c r="S925" s="6" t="s">
        <v>142</v>
      </c>
      <c r="T925" s="8">
        <v>0.75</v>
      </c>
      <c r="U925" s="6" t="s">
        <v>50</v>
      </c>
      <c r="V925" s="6" t="s">
        <v>20</v>
      </c>
      <c r="W925" s="6">
        <v>2</v>
      </c>
      <c r="X925" s="6" t="str">
        <f t="shared" si="104"/>
        <v>Low</v>
      </c>
      <c r="Y925" s="11">
        <v>3</v>
      </c>
    </row>
    <row r="926" spans="1:25" x14ac:dyDescent="0.25">
      <c r="A926" s="10" t="s">
        <v>1104</v>
      </c>
      <c r="B926" s="35">
        <v>250521</v>
      </c>
      <c r="C926" s="6" t="str">
        <f t="shared" si="98"/>
        <v>FL</v>
      </c>
      <c r="D926" s="6" t="str">
        <f t="shared" si="99"/>
        <v>521</v>
      </c>
      <c r="E926" s="6" t="str">
        <f t="shared" si="100"/>
        <v>250</v>
      </c>
      <c r="F926" s="6" t="str">
        <f>TRIM(Table1[[#This Row],[Name]])</f>
        <v>Christina King</v>
      </c>
      <c r="G926" s="6" t="s">
        <v>1105</v>
      </c>
      <c r="H926" s="6" t="str">
        <f t="shared" si="101"/>
        <v>CHRISTINA KING</v>
      </c>
      <c r="I926" s="6" t="str">
        <f t="shared" si="102"/>
        <v>christina king</v>
      </c>
      <c r="J926" s="6" t="str">
        <f t="shared" si="103"/>
        <v>Christina King</v>
      </c>
      <c r="K926" s="6" t="s">
        <v>63</v>
      </c>
      <c r="L926" s="6">
        <v>47</v>
      </c>
      <c r="M926" s="6" t="s">
        <v>158</v>
      </c>
      <c r="N926" s="6" t="s">
        <v>159</v>
      </c>
      <c r="O926" s="6" t="s">
        <v>64</v>
      </c>
      <c r="P926" s="6">
        <v>21</v>
      </c>
      <c r="Q926" s="25" t="s">
        <v>212</v>
      </c>
      <c r="R926" s="6">
        <v>0</v>
      </c>
      <c r="S926" s="6" t="s">
        <v>2099</v>
      </c>
      <c r="T926" s="8">
        <v>0.11</v>
      </c>
      <c r="U926" s="6" t="s">
        <v>55</v>
      </c>
      <c r="V926" s="6" t="s">
        <v>44</v>
      </c>
      <c r="W926" s="6">
        <v>18</v>
      </c>
      <c r="X926" s="6" t="str">
        <f t="shared" si="104"/>
        <v>High</v>
      </c>
      <c r="Y926" s="11">
        <v>3</v>
      </c>
    </row>
    <row r="927" spans="1:25" x14ac:dyDescent="0.25">
      <c r="A927" s="10" t="s">
        <v>1118</v>
      </c>
      <c r="B927" s="35">
        <v>250528</v>
      </c>
      <c r="C927" s="6" t="str">
        <f t="shared" si="98"/>
        <v>FL</v>
      </c>
      <c r="D927" s="6" t="str">
        <f t="shared" si="99"/>
        <v>528</v>
      </c>
      <c r="E927" s="6" t="str">
        <f t="shared" si="100"/>
        <v>250</v>
      </c>
      <c r="F927" s="6" t="str">
        <f>TRIM(Table1[[#This Row],[Name]])</f>
        <v>Jason Bryant</v>
      </c>
      <c r="G927" s="6" t="s">
        <v>1119</v>
      </c>
      <c r="H927" s="6" t="str">
        <f t="shared" si="101"/>
        <v>JASON BRYANT</v>
      </c>
      <c r="I927" s="6" t="str">
        <f t="shared" si="102"/>
        <v>jason bryant</v>
      </c>
      <c r="J927" s="6" t="str">
        <f t="shared" si="103"/>
        <v>Jason Bryant</v>
      </c>
      <c r="K927" s="6" t="s">
        <v>82</v>
      </c>
      <c r="L927" s="6">
        <v>26</v>
      </c>
      <c r="M927" s="6" t="s">
        <v>173</v>
      </c>
      <c r="N927" s="6" t="s">
        <v>59</v>
      </c>
      <c r="O927" s="6" t="s">
        <v>7</v>
      </c>
      <c r="P927" s="6">
        <v>1</v>
      </c>
      <c r="Q927" s="25" t="s">
        <v>104</v>
      </c>
      <c r="R927" s="6">
        <v>0</v>
      </c>
      <c r="S927" s="6" t="s">
        <v>2100</v>
      </c>
      <c r="T927" s="8">
        <v>0.11</v>
      </c>
      <c r="U927" s="6" t="s">
        <v>8</v>
      </c>
      <c r="V927" s="6" t="s">
        <v>15</v>
      </c>
      <c r="W927" s="6">
        <v>1</v>
      </c>
      <c r="X927" s="6" t="str">
        <f t="shared" si="104"/>
        <v>Low</v>
      </c>
      <c r="Y927" s="11">
        <v>1</v>
      </c>
    </row>
    <row r="928" spans="1:25" x14ac:dyDescent="0.25">
      <c r="A928" s="10" t="s">
        <v>1124</v>
      </c>
      <c r="B928" s="35">
        <v>250531</v>
      </c>
      <c r="C928" s="6" t="str">
        <f t="shared" si="98"/>
        <v>FL</v>
      </c>
      <c r="D928" s="6" t="str">
        <f t="shared" si="99"/>
        <v>531</v>
      </c>
      <c r="E928" s="6" t="str">
        <f t="shared" si="100"/>
        <v>250</v>
      </c>
      <c r="F928" s="6" t="str">
        <f>TRIM(Table1[[#This Row],[Name]])</f>
        <v>William Davis</v>
      </c>
      <c r="G928" s="6" t="s">
        <v>1125</v>
      </c>
      <c r="H928" s="6" t="str">
        <f t="shared" si="101"/>
        <v>WILLIAM DAVIS</v>
      </c>
      <c r="I928" s="6" t="str">
        <f t="shared" si="102"/>
        <v>william davis</v>
      </c>
      <c r="J928" s="6" t="str">
        <f t="shared" si="103"/>
        <v>William Davis</v>
      </c>
      <c r="K928" s="6" t="s">
        <v>82</v>
      </c>
      <c r="L928" s="6">
        <v>28</v>
      </c>
      <c r="M928" s="6" t="s">
        <v>111</v>
      </c>
      <c r="N928" s="6" t="s">
        <v>13</v>
      </c>
      <c r="O928" s="6" t="s">
        <v>7</v>
      </c>
      <c r="P928" s="6">
        <v>5</v>
      </c>
      <c r="Q928" s="25" t="s">
        <v>49</v>
      </c>
      <c r="R928" s="6">
        <v>0</v>
      </c>
      <c r="S928" s="6" t="s">
        <v>54</v>
      </c>
      <c r="T928" s="8">
        <v>0.96</v>
      </c>
      <c r="U928" s="6" t="s">
        <v>50</v>
      </c>
      <c r="V928" s="6" t="s">
        <v>44</v>
      </c>
      <c r="W928" s="6">
        <v>2</v>
      </c>
      <c r="X928" s="6" t="str">
        <f t="shared" si="104"/>
        <v>Low</v>
      </c>
      <c r="Y928" s="11">
        <v>2</v>
      </c>
    </row>
    <row r="929" spans="1:25" x14ac:dyDescent="0.25">
      <c r="A929" s="10" t="s">
        <v>1126</v>
      </c>
      <c r="B929" s="35">
        <v>250532</v>
      </c>
      <c r="C929" s="6" t="str">
        <f t="shared" si="98"/>
        <v>FL</v>
      </c>
      <c r="D929" s="6" t="str">
        <f t="shared" si="99"/>
        <v>532</v>
      </c>
      <c r="E929" s="6" t="str">
        <f t="shared" si="100"/>
        <v>250</v>
      </c>
      <c r="F929" s="6" t="str">
        <f>TRIM(Table1[[#This Row],[Name]])</f>
        <v>Stacy Bailey</v>
      </c>
      <c r="G929" s="6" t="s">
        <v>1127</v>
      </c>
      <c r="H929" s="6" t="str">
        <f t="shared" si="101"/>
        <v>STACY BAILEY</v>
      </c>
      <c r="I929" s="6" t="str">
        <f t="shared" si="102"/>
        <v>stacy bailey</v>
      </c>
      <c r="J929" s="6" t="str">
        <f t="shared" si="103"/>
        <v>Stacy Bailey</v>
      </c>
      <c r="K929" s="6" t="s">
        <v>63</v>
      </c>
      <c r="L929" s="6">
        <v>48</v>
      </c>
      <c r="M929" s="6" t="s">
        <v>78</v>
      </c>
      <c r="N929" s="6" t="s">
        <v>79</v>
      </c>
      <c r="O929" s="6" t="s">
        <v>14</v>
      </c>
      <c r="P929" s="6">
        <v>28</v>
      </c>
      <c r="Q929" s="25" t="s">
        <v>2107</v>
      </c>
      <c r="R929" s="6">
        <v>0</v>
      </c>
      <c r="S929" s="6" t="s">
        <v>2099</v>
      </c>
      <c r="T929" s="8">
        <v>0.88</v>
      </c>
      <c r="U929" s="6" t="s">
        <v>33</v>
      </c>
      <c r="V929" s="6" t="s">
        <v>9</v>
      </c>
      <c r="W929" s="6">
        <v>18</v>
      </c>
      <c r="X929" s="6" t="str">
        <f t="shared" si="104"/>
        <v>High</v>
      </c>
      <c r="Y929" s="11">
        <v>8</v>
      </c>
    </row>
    <row r="930" spans="1:25" x14ac:dyDescent="0.25">
      <c r="A930" s="10" t="s">
        <v>1134</v>
      </c>
      <c r="B930" s="35">
        <v>250536</v>
      </c>
      <c r="C930" s="6" t="str">
        <f t="shared" si="98"/>
        <v>FL</v>
      </c>
      <c r="D930" s="6" t="str">
        <f t="shared" si="99"/>
        <v>536</v>
      </c>
      <c r="E930" s="6" t="str">
        <f t="shared" si="100"/>
        <v>250</v>
      </c>
      <c r="F930" s="6" t="str">
        <f>TRIM(Table1[[#This Row],[Name]])</f>
        <v>Catherine Mccoy MD</v>
      </c>
      <c r="G930" s="6" t="s">
        <v>1135</v>
      </c>
      <c r="H930" s="6" t="str">
        <f t="shared" si="101"/>
        <v>CATHERINE MCCOY MD</v>
      </c>
      <c r="I930" s="6" t="str">
        <f t="shared" si="102"/>
        <v>catherine mccoy md</v>
      </c>
      <c r="J930" s="6" t="str">
        <f t="shared" si="103"/>
        <v>Catherine Mccoy Md</v>
      </c>
      <c r="K930" s="6" t="s">
        <v>63</v>
      </c>
      <c r="L930" s="6">
        <v>31</v>
      </c>
      <c r="M930" s="6" t="s">
        <v>136</v>
      </c>
      <c r="N930" s="6" t="s">
        <v>137</v>
      </c>
      <c r="O930" s="6" t="s">
        <v>60</v>
      </c>
      <c r="P930" s="6">
        <v>9</v>
      </c>
      <c r="Q930" s="25" t="s">
        <v>49</v>
      </c>
      <c r="R930" s="6">
        <v>0</v>
      </c>
      <c r="S930" s="6" t="s">
        <v>2099</v>
      </c>
      <c r="T930" s="8">
        <v>0.91</v>
      </c>
      <c r="U930" s="6" t="s">
        <v>50</v>
      </c>
      <c r="V930" s="6" t="s">
        <v>15</v>
      </c>
      <c r="W930" s="6">
        <v>10</v>
      </c>
      <c r="X930" s="6" t="str">
        <f t="shared" si="104"/>
        <v>Medium</v>
      </c>
      <c r="Y930" s="11">
        <v>5</v>
      </c>
    </row>
    <row r="931" spans="1:25" x14ac:dyDescent="0.25">
      <c r="A931" s="10" t="s">
        <v>1148</v>
      </c>
      <c r="B931" s="35">
        <v>250543</v>
      </c>
      <c r="C931" s="6" t="str">
        <f t="shared" si="98"/>
        <v>FL</v>
      </c>
      <c r="D931" s="6" t="str">
        <f t="shared" si="99"/>
        <v>543</v>
      </c>
      <c r="E931" s="6" t="str">
        <f t="shared" si="100"/>
        <v>250</v>
      </c>
      <c r="F931" s="6" t="str">
        <f>TRIM(Table1[[#This Row],[Name]])</f>
        <v>Thomas Kim</v>
      </c>
      <c r="G931" s="6" t="s">
        <v>1149</v>
      </c>
      <c r="H931" s="6" t="str">
        <f t="shared" si="101"/>
        <v>THOMAS KIM</v>
      </c>
      <c r="I931" s="6" t="str">
        <f t="shared" si="102"/>
        <v>thomas kim</v>
      </c>
      <c r="J931" s="6" t="str">
        <f t="shared" si="103"/>
        <v>Thomas Kim</v>
      </c>
      <c r="K931" s="6" t="s">
        <v>82</v>
      </c>
      <c r="L931" s="6">
        <v>22</v>
      </c>
      <c r="M931" s="6" t="s">
        <v>173</v>
      </c>
      <c r="N931" s="6" t="s">
        <v>59</v>
      </c>
      <c r="O931" s="6" t="s">
        <v>7</v>
      </c>
      <c r="P931" s="6">
        <v>0</v>
      </c>
      <c r="Q931" s="25" t="s">
        <v>32</v>
      </c>
      <c r="R931" s="6">
        <v>0</v>
      </c>
      <c r="S931" s="6" t="s">
        <v>2099</v>
      </c>
      <c r="T931" s="8">
        <v>0.87</v>
      </c>
      <c r="U931" s="6" t="s">
        <v>50</v>
      </c>
      <c r="V931" s="6" t="s">
        <v>44</v>
      </c>
      <c r="W931" s="6">
        <v>5</v>
      </c>
      <c r="X931" s="6" t="str">
        <f t="shared" si="104"/>
        <v>Low</v>
      </c>
      <c r="Y931" s="11">
        <v>3</v>
      </c>
    </row>
    <row r="932" spans="1:25" x14ac:dyDescent="0.25">
      <c r="A932" s="10" t="s">
        <v>1150</v>
      </c>
      <c r="B932" s="35">
        <v>250544</v>
      </c>
      <c r="C932" s="6" t="str">
        <f t="shared" si="98"/>
        <v>FL</v>
      </c>
      <c r="D932" s="6" t="str">
        <f t="shared" si="99"/>
        <v>544</v>
      </c>
      <c r="E932" s="6" t="str">
        <f t="shared" si="100"/>
        <v>250</v>
      </c>
      <c r="F932" s="6" t="str">
        <f>TRIM(Table1[[#This Row],[Name]])</f>
        <v>Sean Park</v>
      </c>
      <c r="G932" s="6" t="s">
        <v>1151</v>
      </c>
      <c r="H932" s="6" t="str">
        <f t="shared" si="101"/>
        <v>SEAN PARK</v>
      </c>
      <c r="I932" s="6" t="str">
        <f t="shared" si="102"/>
        <v>sean park</v>
      </c>
      <c r="J932" s="6" t="str">
        <f t="shared" si="103"/>
        <v>Sean Park</v>
      </c>
      <c r="K932" s="6" t="s">
        <v>82</v>
      </c>
      <c r="L932" s="6">
        <v>45</v>
      </c>
      <c r="M932" s="6" t="s">
        <v>162</v>
      </c>
      <c r="N932" s="6" t="s">
        <v>59</v>
      </c>
      <c r="O932" s="6" t="s">
        <v>64</v>
      </c>
      <c r="P932" s="6">
        <v>19</v>
      </c>
      <c r="Q932" s="25">
        <v>75</v>
      </c>
      <c r="R932" s="6">
        <v>0</v>
      </c>
      <c r="S932" s="6" t="s">
        <v>142</v>
      </c>
      <c r="T932" s="8">
        <v>0.72</v>
      </c>
      <c r="U932" s="6" t="s">
        <v>33</v>
      </c>
      <c r="V932" s="6" t="s">
        <v>9</v>
      </c>
      <c r="W932" s="6">
        <v>14</v>
      </c>
      <c r="X932" s="6" t="str">
        <f t="shared" si="104"/>
        <v>Medium</v>
      </c>
      <c r="Y932" s="11">
        <v>20</v>
      </c>
    </row>
    <row r="933" spans="1:25" x14ac:dyDescent="0.25">
      <c r="A933" s="10" t="s">
        <v>1154</v>
      </c>
      <c r="B933" s="35">
        <v>250546</v>
      </c>
      <c r="C933" s="6" t="str">
        <f t="shared" si="98"/>
        <v>FL</v>
      </c>
      <c r="D933" s="6" t="str">
        <f t="shared" si="99"/>
        <v>546</v>
      </c>
      <c r="E933" s="6" t="str">
        <f t="shared" si="100"/>
        <v>250</v>
      </c>
      <c r="F933" s="6" t="str">
        <f>TRIM(Table1[[#This Row],[Name]])</f>
        <v>Melanie Baird</v>
      </c>
      <c r="G933" s="6" t="s">
        <v>1155</v>
      </c>
      <c r="H933" s="6" t="str">
        <f t="shared" si="101"/>
        <v>MELANIE BAIRD</v>
      </c>
      <c r="I933" s="6" t="str">
        <f t="shared" si="102"/>
        <v>melanie baird</v>
      </c>
      <c r="J933" s="6" t="str">
        <f t="shared" si="103"/>
        <v>Melanie Baird</v>
      </c>
      <c r="K933" s="6" t="s">
        <v>63</v>
      </c>
      <c r="L933" s="6">
        <v>20</v>
      </c>
      <c r="M933" s="6" t="s">
        <v>47</v>
      </c>
      <c r="N933" s="6" t="s">
        <v>48</v>
      </c>
      <c r="O933" s="6" t="s">
        <v>14</v>
      </c>
      <c r="P933" s="6">
        <v>0</v>
      </c>
      <c r="Q933" s="25">
        <v>100</v>
      </c>
      <c r="R933" s="6">
        <v>0</v>
      </c>
      <c r="S933" s="6" t="s">
        <v>2099</v>
      </c>
      <c r="T933" s="8">
        <v>0.63</v>
      </c>
      <c r="U933" s="6" t="s">
        <v>8</v>
      </c>
      <c r="V933" s="6" t="s">
        <v>44</v>
      </c>
      <c r="W933" s="6">
        <v>1</v>
      </c>
      <c r="X933" s="6" t="str">
        <f t="shared" si="104"/>
        <v>Low</v>
      </c>
      <c r="Y933" s="11">
        <v>3</v>
      </c>
    </row>
    <row r="934" spans="1:25" x14ac:dyDescent="0.25">
      <c r="A934" s="10" t="s">
        <v>1160</v>
      </c>
      <c r="B934" s="35">
        <v>250549</v>
      </c>
      <c r="C934" s="6" t="str">
        <f t="shared" si="98"/>
        <v>FL</v>
      </c>
      <c r="D934" s="6" t="str">
        <f t="shared" si="99"/>
        <v>549</v>
      </c>
      <c r="E934" s="6" t="str">
        <f t="shared" si="100"/>
        <v>250</v>
      </c>
      <c r="F934" s="6" t="str">
        <f>TRIM(Table1[[#This Row],[Name]])</f>
        <v>John Christian</v>
      </c>
      <c r="G934" s="6" t="s">
        <v>1161</v>
      </c>
      <c r="H934" s="6" t="str">
        <f t="shared" si="101"/>
        <v>JOHN CHRISTIAN</v>
      </c>
      <c r="I934" s="6" t="str">
        <f t="shared" si="102"/>
        <v>john christian</v>
      </c>
      <c r="J934" s="6" t="str">
        <f t="shared" si="103"/>
        <v>John Christian</v>
      </c>
      <c r="K934" s="6" t="s">
        <v>82</v>
      </c>
      <c r="L934" s="6">
        <v>22</v>
      </c>
      <c r="M934" s="6" t="s">
        <v>29</v>
      </c>
      <c r="N934" s="6" t="s">
        <v>30</v>
      </c>
      <c r="O934" s="6" t="s">
        <v>64</v>
      </c>
      <c r="P934" s="6">
        <v>1</v>
      </c>
      <c r="Q934" s="25">
        <v>40</v>
      </c>
      <c r="R934" s="6">
        <v>0</v>
      </c>
      <c r="S934" s="6" t="s">
        <v>2099</v>
      </c>
      <c r="T934" s="8">
        <v>0.63</v>
      </c>
      <c r="U934" s="6" t="s">
        <v>8</v>
      </c>
      <c r="V934" s="6" t="s">
        <v>44</v>
      </c>
      <c r="W934" s="6">
        <v>5</v>
      </c>
      <c r="X934" s="6" t="str">
        <f t="shared" si="104"/>
        <v>Low</v>
      </c>
      <c r="Y934" s="11">
        <v>1</v>
      </c>
    </row>
    <row r="935" spans="1:25" x14ac:dyDescent="0.25">
      <c r="A935" s="10" t="s">
        <v>1166</v>
      </c>
      <c r="B935" s="35">
        <v>250552</v>
      </c>
      <c r="C935" s="6" t="str">
        <f t="shared" si="98"/>
        <v>FL</v>
      </c>
      <c r="D935" s="6" t="str">
        <f t="shared" si="99"/>
        <v>552</v>
      </c>
      <c r="E935" s="6" t="str">
        <f t="shared" si="100"/>
        <v>250</v>
      </c>
      <c r="F935" s="6" t="str">
        <f>TRIM(Table1[[#This Row],[Name]])</f>
        <v>Miss Janet Donovan MD</v>
      </c>
      <c r="G935" s="6" t="s">
        <v>1167</v>
      </c>
      <c r="H935" s="6" t="str">
        <f t="shared" si="101"/>
        <v>MISS JANET DONOVAN MD</v>
      </c>
      <c r="I935" s="6" t="str">
        <f t="shared" si="102"/>
        <v>miss janet donovan md</v>
      </c>
      <c r="J935" s="6" t="str">
        <f t="shared" si="103"/>
        <v>Miss Janet Donovan Md</v>
      </c>
      <c r="K935" s="6" t="s">
        <v>63</v>
      </c>
      <c r="L935" s="6">
        <v>28</v>
      </c>
      <c r="M935" s="6" t="s">
        <v>118</v>
      </c>
      <c r="N935" s="6" t="s">
        <v>119</v>
      </c>
      <c r="O935" s="6" t="s">
        <v>23</v>
      </c>
      <c r="P935" s="6">
        <v>1</v>
      </c>
      <c r="Q935" s="25" t="s">
        <v>49</v>
      </c>
      <c r="R935" s="6">
        <v>0</v>
      </c>
      <c r="S935" s="6" t="s">
        <v>2099</v>
      </c>
      <c r="T935" s="8">
        <v>0.7</v>
      </c>
      <c r="U935" s="6" t="s">
        <v>33</v>
      </c>
      <c r="V935" s="6" t="s">
        <v>20</v>
      </c>
      <c r="W935" s="6">
        <v>1</v>
      </c>
      <c r="X935" s="6" t="str">
        <f t="shared" si="104"/>
        <v>Low</v>
      </c>
      <c r="Y935" s="11">
        <v>2</v>
      </c>
    </row>
    <row r="936" spans="1:25" x14ac:dyDescent="0.25">
      <c r="A936" s="10" t="s">
        <v>1174</v>
      </c>
      <c r="B936" s="35">
        <v>250556</v>
      </c>
      <c r="C936" s="6" t="str">
        <f t="shared" si="98"/>
        <v>FL</v>
      </c>
      <c r="D936" s="6" t="str">
        <f t="shared" si="99"/>
        <v>556</v>
      </c>
      <c r="E936" s="6" t="str">
        <f t="shared" si="100"/>
        <v>250</v>
      </c>
      <c r="F936" s="6" t="str">
        <f>TRIM(Table1[[#This Row],[Name]])</f>
        <v>David Spence</v>
      </c>
      <c r="G936" s="6" t="s">
        <v>1175</v>
      </c>
      <c r="H936" s="6" t="str">
        <f t="shared" si="101"/>
        <v>DAVID SPENCE</v>
      </c>
      <c r="I936" s="6" t="str">
        <f t="shared" si="102"/>
        <v>david spence</v>
      </c>
      <c r="J936" s="6" t="str">
        <f t="shared" si="103"/>
        <v>David Spence</v>
      </c>
      <c r="K936" s="6" t="s">
        <v>82</v>
      </c>
      <c r="L936" s="6">
        <v>48</v>
      </c>
      <c r="M936" s="6" t="s">
        <v>95</v>
      </c>
      <c r="N936" s="6" t="s">
        <v>96</v>
      </c>
      <c r="O936" s="6" t="s">
        <v>64</v>
      </c>
      <c r="P936" s="6">
        <v>21</v>
      </c>
      <c r="Q936" s="25">
        <v>40</v>
      </c>
      <c r="R936" s="6">
        <v>0</v>
      </c>
      <c r="S936" s="6" t="s">
        <v>2100</v>
      </c>
      <c r="T936" s="8">
        <v>0.11</v>
      </c>
      <c r="U936" s="6" t="s">
        <v>33</v>
      </c>
      <c r="V936" s="6" t="s">
        <v>20</v>
      </c>
      <c r="W936" s="6">
        <v>15</v>
      </c>
      <c r="X936" s="6" t="str">
        <f t="shared" si="104"/>
        <v>Medium</v>
      </c>
      <c r="Y936" s="11">
        <v>11</v>
      </c>
    </row>
    <row r="937" spans="1:25" x14ac:dyDescent="0.25">
      <c r="A937" s="10" t="s">
        <v>1214</v>
      </c>
      <c r="B937" s="35">
        <v>250576</v>
      </c>
      <c r="C937" s="6" t="str">
        <f t="shared" si="98"/>
        <v>FL</v>
      </c>
      <c r="D937" s="6" t="str">
        <f t="shared" si="99"/>
        <v>576</v>
      </c>
      <c r="E937" s="6" t="str">
        <f t="shared" si="100"/>
        <v>250</v>
      </c>
      <c r="F937" s="6" t="str">
        <f>TRIM(Table1[[#This Row],[Name]])</f>
        <v>Justin Lang</v>
      </c>
      <c r="G937" s="6" t="s">
        <v>1215</v>
      </c>
      <c r="H937" s="6" t="str">
        <f t="shared" si="101"/>
        <v>JUSTIN LANG</v>
      </c>
      <c r="I937" s="6" t="str">
        <f t="shared" si="102"/>
        <v>justin lang</v>
      </c>
      <c r="J937" s="6" t="str">
        <f t="shared" si="103"/>
        <v>Justin Lang</v>
      </c>
      <c r="K937" s="6" t="s">
        <v>82</v>
      </c>
      <c r="L937" s="6">
        <v>60</v>
      </c>
      <c r="M937" s="6" t="s">
        <v>122</v>
      </c>
      <c r="N937" s="6" t="s">
        <v>123</v>
      </c>
      <c r="O937" s="6" t="s">
        <v>31</v>
      </c>
      <c r="P937" s="6">
        <v>11</v>
      </c>
      <c r="Q937" s="25">
        <v>100</v>
      </c>
      <c r="R937" s="6">
        <v>0</v>
      </c>
      <c r="S937" s="6" t="s">
        <v>2100</v>
      </c>
      <c r="T937" s="8">
        <v>0.96</v>
      </c>
      <c r="U937" s="6" t="s">
        <v>50</v>
      </c>
      <c r="V937" s="6" t="s">
        <v>20</v>
      </c>
      <c r="W937" s="6">
        <v>5</v>
      </c>
      <c r="X937" s="6" t="str">
        <f t="shared" si="104"/>
        <v>Low</v>
      </c>
      <c r="Y937" s="11">
        <v>1</v>
      </c>
    </row>
    <row r="938" spans="1:25" x14ac:dyDescent="0.25">
      <c r="A938" s="10" t="s">
        <v>1246</v>
      </c>
      <c r="B938" s="35">
        <v>250592</v>
      </c>
      <c r="C938" s="6" t="str">
        <f t="shared" si="98"/>
        <v>FL</v>
      </c>
      <c r="D938" s="6" t="str">
        <f t="shared" si="99"/>
        <v>592</v>
      </c>
      <c r="E938" s="6" t="str">
        <f t="shared" si="100"/>
        <v>250</v>
      </c>
      <c r="F938" s="6" t="str">
        <f>TRIM(Table1[[#This Row],[Name]])</f>
        <v>Jessica Decker</v>
      </c>
      <c r="G938" s="6" t="s">
        <v>1247</v>
      </c>
      <c r="H938" s="6" t="str">
        <f t="shared" si="101"/>
        <v>JESSICA DECKER</v>
      </c>
      <c r="I938" s="6" t="str">
        <f t="shared" si="102"/>
        <v>jessica decker</v>
      </c>
      <c r="J938" s="6" t="str">
        <f t="shared" si="103"/>
        <v>Jessica Decker</v>
      </c>
      <c r="K938" s="6" t="s">
        <v>63</v>
      </c>
      <c r="L938" s="6">
        <v>52</v>
      </c>
      <c r="M938" s="6" t="s">
        <v>111</v>
      </c>
      <c r="N938" s="6" t="s">
        <v>13</v>
      </c>
      <c r="O938" s="6" t="s">
        <v>64</v>
      </c>
      <c r="P938" s="6">
        <v>22</v>
      </c>
      <c r="Q938" s="25" t="s">
        <v>104</v>
      </c>
      <c r="R938" s="6">
        <v>0</v>
      </c>
      <c r="S938" s="6" t="s">
        <v>2099</v>
      </c>
      <c r="T938" s="8">
        <v>0.11</v>
      </c>
      <c r="U938" s="6" t="s">
        <v>55</v>
      </c>
      <c r="V938" s="6" t="s">
        <v>15</v>
      </c>
      <c r="W938" s="6">
        <v>14</v>
      </c>
      <c r="X938" s="6" t="str">
        <f t="shared" si="104"/>
        <v>Medium</v>
      </c>
      <c r="Y938" s="11">
        <v>10</v>
      </c>
    </row>
    <row r="939" spans="1:25" x14ac:dyDescent="0.25">
      <c r="A939" s="10" t="s">
        <v>1254</v>
      </c>
      <c r="B939" s="35">
        <v>250596</v>
      </c>
      <c r="C939" s="6" t="str">
        <f t="shared" si="98"/>
        <v>FL</v>
      </c>
      <c r="D939" s="6" t="str">
        <f t="shared" si="99"/>
        <v>596</v>
      </c>
      <c r="E939" s="6" t="str">
        <f t="shared" si="100"/>
        <v>250</v>
      </c>
      <c r="F939" s="6" t="str">
        <f>TRIM(Table1[[#This Row],[Name]])</f>
        <v>Rachel Smith</v>
      </c>
      <c r="G939" s="6" t="s">
        <v>1255</v>
      </c>
      <c r="H939" s="6" t="str">
        <f t="shared" si="101"/>
        <v>RACHEL SMITH</v>
      </c>
      <c r="I939" s="6" t="str">
        <f t="shared" si="102"/>
        <v>rachel smith</v>
      </c>
      <c r="J939" s="6" t="str">
        <f t="shared" si="103"/>
        <v>Rachel Smith</v>
      </c>
      <c r="K939" s="6" t="s">
        <v>63</v>
      </c>
      <c r="L939" s="6">
        <v>56</v>
      </c>
      <c r="M939" s="6" t="s">
        <v>5</v>
      </c>
      <c r="N939" s="6" t="s">
        <v>6</v>
      </c>
      <c r="O939" s="6" t="s">
        <v>14</v>
      </c>
      <c r="P939" s="6">
        <v>37</v>
      </c>
      <c r="Q939" s="25">
        <v>40</v>
      </c>
      <c r="R939" s="6">
        <v>0</v>
      </c>
      <c r="S939" s="6" t="s">
        <v>2099</v>
      </c>
      <c r="T939" s="8">
        <v>0.7</v>
      </c>
      <c r="U939" s="6" t="s">
        <v>55</v>
      </c>
      <c r="V939" s="6" t="s">
        <v>15</v>
      </c>
      <c r="W939" s="6">
        <v>11</v>
      </c>
      <c r="X939" s="6" t="str">
        <f t="shared" si="104"/>
        <v>Medium</v>
      </c>
      <c r="Y939" s="11">
        <v>9</v>
      </c>
    </row>
    <row r="940" spans="1:25" x14ac:dyDescent="0.25">
      <c r="A940" s="10" t="s">
        <v>1258</v>
      </c>
      <c r="B940" s="35">
        <v>250598</v>
      </c>
      <c r="C940" s="6" t="str">
        <f t="shared" si="98"/>
        <v>FL</v>
      </c>
      <c r="D940" s="6" t="str">
        <f t="shared" si="99"/>
        <v>598</v>
      </c>
      <c r="E940" s="6" t="str">
        <f t="shared" si="100"/>
        <v>250</v>
      </c>
      <c r="F940" s="6" t="str">
        <f>TRIM(Table1[[#This Row],[Name]])</f>
        <v>Willie Clark</v>
      </c>
      <c r="G940" s="6" t="s">
        <v>1259</v>
      </c>
      <c r="H940" s="6" t="str">
        <f t="shared" si="101"/>
        <v>WILLIE CLARK</v>
      </c>
      <c r="I940" s="6" t="str">
        <f t="shared" si="102"/>
        <v>willie clark</v>
      </c>
      <c r="J940" s="6" t="str">
        <f t="shared" si="103"/>
        <v>Willie Clark</v>
      </c>
      <c r="K940" s="6" t="s">
        <v>82</v>
      </c>
      <c r="L940" s="6">
        <v>48</v>
      </c>
      <c r="M940" s="6" t="s">
        <v>58</v>
      </c>
      <c r="N940" s="6" t="s">
        <v>59</v>
      </c>
      <c r="O940" s="6" t="s">
        <v>23</v>
      </c>
      <c r="P940" s="6">
        <v>18</v>
      </c>
      <c r="Q940" s="25">
        <v>75</v>
      </c>
      <c r="R940" s="6">
        <v>0</v>
      </c>
      <c r="S940" s="6" t="s">
        <v>2099</v>
      </c>
      <c r="T940" s="8">
        <v>0.8</v>
      </c>
      <c r="U940" s="6" t="s">
        <v>50</v>
      </c>
      <c r="V940" s="6" t="s">
        <v>44</v>
      </c>
      <c r="W940" s="6">
        <v>20</v>
      </c>
      <c r="X940" s="6" t="str">
        <f t="shared" si="104"/>
        <v>High</v>
      </c>
      <c r="Y940" s="11">
        <v>5</v>
      </c>
    </row>
    <row r="941" spans="1:25" x14ac:dyDescent="0.25">
      <c r="A941" s="10" t="s">
        <v>1268</v>
      </c>
      <c r="B941" s="35">
        <v>250603</v>
      </c>
      <c r="C941" s="6" t="str">
        <f t="shared" si="98"/>
        <v>FL</v>
      </c>
      <c r="D941" s="6" t="str">
        <f t="shared" si="99"/>
        <v>603</v>
      </c>
      <c r="E941" s="6" t="str">
        <f t="shared" si="100"/>
        <v>250</v>
      </c>
      <c r="F941" s="6" t="str">
        <f>TRIM(Table1[[#This Row],[Name]])</f>
        <v>Mark Cochran</v>
      </c>
      <c r="G941" s="6" t="s">
        <v>1269</v>
      </c>
      <c r="H941" s="6" t="str">
        <f t="shared" si="101"/>
        <v>MARK COCHRAN</v>
      </c>
      <c r="I941" s="6" t="str">
        <f t="shared" si="102"/>
        <v>mark cochran</v>
      </c>
      <c r="J941" s="6" t="str">
        <f t="shared" si="103"/>
        <v>Mark Cochran</v>
      </c>
      <c r="K941" s="6" t="s">
        <v>82</v>
      </c>
      <c r="L941" s="6">
        <v>34</v>
      </c>
      <c r="M941" s="6" t="s">
        <v>95</v>
      </c>
      <c r="N941" s="6" t="s">
        <v>96</v>
      </c>
      <c r="O941" s="6" t="s">
        <v>7</v>
      </c>
      <c r="P941" s="6">
        <v>15</v>
      </c>
      <c r="Q941" s="25">
        <v>20</v>
      </c>
      <c r="R941" s="6">
        <v>0</v>
      </c>
      <c r="S941" s="6" t="s">
        <v>2099</v>
      </c>
      <c r="T941" s="8">
        <v>0.01</v>
      </c>
      <c r="U941" s="6" t="s">
        <v>33</v>
      </c>
      <c r="V941" s="6" t="s">
        <v>44</v>
      </c>
      <c r="W941" s="6">
        <v>13</v>
      </c>
      <c r="X941" s="6" t="str">
        <f t="shared" si="104"/>
        <v>Medium</v>
      </c>
      <c r="Y941" s="11">
        <v>3</v>
      </c>
    </row>
    <row r="942" spans="1:25" x14ac:dyDescent="0.25">
      <c r="A942" s="10" t="s">
        <v>1270</v>
      </c>
      <c r="B942" s="35">
        <v>250604</v>
      </c>
      <c r="C942" s="6" t="str">
        <f t="shared" si="98"/>
        <v>FL</v>
      </c>
      <c r="D942" s="6" t="str">
        <f t="shared" si="99"/>
        <v>604</v>
      </c>
      <c r="E942" s="6" t="str">
        <f t="shared" si="100"/>
        <v>250</v>
      </c>
      <c r="F942" s="6" t="str">
        <f>TRIM(Table1[[#This Row],[Name]])</f>
        <v>Martha Carson</v>
      </c>
      <c r="G942" s="6" t="s">
        <v>1271</v>
      </c>
      <c r="H942" s="6" t="str">
        <f t="shared" si="101"/>
        <v>MARTHA CARSON</v>
      </c>
      <c r="I942" s="6" t="str">
        <f t="shared" si="102"/>
        <v>martha carson</v>
      </c>
      <c r="J942" s="6" t="str">
        <f t="shared" si="103"/>
        <v>Martha Carson</v>
      </c>
      <c r="K942" s="6" t="s">
        <v>63</v>
      </c>
      <c r="L942" s="6">
        <v>38</v>
      </c>
      <c r="M942" s="6" t="s">
        <v>36</v>
      </c>
      <c r="N942" s="6" t="s">
        <v>37</v>
      </c>
      <c r="O942" s="6" t="s">
        <v>31</v>
      </c>
      <c r="P942" s="6">
        <v>13</v>
      </c>
      <c r="Q942" s="25" t="s">
        <v>24</v>
      </c>
      <c r="R942" s="6">
        <v>0</v>
      </c>
      <c r="S942" s="6" t="s">
        <v>2100</v>
      </c>
      <c r="T942" s="8">
        <v>0.61</v>
      </c>
      <c r="U942" s="6" t="s">
        <v>55</v>
      </c>
      <c r="V942" s="6" t="s">
        <v>15</v>
      </c>
      <c r="W942" s="6">
        <v>13</v>
      </c>
      <c r="X942" s="6" t="str">
        <f t="shared" si="104"/>
        <v>Medium</v>
      </c>
      <c r="Y942" s="11">
        <v>2</v>
      </c>
    </row>
    <row r="943" spans="1:25" x14ac:dyDescent="0.25">
      <c r="A943" s="10" t="s">
        <v>1290</v>
      </c>
      <c r="B943" s="35">
        <v>250614</v>
      </c>
      <c r="C943" s="6" t="str">
        <f t="shared" si="98"/>
        <v>FL</v>
      </c>
      <c r="D943" s="6" t="str">
        <f t="shared" si="99"/>
        <v>614</v>
      </c>
      <c r="E943" s="6" t="str">
        <f t="shared" si="100"/>
        <v>250</v>
      </c>
      <c r="F943" s="6" t="str">
        <f>TRIM(Table1[[#This Row],[Name]])</f>
        <v>Jennifer Phillips</v>
      </c>
      <c r="G943" s="6" t="s">
        <v>1291</v>
      </c>
      <c r="H943" s="6" t="str">
        <f t="shared" si="101"/>
        <v>JENNIFER PHILLIPS</v>
      </c>
      <c r="I943" s="6" t="str">
        <f t="shared" si="102"/>
        <v>jennifer phillips</v>
      </c>
      <c r="J943" s="6" t="str">
        <f t="shared" si="103"/>
        <v>Jennifer Phillips</v>
      </c>
      <c r="K943" s="6" t="s">
        <v>63</v>
      </c>
      <c r="L943" s="6">
        <v>30</v>
      </c>
      <c r="M943" s="6" t="s">
        <v>95</v>
      </c>
      <c r="N943" s="6" t="s">
        <v>96</v>
      </c>
      <c r="O943" s="6" t="s">
        <v>23</v>
      </c>
      <c r="P943" s="6">
        <v>0</v>
      </c>
      <c r="Q943" s="25" t="s">
        <v>49</v>
      </c>
      <c r="R943" s="6">
        <v>0</v>
      </c>
      <c r="S943" s="6" t="s">
        <v>2099</v>
      </c>
      <c r="T943" s="8">
        <v>0.11</v>
      </c>
      <c r="U943" s="6" t="s">
        <v>33</v>
      </c>
      <c r="V943" s="6" t="s">
        <v>44</v>
      </c>
      <c r="W943" s="6">
        <v>1</v>
      </c>
      <c r="X943" s="6" t="str">
        <f t="shared" si="104"/>
        <v>Low</v>
      </c>
      <c r="Y943" s="11">
        <v>5</v>
      </c>
    </row>
    <row r="944" spans="1:25" x14ac:dyDescent="0.25">
      <c r="A944" s="10" t="s">
        <v>1292</v>
      </c>
      <c r="B944" s="35">
        <v>250615</v>
      </c>
      <c r="C944" s="6" t="str">
        <f t="shared" si="98"/>
        <v>FL</v>
      </c>
      <c r="D944" s="6" t="str">
        <f t="shared" si="99"/>
        <v>615</v>
      </c>
      <c r="E944" s="6" t="str">
        <f t="shared" si="100"/>
        <v>250</v>
      </c>
      <c r="F944" s="6" t="str">
        <f>TRIM(Table1[[#This Row],[Name]])</f>
        <v>Dana Sanders</v>
      </c>
      <c r="G944" s="6" t="s">
        <v>1293</v>
      </c>
      <c r="H944" s="6" t="str">
        <f t="shared" si="101"/>
        <v>DANA SANDERS</v>
      </c>
      <c r="I944" s="6" t="str">
        <f t="shared" si="102"/>
        <v>dana sanders</v>
      </c>
      <c r="J944" s="6" t="str">
        <f t="shared" si="103"/>
        <v>Dana Sanders</v>
      </c>
      <c r="K944" s="6" t="s">
        <v>63</v>
      </c>
      <c r="L944" s="6">
        <v>45</v>
      </c>
      <c r="M944" s="6" t="s">
        <v>29</v>
      </c>
      <c r="N944" s="6" t="s">
        <v>30</v>
      </c>
      <c r="O944" s="6" t="s">
        <v>97</v>
      </c>
      <c r="P944" s="6">
        <v>27</v>
      </c>
      <c r="Q944" s="25" t="s">
        <v>2103</v>
      </c>
      <c r="R944" s="6">
        <v>0</v>
      </c>
      <c r="S944" s="6" t="s">
        <v>2100</v>
      </c>
      <c r="T944" s="8">
        <v>0.85</v>
      </c>
      <c r="U944" s="6" t="s">
        <v>50</v>
      </c>
      <c r="V944" s="6" t="s">
        <v>20</v>
      </c>
      <c r="W944" s="6">
        <v>20</v>
      </c>
      <c r="X944" s="6" t="str">
        <f t="shared" si="104"/>
        <v>High</v>
      </c>
      <c r="Y944" s="11">
        <v>2</v>
      </c>
    </row>
    <row r="945" spans="1:25" x14ac:dyDescent="0.25">
      <c r="A945" s="10" t="s">
        <v>1296</v>
      </c>
      <c r="B945" s="35">
        <v>250617</v>
      </c>
      <c r="C945" s="6" t="str">
        <f t="shared" si="98"/>
        <v>FL</v>
      </c>
      <c r="D945" s="6" t="str">
        <f t="shared" si="99"/>
        <v>617</v>
      </c>
      <c r="E945" s="6" t="str">
        <f t="shared" si="100"/>
        <v>250</v>
      </c>
      <c r="F945" s="6" t="str">
        <f>TRIM(Table1[[#This Row],[Name]])</f>
        <v>Matthew Steele</v>
      </c>
      <c r="G945" s="6" t="s">
        <v>1297</v>
      </c>
      <c r="H945" s="6" t="str">
        <f t="shared" si="101"/>
        <v>MATTHEW STEELE</v>
      </c>
      <c r="I945" s="6" t="str">
        <f t="shared" si="102"/>
        <v>matthew steele</v>
      </c>
      <c r="J945" s="6" t="str">
        <f t="shared" si="103"/>
        <v>Matthew Steele</v>
      </c>
      <c r="K945" s="6" t="s">
        <v>82</v>
      </c>
      <c r="L945" s="6">
        <v>38</v>
      </c>
      <c r="M945" s="6" t="s">
        <v>47</v>
      </c>
      <c r="N945" s="6" t="s">
        <v>48</v>
      </c>
      <c r="O945" s="6" t="s">
        <v>7</v>
      </c>
      <c r="P945" s="6">
        <v>19</v>
      </c>
      <c r="Q945" s="25">
        <v>40</v>
      </c>
      <c r="R945" s="6">
        <v>0</v>
      </c>
      <c r="S945" s="6" t="s">
        <v>2100</v>
      </c>
      <c r="T945" s="8">
        <v>0.86</v>
      </c>
      <c r="U945" s="6" t="s">
        <v>55</v>
      </c>
      <c r="V945" s="6" t="s">
        <v>15</v>
      </c>
      <c r="W945" s="6">
        <v>17</v>
      </c>
      <c r="X945" s="6" t="str">
        <f t="shared" si="104"/>
        <v>High</v>
      </c>
      <c r="Y945" s="11">
        <v>5</v>
      </c>
    </row>
    <row r="946" spans="1:25" x14ac:dyDescent="0.25">
      <c r="A946" s="10" t="s">
        <v>1342</v>
      </c>
      <c r="B946" s="35">
        <v>250640</v>
      </c>
      <c r="C946" s="6" t="str">
        <f t="shared" si="98"/>
        <v>FL</v>
      </c>
      <c r="D946" s="6" t="str">
        <f t="shared" si="99"/>
        <v>640</v>
      </c>
      <c r="E946" s="6" t="str">
        <f t="shared" si="100"/>
        <v>250</v>
      </c>
      <c r="F946" s="6" t="str">
        <f>TRIM(Table1[[#This Row],[Name]])</f>
        <v>Gina Snyder</v>
      </c>
      <c r="G946" s="6" t="s">
        <v>1343</v>
      </c>
      <c r="H946" s="6" t="str">
        <f t="shared" si="101"/>
        <v>GINA SNYDER</v>
      </c>
      <c r="I946" s="6" t="str">
        <f t="shared" si="102"/>
        <v>gina snyder</v>
      </c>
      <c r="J946" s="6" t="str">
        <f t="shared" si="103"/>
        <v>Gina Snyder</v>
      </c>
      <c r="K946" s="6" t="s">
        <v>63</v>
      </c>
      <c r="L946" s="6">
        <v>49</v>
      </c>
      <c r="M946" s="6" t="s">
        <v>162</v>
      </c>
      <c r="N946" s="6" t="s">
        <v>59</v>
      </c>
      <c r="O946" s="6" t="s">
        <v>23</v>
      </c>
      <c r="P946" s="6">
        <v>24</v>
      </c>
      <c r="Q946" s="25" t="s">
        <v>49</v>
      </c>
      <c r="R946" s="6">
        <v>0</v>
      </c>
      <c r="S946" s="6" t="s">
        <v>2099</v>
      </c>
      <c r="T946" s="8">
        <v>0.94</v>
      </c>
      <c r="U946" s="6" t="s">
        <v>33</v>
      </c>
      <c r="V946" s="6" t="s">
        <v>44</v>
      </c>
      <c r="W946" s="6">
        <v>14</v>
      </c>
      <c r="X946" s="6" t="str">
        <f t="shared" si="104"/>
        <v>Medium</v>
      </c>
      <c r="Y946" s="11">
        <v>8</v>
      </c>
    </row>
    <row r="947" spans="1:25" x14ac:dyDescent="0.25">
      <c r="A947" s="10" t="s">
        <v>1368</v>
      </c>
      <c r="B947" s="35">
        <v>250653</v>
      </c>
      <c r="C947" s="6" t="str">
        <f t="shared" si="98"/>
        <v>FL</v>
      </c>
      <c r="D947" s="6" t="str">
        <f t="shared" si="99"/>
        <v>653</v>
      </c>
      <c r="E947" s="6" t="str">
        <f t="shared" si="100"/>
        <v>250</v>
      </c>
      <c r="F947" s="6" t="str">
        <f>TRIM(Table1[[#This Row],[Name]])</f>
        <v>Matthew Fernandez</v>
      </c>
      <c r="G947" s="6" t="s">
        <v>1369</v>
      </c>
      <c r="H947" s="6" t="str">
        <f t="shared" si="101"/>
        <v>MATTHEW FERNANDEZ</v>
      </c>
      <c r="I947" s="6" t="str">
        <f t="shared" si="102"/>
        <v>matthew fernandez</v>
      </c>
      <c r="J947" s="6" t="str">
        <f t="shared" si="103"/>
        <v>Matthew Fernandez</v>
      </c>
      <c r="K947" s="6" t="s">
        <v>82</v>
      </c>
      <c r="L947" s="6">
        <v>42</v>
      </c>
      <c r="M947" s="6" t="s">
        <v>173</v>
      </c>
      <c r="N947" s="6" t="s">
        <v>59</v>
      </c>
      <c r="O947" s="6" t="s">
        <v>23</v>
      </c>
      <c r="P947" s="6">
        <v>13</v>
      </c>
      <c r="Q947" s="25">
        <v>30</v>
      </c>
      <c r="R947" s="6">
        <v>0</v>
      </c>
      <c r="S947" s="6" t="s">
        <v>2099</v>
      </c>
      <c r="T947" s="8">
        <v>0.74</v>
      </c>
      <c r="U947" s="6" t="s">
        <v>8</v>
      </c>
      <c r="V947" s="6" t="s">
        <v>15</v>
      </c>
      <c r="W947" s="6">
        <v>12</v>
      </c>
      <c r="X947" s="6" t="str">
        <f t="shared" si="104"/>
        <v>Medium</v>
      </c>
      <c r="Y947" s="11">
        <v>8</v>
      </c>
    </row>
    <row r="948" spans="1:25" x14ac:dyDescent="0.25">
      <c r="A948" s="10" t="s">
        <v>1382</v>
      </c>
      <c r="B948" s="35">
        <v>250660</v>
      </c>
      <c r="C948" s="6" t="str">
        <f t="shared" si="98"/>
        <v>FL</v>
      </c>
      <c r="D948" s="6" t="str">
        <f t="shared" si="99"/>
        <v>660</v>
      </c>
      <c r="E948" s="6" t="str">
        <f t="shared" si="100"/>
        <v>250</v>
      </c>
      <c r="F948" s="6" t="str">
        <f>TRIM(Table1[[#This Row],[Name]])</f>
        <v>Melissa Maldonado</v>
      </c>
      <c r="G948" s="6" t="s">
        <v>1383</v>
      </c>
      <c r="H948" s="6" t="str">
        <f t="shared" si="101"/>
        <v>MELISSA MALDONADO</v>
      </c>
      <c r="I948" s="6" t="str">
        <f t="shared" si="102"/>
        <v>melissa maldonado</v>
      </c>
      <c r="J948" s="6" t="str">
        <f t="shared" si="103"/>
        <v>Melissa Maldonado</v>
      </c>
      <c r="K948" s="6" t="s">
        <v>63</v>
      </c>
      <c r="L948" s="6">
        <v>56</v>
      </c>
      <c r="M948" s="6" t="s">
        <v>111</v>
      </c>
      <c r="N948" s="6" t="s">
        <v>13</v>
      </c>
      <c r="O948" s="6" t="s">
        <v>64</v>
      </c>
      <c r="P948" s="6">
        <v>19</v>
      </c>
      <c r="Q948" s="25">
        <v>20</v>
      </c>
      <c r="R948" s="6">
        <v>0</v>
      </c>
      <c r="S948" s="6" t="s">
        <v>2099</v>
      </c>
      <c r="T948" s="8">
        <v>0.87</v>
      </c>
      <c r="U948" s="6" t="s">
        <v>50</v>
      </c>
      <c r="V948" s="6" t="s">
        <v>9</v>
      </c>
      <c r="W948" s="6">
        <v>16</v>
      </c>
      <c r="X948" s="6" t="str">
        <f t="shared" si="104"/>
        <v>High</v>
      </c>
      <c r="Y948" s="11">
        <v>5</v>
      </c>
    </row>
    <row r="949" spans="1:25" x14ac:dyDescent="0.25">
      <c r="A949" s="10" t="s">
        <v>1384</v>
      </c>
      <c r="B949" s="35">
        <v>250661</v>
      </c>
      <c r="C949" s="6" t="str">
        <f t="shared" si="98"/>
        <v>FL</v>
      </c>
      <c r="D949" s="6" t="str">
        <f t="shared" si="99"/>
        <v>661</v>
      </c>
      <c r="E949" s="6" t="str">
        <f t="shared" si="100"/>
        <v>250</v>
      </c>
      <c r="F949" s="6" t="str">
        <f>TRIM(Table1[[#This Row],[Name]])</f>
        <v>Leah Harris</v>
      </c>
      <c r="G949" s="6" t="s">
        <v>1385</v>
      </c>
      <c r="H949" s="6" t="str">
        <f t="shared" si="101"/>
        <v>LEAH HARRIS</v>
      </c>
      <c r="I949" s="6" t="str">
        <f t="shared" si="102"/>
        <v>leah harris</v>
      </c>
      <c r="J949" s="6" t="str">
        <f t="shared" si="103"/>
        <v>Leah Harris</v>
      </c>
      <c r="K949" s="6" t="s">
        <v>63</v>
      </c>
      <c r="L949" s="6">
        <v>36</v>
      </c>
      <c r="M949" s="6" t="s">
        <v>43</v>
      </c>
      <c r="N949" s="6" t="s">
        <v>13</v>
      </c>
      <c r="O949" s="6" t="s">
        <v>97</v>
      </c>
      <c r="P949" s="6">
        <v>9</v>
      </c>
      <c r="Q949" s="25">
        <v>20</v>
      </c>
      <c r="R949" s="6">
        <v>0</v>
      </c>
      <c r="S949" s="6" t="s">
        <v>2100</v>
      </c>
      <c r="T949" s="8">
        <v>0.68</v>
      </c>
      <c r="U949" s="6" t="s">
        <v>50</v>
      </c>
      <c r="V949" s="6" t="s">
        <v>20</v>
      </c>
      <c r="W949" s="6">
        <v>9</v>
      </c>
      <c r="X949" s="6" t="str">
        <f t="shared" si="104"/>
        <v>Low</v>
      </c>
      <c r="Y949" s="11">
        <v>10</v>
      </c>
    </row>
    <row r="950" spans="1:25" x14ac:dyDescent="0.25">
      <c r="A950" s="10" t="s">
        <v>1430</v>
      </c>
      <c r="B950" s="35">
        <v>250684</v>
      </c>
      <c r="C950" s="6" t="str">
        <f t="shared" si="98"/>
        <v>FL</v>
      </c>
      <c r="D950" s="6" t="str">
        <f t="shared" si="99"/>
        <v>684</v>
      </c>
      <c r="E950" s="6" t="str">
        <f t="shared" si="100"/>
        <v>250</v>
      </c>
      <c r="F950" s="6" t="str">
        <f>TRIM(Table1[[#This Row],[Name]])</f>
        <v>Michael Harrell</v>
      </c>
      <c r="G950" s="6" t="s">
        <v>1431</v>
      </c>
      <c r="H950" s="6" t="str">
        <f t="shared" si="101"/>
        <v>MICHAEL HARRELL</v>
      </c>
      <c r="I950" s="6" t="str">
        <f t="shared" si="102"/>
        <v>michael harrell</v>
      </c>
      <c r="J950" s="6" t="str">
        <f t="shared" si="103"/>
        <v>Michael Harrell</v>
      </c>
      <c r="K950" s="6" t="s">
        <v>82</v>
      </c>
      <c r="L950" s="6">
        <v>60</v>
      </c>
      <c r="M950" s="6" t="s">
        <v>111</v>
      </c>
      <c r="N950" s="6" t="s">
        <v>13</v>
      </c>
      <c r="O950" s="6" t="s">
        <v>7</v>
      </c>
      <c r="P950" s="6">
        <v>7</v>
      </c>
      <c r="Q950" s="25" t="s">
        <v>2106</v>
      </c>
      <c r="R950" s="6">
        <v>0</v>
      </c>
      <c r="S950" s="6" t="s">
        <v>142</v>
      </c>
      <c r="T950" s="8">
        <v>0.97</v>
      </c>
      <c r="U950" s="6" t="s">
        <v>33</v>
      </c>
      <c r="V950" s="6" t="s">
        <v>44</v>
      </c>
      <c r="W950" s="6">
        <v>9</v>
      </c>
      <c r="X950" s="6" t="str">
        <f t="shared" si="104"/>
        <v>Low</v>
      </c>
      <c r="Y950" s="11">
        <v>8</v>
      </c>
    </row>
    <row r="951" spans="1:25" x14ac:dyDescent="0.25">
      <c r="A951" s="10" t="s">
        <v>1450</v>
      </c>
      <c r="B951" s="35">
        <v>250695</v>
      </c>
      <c r="C951" s="6" t="str">
        <f t="shared" si="98"/>
        <v>FL</v>
      </c>
      <c r="D951" s="6" t="str">
        <f t="shared" si="99"/>
        <v>695</v>
      </c>
      <c r="E951" s="6" t="str">
        <f t="shared" si="100"/>
        <v>250</v>
      </c>
      <c r="F951" s="6" t="str">
        <f>TRIM(Table1[[#This Row],[Name]])</f>
        <v>Mary Brown</v>
      </c>
      <c r="G951" s="6" t="s">
        <v>821</v>
      </c>
      <c r="H951" s="6" t="str">
        <f t="shared" si="101"/>
        <v>MARY BROWN</v>
      </c>
      <c r="I951" s="6" t="str">
        <f t="shared" si="102"/>
        <v>mary brown</v>
      </c>
      <c r="J951" s="6" t="str">
        <f t="shared" si="103"/>
        <v>Mary Brown</v>
      </c>
      <c r="K951" s="6" t="s">
        <v>63</v>
      </c>
      <c r="L951" s="6">
        <v>53</v>
      </c>
      <c r="M951" s="6" t="s">
        <v>136</v>
      </c>
      <c r="N951" s="6" t="s">
        <v>137</v>
      </c>
      <c r="O951" s="6" t="s">
        <v>19</v>
      </c>
      <c r="P951" s="6">
        <v>35</v>
      </c>
      <c r="Q951" s="25" t="s">
        <v>49</v>
      </c>
      <c r="R951" s="6">
        <v>0</v>
      </c>
      <c r="S951" s="6" t="s">
        <v>2100</v>
      </c>
      <c r="T951" s="8">
        <v>0.67</v>
      </c>
      <c r="U951" s="6" t="s">
        <v>50</v>
      </c>
      <c r="V951" s="6" t="s">
        <v>44</v>
      </c>
      <c r="W951" s="6">
        <v>18</v>
      </c>
      <c r="X951" s="6" t="str">
        <f t="shared" si="104"/>
        <v>High</v>
      </c>
      <c r="Y951" s="11">
        <v>9</v>
      </c>
    </row>
    <row r="952" spans="1:25" x14ac:dyDescent="0.25">
      <c r="A952" s="10" t="s">
        <v>1451</v>
      </c>
      <c r="B952" s="35">
        <v>250696</v>
      </c>
      <c r="C952" s="6" t="str">
        <f t="shared" si="98"/>
        <v>FL</v>
      </c>
      <c r="D952" s="6" t="str">
        <f t="shared" si="99"/>
        <v>696</v>
      </c>
      <c r="E952" s="6" t="str">
        <f t="shared" si="100"/>
        <v>250</v>
      </c>
      <c r="F952" s="6" t="str">
        <f>TRIM(Table1[[#This Row],[Name]])</f>
        <v>Jon Jones</v>
      </c>
      <c r="G952" s="6" t="s">
        <v>1452</v>
      </c>
      <c r="H952" s="6" t="str">
        <f t="shared" si="101"/>
        <v>JON JONES</v>
      </c>
      <c r="I952" s="6" t="str">
        <f t="shared" si="102"/>
        <v>jon jones</v>
      </c>
      <c r="J952" s="6" t="str">
        <f t="shared" si="103"/>
        <v>Jon Jones</v>
      </c>
      <c r="K952" s="6" t="s">
        <v>82</v>
      </c>
      <c r="L952" s="6">
        <v>38</v>
      </c>
      <c r="M952" s="6" t="s">
        <v>78</v>
      </c>
      <c r="N952" s="6" t="s">
        <v>79</v>
      </c>
      <c r="O952" s="6" t="s">
        <v>14</v>
      </c>
      <c r="P952" s="6">
        <v>1</v>
      </c>
      <c r="Q952" s="25" t="s">
        <v>2104</v>
      </c>
      <c r="R952" s="6">
        <v>0</v>
      </c>
      <c r="S952" s="6" t="s">
        <v>2099</v>
      </c>
      <c r="T952" s="8">
        <v>0.96</v>
      </c>
      <c r="U952" s="6" t="s">
        <v>33</v>
      </c>
      <c r="V952" s="6" t="s">
        <v>44</v>
      </c>
      <c r="W952" s="6">
        <v>2</v>
      </c>
      <c r="X952" s="6" t="str">
        <f t="shared" si="104"/>
        <v>Low</v>
      </c>
      <c r="Y952" s="11">
        <v>2</v>
      </c>
    </row>
    <row r="953" spans="1:25" x14ac:dyDescent="0.25">
      <c r="A953" s="10" t="s">
        <v>1453</v>
      </c>
      <c r="B953" s="35">
        <v>250697</v>
      </c>
      <c r="C953" s="6" t="str">
        <f t="shared" si="98"/>
        <v>FL</v>
      </c>
      <c r="D953" s="6" t="str">
        <f t="shared" si="99"/>
        <v>697</v>
      </c>
      <c r="E953" s="6" t="str">
        <f t="shared" si="100"/>
        <v>250</v>
      </c>
      <c r="F953" s="6" t="str">
        <f>TRIM(Table1[[#This Row],[Name]])</f>
        <v>Jason Phillips</v>
      </c>
      <c r="G953" s="6" t="s">
        <v>1454</v>
      </c>
      <c r="H953" s="6" t="str">
        <f t="shared" si="101"/>
        <v>JASON PHILLIPS</v>
      </c>
      <c r="I953" s="6" t="str">
        <f t="shared" si="102"/>
        <v>jason phillips</v>
      </c>
      <c r="J953" s="6" t="str">
        <f t="shared" si="103"/>
        <v>Jason Phillips</v>
      </c>
      <c r="K953" s="6" t="s">
        <v>82</v>
      </c>
      <c r="L953" s="6">
        <v>29</v>
      </c>
      <c r="M953" s="6" t="s">
        <v>173</v>
      </c>
      <c r="N953" s="6" t="s">
        <v>59</v>
      </c>
      <c r="O953" s="6" t="s">
        <v>19</v>
      </c>
      <c r="P953" s="6">
        <v>11</v>
      </c>
      <c r="Q953" s="25">
        <v>20</v>
      </c>
      <c r="R953" s="6">
        <v>0</v>
      </c>
      <c r="S953" s="6" t="s">
        <v>2099</v>
      </c>
      <c r="T953" s="8">
        <v>0.9</v>
      </c>
      <c r="U953" s="6" t="s">
        <v>33</v>
      </c>
      <c r="V953" s="6" t="s">
        <v>44</v>
      </c>
      <c r="W953" s="6">
        <v>3</v>
      </c>
      <c r="X953" s="6" t="str">
        <f t="shared" si="104"/>
        <v>Low</v>
      </c>
      <c r="Y953" s="11">
        <v>3</v>
      </c>
    </row>
    <row r="954" spans="1:25" x14ac:dyDescent="0.25">
      <c r="A954" s="10" t="s">
        <v>1463</v>
      </c>
      <c r="B954" s="35">
        <v>250702</v>
      </c>
      <c r="C954" s="6" t="str">
        <f t="shared" si="98"/>
        <v>FL</v>
      </c>
      <c r="D954" s="6" t="str">
        <f t="shared" si="99"/>
        <v>702</v>
      </c>
      <c r="E954" s="6" t="str">
        <f t="shared" si="100"/>
        <v>250</v>
      </c>
      <c r="F954" s="6" t="str">
        <f>TRIM(Table1[[#This Row],[Name]])</f>
        <v>Jason Weaver</v>
      </c>
      <c r="G954" s="6" t="s">
        <v>1464</v>
      </c>
      <c r="H954" s="6" t="str">
        <f t="shared" si="101"/>
        <v>JASON WEAVER</v>
      </c>
      <c r="I954" s="6" t="str">
        <f t="shared" si="102"/>
        <v>jason weaver</v>
      </c>
      <c r="J954" s="6" t="str">
        <f t="shared" si="103"/>
        <v>Jason Weaver</v>
      </c>
      <c r="K954" s="6" t="s">
        <v>82</v>
      </c>
      <c r="L954" s="6">
        <v>45</v>
      </c>
      <c r="M954" s="6" t="s">
        <v>107</v>
      </c>
      <c r="N954" s="6" t="s">
        <v>108</v>
      </c>
      <c r="O954" s="6" t="s">
        <v>7</v>
      </c>
      <c r="P954" s="6">
        <v>25</v>
      </c>
      <c r="Q954" s="25">
        <v>50</v>
      </c>
      <c r="R954" s="6">
        <v>0</v>
      </c>
      <c r="S954" s="6" t="s">
        <v>142</v>
      </c>
      <c r="T954" s="8">
        <v>0.99</v>
      </c>
      <c r="U954" s="6" t="s">
        <v>8</v>
      </c>
      <c r="V954" s="6" t="s">
        <v>20</v>
      </c>
      <c r="W954" s="6">
        <v>17</v>
      </c>
      <c r="X954" s="6" t="str">
        <f t="shared" si="104"/>
        <v>High</v>
      </c>
      <c r="Y954" s="11">
        <v>3</v>
      </c>
    </row>
    <row r="955" spans="1:25" x14ac:dyDescent="0.25">
      <c r="A955" s="10" t="s">
        <v>1473</v>
      </c>
      <c r="B955" s="35">
        <v>250707</v>
      </c>
      <c r="C955" s="6" t="str">
        <f t="shared" si="98"/>
        <v>FL</v>
      </c>
      <c r="D955" s="6" t="str">
        <f t="shared" si="99"/>
        <v>707</v>
      </c>
      <c r="E955" s="6" t="str">
        <f t="shared" si="100"/>
        <v>250</v>
      </c>
      <c r="F955" s="6" t="str">
        <f>TRIM(Table1[[#This Row],[Name]])</f>
        <v>Danielle Bell</v>
      </c>
      <c r="G955" s="6" t="s">
        <v>1474</v>
      </c>
      <c r="H955" s="6" t="str">
        <f t="shared" si="101"/>
        <v>DANIELLE BELL</v>
      </c>
      <c r="I955" s="6" t="str">
        <f t="shared" si="102"/>
        <v>danielle bell</v>
      </c>
      <c r="J955" s="6" t="str">
        <f t="shared" si="103"/>
        <v>Danielle Bell</v>
      </c>
      <c r="K955" s="6" t="s">
        <v>63</v>
      </c>
      <c r="L955" s="6">
        <v>51</v>
      </c>
      <c r="M955" s="6" t="s">
        <v>36</v>
      </c>
      <c r="N955" s="6" t="s">
        <v>37</v>
      </c>
      <c r="O955" s="6" t="s">
        <v>19</v>
      </c>
      <c r="P955" s="6">
        <v>1</v>
      </c>
      <c r="Q955" s="25" t="s">
        <v>49</v>
      </c>
      <c r="R955" s="6">
        <v>0</v>
      </c>
      <c r="S955" s="6" t="s">
        <v>2100</v>
      </c>
      <c r="T955" s="8">
        <v>0.97</v>
      </c>
      <c r="U955" s="6" t="s">
        <v>50</v>
      </c>
      <c r="V955" s="6" t="s">
        <v>44</v>
      </c>
      <c r="W955" s="6">
        <v>1</v>
      </c>
      <c r="X955" s="6" t="str">
        <f t="shared" si="104"/>
        <v>Low</v>
      </c>
      <c r="Y955" s="11">
        <v>1</v>
      </c>
    </row>
    <row r="956" spans="1:25" x14ac:dyDescent="0.25">
      <c r="A956" s="10" t="s">
        <v>1477</v>
      </c>
      <c r="B956" s="35">
        <v>250709</v>
      </c>
      <c r="C956" s="6" t="str">
        <f t="shared" si="98"/>
        <v>FL</v>
      </c>
      <c r="D956" s="6" t="str">
        <f t="shared" si="99"/>
        <v>709</v>
      </c>
      <c r="E956" s="6" t="str">
        <f t="shared" si="100"/>
        <v>250</v>
      </c>
      <c r="F956" s="6" t="str">
        <f>TRIM(Table1[[#This Row],[Name]])</f>
        <v>Megan Bright</v>
      </c>
      <c r="G956" s="6" t="s">
        <v>1478</v>
      </c>
      <c r="H956" s="6" t="str">
        <f t="shared" si="101"/>
        <v>MEGAN BRIGHT</v>
      </c>
      <c r="I956" s="6" t="str">
        <f t="shared" si="102"/>
        <v>megan bright</v>
      </c>
      <c r="J956" s="6" t="str">
        <f t="shared" si="103"/>
        <v>Megan Bright</v>
      </c>
      <c r="K956" s="6" t="s">
        <v>63</v>
      </c>
      <c r="L956" s="6">
        <v>36</v>
      </c>
      <c r="M956" s="6" t="s">
        <v>29</v>
      </c>
      <c r="N956" s="6" t="s">
        <v>30</v>
      </c>
      <c r="O956" s="6" t="s">
        <v>23</v>
      </c>
      <c r="P956" s="6">
        <v>17</v>
      </c>
      <c r="Q956" s="25" t="s">
        <v>104</v>
      </c>
      <c r="R956" s="6">
        <v>0</v>
      </c>
      <c r="S956" s="6" t="s">
        <v>2100</v>
      </c>
      <c r="T956" s="8">
        <v>0.99</v>
      </c>
      <c r="U956" s="6" t="s">
        <v>33</v>
      </c>
      <c r="V956" s="6" t="s">
        <v>44</v>
      </c>
      <c r="W956" s="6">
        <v>12</v>
      </c>
      <c r="X956" s="6" t="str">
        <f t="shared" si="104"/>
        <v>Medium</v>
      </c>
      <c r="Y956" s="11">
        <v>8</v>
      </c>
    </row>
    <row r="957" spans="1:25" x14ac:dyDescent="0.25">
      <c r="A957" s="10" t="s">
        <v>1523</v>
      </c>
      <c r="B957" s="35">
        <v>250732</v>
      </c>
      <c r="C957" s="6" t="str">
        <f t="shared" si="98"/>
        <v>FL</v>
      </c>
      <c r="D957" s="6" t="str">
        <f t="shared" si="99"/>
        <v>732</v>
      </c>
      <c r="E957" s="6" t="str">
        <f t="shared" si="100"/>
        <v>250</v>
      </c>
      <c r="F957" s="6" t="str">
        <f>TRIM(Table1[[#This Row],[Name]])</f>
        <v>Shane Booker</v>
      </c>
      <c r="G957" s="6" t="s">
        <v>1524</v>
      </c>
      <c r="H957" s="6" t="str">
        <f t="shared" si="101"/>
        <v>SHANE BOOKER</v>
      </c>
      <c r="I957" s="6" t="str">
        <f t="shared" si="102"/>
        <v>shane booker</v>
      </c>
      <c r="J957" s="6" t="str">
        <f t="shared" si="103"/>
        <v>Shane Booker</v>
      </c>
      <c r="K957" s="6" t="s">
        <v>82</v>
      </c>
      <c r="L957" s="6">
        <v>21</v>
      </c>
      <c r="M957" s="6" t="s">
        <v>53</v>
      </c>
      <c r="N957" s="6" t="s">
        <v>13</v>
      </c>
      <c r="O957" s="6" t="s">
        <v>14</v>
      </c>
      <c r="P957" s="6">
        <v>3</v>
      </c>
      <c r="Q957" s="25">
        <v>40</v>
      </c>
      <c r="R957" s="6">
        <v>0</v>
      </c>
      <c r="S957" s="6" t="s">
        <v>2099</v>
      </c>
      <c r="T957" s="8">
        <v>0.87</v>
      </c>
      <c r="U957" s="6" t="s">
        <v>8</v>
      </c>
      <c r="V957" s="6" t="s">
        <v>44</v>
      </c>
      <c r="W957" s="6">
        <v>1</v>
      </c>
      <c r="X957" s="6" t="str">
        <f t="shared" si="104"/>
        <v>Low</v>
      </c>
      <c r="Y957" s="11">
        <v>1</v>
      </c>
    </row>
    <row r="958" spans="1:25" x14ac:dyDescent="0.25">
      <c r="A958" s="10" t="s">
        <v>1533</v>
      </c>
      <c r="B958" s="35">
        <v>250737</v>
      </c>
      <c r="C958" s="6" t="str">
        <f t="shared" si="98"/>
        <v>FL</v>
      </c>
      <c r="D958" s="6" t="str">
        <f t="shared" si="99"/>
        <v>737</v>
      </c>
      <c r="E958" s="6" t="str">
        <f t="shared" si="100"/>
        <v>250</v>
      </c>
      <c r="F958" s="6" t="str">
        <f>TRIM(Table1[[#This Row],[Name]])</f>
        <v>Jessica Garza</v>
      </c>
      <c r="G958" s="6" t="s">
        <v>1534</v>
      </c>
      <c r="H958" s="6" t="str">
        <f t="shared" si="101"/>
        <v>JESSICA GARZA</v>
      </c>
      <c r="I958" s="6" t="str">
        <f t="shared" si="102"/>
        <v>jessica garza</v>
      </c>
      <c r="J958" s="6" t="str">
        <f t="shared" si="103"/>
        <v>Jessica Garza</v>
      </c>
      <c r="K958" s="6" t="s">
        <v>63</v>
      </c>
      <c r="L958" s="6">
        <v>23</v>
      </c>
      <c r="M958" s="6" t="s">
        <v>58</v>
      </c>
      <c r="N958" s="6" t="s">
        <v>59</v>
      </c>
      <c r="O958" s="6" t="s">
        <v>60</v>
      </c>
      <c r="P958" s="6">
        <v>0</v>
      </c>
      <c r="Q958" s="25">
        <v>75</v>
      </c>
      <c r="R958" s="6">
        <v>0</v>
      </c>
      <c r="S958" s="6" t="s">
        <v>142</v>
      </c>
      <c r="T958" s="8">
        <v>0.92</v>
      </c>
      <c r="U958" s="6" t="s">
        <v>50</v>
      </c>
      <c r="V958" s="6" t="s">
        <v>44</v>
      </c>
      <c r="W958" s="6">
        <v>1</v>
      </c>
      <c r="X958" s="6" t="str">
        <f t="shared" si="104"/>
        <v>Low</v>
      </c>
      <c r="Y958" s="11">
        <v>2</v>
      </c>
    </row>
    <row r="959" spans="1:25" x14ac:dyDescent="0.25">
      <c r="A959" s="10" t="s">
        <v>1537</v>
      </c>
      <c r="B959" s="35">
        <v>250739</v>
      </c>
      <c r="C959" s="6" t="str">
        <f t="shared" si="98"/>
        <v>FL</v>
      </c>
      <c r="D959" s="6" t="str">
        <f t="shared" si="99"/>
        <v>739</v>
      </c>
      <c r="E959" s="6" t="str">
        <f t="shared" si="100"/>
        <v>250</v>
      </c>
      <c r="F959" s="6" t="str">
        <f>TRIM(Table1[[#This Row],[Name]])</f>
        <v>Misty Adams</v>
      </c>
      <c r="G959" s="6" t="s">
        <v>1538</v>
      </c>
      <c r="H959" s="6" t="str">
        <f t="shared" si="101"/>
        <v>MISTY ADAMS</v>
      </c>
      <c r="I959" s="6" t="str">
        <f t="shared" si="102"/>
        <v>misty adams</v>
      </c>
      <c r="J959" s="6" t="str">
        <f t="shared" si="103"/>
        <v>Misty Adams</v>
      </c>
      <c r="K959" s="6" t="s">
        <v>63</v>
      </c>
      <c r="L959" s="6">
        <v>34</v>
      </c>
      <c r="M959" s="6" t="s">
        <v>111</v>
      </c>
      <c r="N959" s="6" t="s">
        <v>13</v>
      </c>
      <c r="O959" s="6" t="s">
        <v>97</v>
      </c>
      <c r="P959" s="6">
        <v>3</v>
      </c>
      <c r="Q959" s="25" t="s">
        <v>49</v>
      </c>
      <c r="R959" s="6">
        <v>0</v>
      </c>
      <c r="S959" s="6" t="s">
        <v>2100</v>
      </c>
      <c r="T959" s="8">
        <v>0.71</v>
      </c>
      <c r="U959" s="6" t="s">
        <v>8</v>
      </c>
      <c r="V959" s="6" t="s">
        <v>20</v>
      </c>
      <c r="W959" s="6">
        <v>2</v>
      </c>
      <c r="X959" s="6" t="str">
        <f t="shared" si="104"/>
        <v>Low</v>
      </c>
      <c r="Y959" s="11">
        <v>1</v>
      </c>
    </row>
    <row r="960" spans="1:25" x14ac:dyDescent="0.25">
      <c r="A960" s="10" t="s">
        <v>1551</v>
      </c>
      <c r="B960" s="35">
        <v>250746</v>
      </c>
      <c r="C960" s="6" t="str">
        <f t="shared" si="98"/>
        <v>FL</v>
      </c>
      <c r="D960" s="6" t="str">
        <f t="shared" si="99"/>
        <v>746</v>
      </c>
      <c r="E960" s="6" t="str">
        <f t="shared" si="100"/>
        <v>250</v>
      </c>
      <c r="F960" s="6" t="str">
        <f>TRIM(Table1[[#This Row],[Name]])</f>
        <v>Carl Kline</v>
      </c>
      <c r="G960" s="6" t="s">
        <v>1552</v>
      </c>
      <c r="H960" s="6" t="str">
        <f t="shared" si="101"/>
        <v>CARL KLINE</v>
      </c>
      <c r="I960" s="6" t="str">
        <f t="shared" si="102"/>
        <v>carl kline</v>
      </c>
      <c r="J960" s="6" t="str">
        <f t="shared" si="103"/>
        <v>Carl Kline</v>
      </c>
      <c r="K960" s="6" t="s">
        <v>82</v>
      </c>
      <c r="L960" s="6">
        <v>59</v>
      </c>
      <c r="M960" s="6" t="s">
        <v>162</v>
      </c>
      <c r="N960" s="6" t="s">
        <v>59</v>
      </c>
      <c r="O960" s="6" t="s">
        <v>31</v>
      </c>
      <c r="P960" s="6">
        <v>0</v>
      </c>
      <c r="Q960" s="25">
        <v>100</v>
      </c>
      <c r="R960" s="6">
        <v>0</v>
      </c>
      <c r="S960" s="6" t="s">
        <v>2100</v>
      </c>
      <c r="T960" s="8">
        <v>0.87</v>
      </c>
      <c r="U960" s="6" t="s">
        <v>55</v>
      </c>
      <c r="V960" s="6" t="s">
        <v>44</v>
      </c>
      <c r="W960" s="6">
        <v>4</v>
      </c>
      <c r="X960" s="6" t="str">
        <f t="shared" si="104"/>
        <v>Low</v>
      </c>
      <c r="Y960" s="11">
        <v>4</v>
      </c>
    </row>
    <row r="961" spans="1:25" x14ac:dyDescent="0.25">
      <c r="A961" s="10" t="s">
        <v>1573</v>
      </c>
      <c r="B961" s="35">
        <v>250757</v>
      </c>
      <c r="C961" s="6" t="str">
        <f t="shared" si="98"/>
        <v>FL</v>
      </c>
      <c r="D961" s="6" t="str">
        <f t="shared" si="99"/>
        <v>757</v>
      </c>
      <c r="E961" s="6" t="str">
        <f t="shared" si="100"/>
        <v>250</v>
      </c>
      <c r="F961" s="6" t="str">
        <f>TRIM(Table1[[#This Row],[Name]])</f>
        <v>Kellie Le</v>
      </c>
      <c r="G961" s="6" t="s">
        <v>1574</v>
      </c>
      <c r="H961" s="6" t="str">
        <f t="shared" si="101"/>
        <v>KELLIE LE</v>
      </c>
      <c r="I961" s="6" t="str">
        <f t="shared" si="102"/>
        <v>kellie le</v>
      </c>
      <c r="J961" s="6" t="str">
        <f t="shared" si="103"/>
        <v>Kellie Le</v>
      </c>
      <c r="K961" s="6" t="s">
        <v>63</v>
      </c>
      <c r="L961" s="6">
        <v>49</v>
      </c>
      <c r="M961" s="6" t="s">
        <v>36</v>
      </c>
      <c r="N961" s="6" t="s">
        <v>37</v>
      </c>
      <c r="O961" s="6" t="s">
        <v>31</v>
      </c>
      <c r="P961" s="6">
        <v>22</v>
      </c>
      <c r="Q961" s="25">
        <v>75</v>
      </c>
      <c r="R961" s="6">
        <v>0</v>
      </c>
      <c r="S961" s="6" t="s">
        <v>2100</v>
      </c>
      <c r="T961" s="8">
        <v>0.11</v>
      </c>
      <c r="U961" s="6" t="s">
        <v>8</v>
      </c>
      <c r="V961" s="6" t="s">
        <v>15</v>
      </c>
      <c r="W961" s="6">
        <v>16</v>
      </c>
      <c r="X961" s="6" t="str">
        <f t="shared" si="104"/>
        <v>High</v>
      </c>
      <c r="Y961" s="11">
        <v>18</v>
      </c>
    </row>
    <row r="962" spans="1:25" x14ac:dyDescent="0.25">
      <c r="A962" s="10" t="s">
        <v>1597</v>
      </c>
      <c r="B962" s="35">
        <v>250769</v>
      </c>
      <c r="C962" s="6" t="str">
        <f t="shared" ref="C962:C1001" si="105">LEFT(A962,2)</f>
        <v>FL</v>
      </c>
      <c r="D962" s="6" t="str">
        <f t="shared" ref="D962:D1001" si="106">RIGHT(A962,3)</f>
        <v>769</v>
      </c>
      <c r="E962" s="6" t="str">
        <f t="shared" ref="E962:E1001" si="107">MID(A962,3,3)</f>
        <v>250</v>
      </c>
      <c r="F962" s="6" t="str">
        <f>TRIM(Table1[[#This Row],[Name]])</f>
        <v>Jessica Armstrong</v>
      </c>
      <c r="G962" s="6" t="s">
        <v>1598</v>
      </c>
      <c r="H962" s="6" t="str">
        <f t="shared" ref="H962:H1001" si="108">UPPER(G962)</f>
        <v>JESSICA ARMSTRONG</v>
      </c>
      <c r="I962" s="6" t="str">
        <f t="shared" ref="I962:I1001" si="109">LOWER(G962)</f>
        <v>jessica armstrong</v>
      </c>
      <c r="J962" s="6" t="str">
        <f t="shared" ref="J962:J1001" si="110">PROPER(G962)</f>
        <v>Jessica Armstrong</v>
      </c>
      <c r="K962" s="6" t="s">
        <v>63</v>
      </c>
      <c r="L962" s="6">
        <v>54</v>
      </c>
      <c r="M962" s="6" t="s">
        <v>43</v>
      </c>
      <c r="N962" s="6" t="s">
        <v>13</v>
      </c>
      <c r="O962" s="6" t="s">
        <v>14</v>
      </c>
      <c r="P962" s="6">
        <v>19</v>
      </c>
      <c r="Q962" s="25">
        <v>75</v>
      </c>
      <c r="R962" s="6">
        <v>0</v>
      </c>
      <c r="S962" s="6" t="s">
        <v>2100</v>
      </c>
      <c r="T962" s="8">
        <v>0.11</v>
      </c>
      <c r="U962" s="6" t="s">
        <v>8</v>
      </c>
      <c r="V962" s="6" t="s">
        <v>44</v>
      </c>
      <c r="W962" s="6">
        <v>14</v>
      </c>
      <c r="X962" s="6" t="str">
        <f t="shared" ref="X962:X1001" si="111">IF(W962&gt;15,"High",IF(W962&gt;=10,"Medium","Low"))</f>
        <v>Medium</v>
      </c>
      <c r="Y962" s="11">
        <v>9</v>
      </c>
    </row>
    <row r="963" spans="1:25" x14ac:dyDescent="0.25">
      <c r="A963" s="10" t="s">
        <v>1607</v>
      </c>
      <c r="B963" s="35">
        <v>250774</v>
      </c>
      <c r="C963" s="6" t="str">
        <f t="shared" si="105"/>
        <v>FL</v>
      </c>
      <c r="D963" s="6" t="str">
        <f t="shared" si="106"/>
        <v>774</v>
      </c>
      <c r="E963" s="6" t="str">
        <f t="shared" si="107"/>
        <v>250</v>
      </c>
      <c r="F963" s="6" t="str">
        <f>TRIM(Table1[[#This Row],[Name]])</f>
        <v>Jacqueline Moon</v>
      </c>
      <c r="G963" s="6" t="s">
        <v>1608</v>
      </c>
      <c r="H963" s="6" t="str">
        <f t="shared" si="108"/>
        <v>JACQUELINE MOON</v>
      </c>
      <c r="I963" s="6" t="str">
        <f t="shared" si="109"/>
        <v>jacqueline moon</v>
      </c>
      <c r="J963" s="6" t="str">
        <f t="shared" si="110"/>
        <v>Jacqueline Moon</v>
      </c>
      <c r="K963" s="6" t="s">
        <v>63</v>
      </c>
      <c r="L963" s="6">
        <v>29</v>
      </c>
      <c r="M963" s="6" t="s">
        <v>136</v>
      </c>
      <c r="N963" s="6" t="s">
        <v>137</v>
      </c>
      <c r="O963" s="6" t="s">
        <v>14</v>
      </c>
      <c r="P963" s="6">
        <v>8</v>
      </c>
      <c r="Q963" s="25">
        <v>50</v>
      </c>
      <c r="R963" s="6">
        <v>0</v>
      </c>
      <c r="S963" s="6" t="s">
        <v>2099</v>
      </c>
      <c r="T963" s="8">
        <v>0.77</v>
      </c>
      <c r="U963" s="6" t="s">
        <v>50</v>
      </c>
      <c r="V963" s="6" t="s">
        <v>44</v>
      </c>
      <c r="W963" s="6">
        <v>11</v>
      </c>
      <c r="X963" s="6" t="str">
        <f t="shared" si="111"/>
        <v>Medium</v>
      </c>
      <c r="Y963" s="11">
        <v>3</v>
      </c>
    </row>
    <row r="964" spans="1:25" x14ac:dyDescent="0.25">
      <c r="A964" s="10" t="s">
        <v>1637</v>
      </c>
      <c r="B964" s="35">
        <v>250789</v>
      </c>
      <c r="C964" s="6" t="str">
        <f t="shared" si="105"/>
        <v>FL</v>
      </c>
      <c r="D964" s="6" t="str">
        <f t="shared" si="106"/>
        <v>789</v>
      </c>
      <c r="E964" s="6" t="str">
        <f t="shared" si="107"/>
        <v>250</v>
      </c>
      <c r="F964" s="6" t="str">
        <f>TRIM(Table1[[#This Row],[Name]])</f>
        <v>Brittany Lambert</v>
      </c>
      <c r="G964" s="6" t="s">
        <v>1638</v>
      </c>
      <c r="H964" s="6" t="str">
        <f t="shared" si="108"/>
        <v>BRITTANY LAMBERT</v>
      </c>
      <c r="I964" s="6" t="str">
        <f t="shared" si="109"/>
        <v>brittany lambert</v>
      </c>
      <c r="J964" s="6" t="str">
        <f t="shared" si="110"/>
        <v>Brittany Lambert</v>
      </c>
      <c r="K964" s="6" t="s">
        <v>63</v>
      </c>
      <c r="L964" s="6">
        <v>56</v>
      </c>
      <c r="M964" s="6" t="s">
        <v>122</v>
      </c>
      <c r="N964" s="6" t="s">
        <v>123</v>
      </c>
      <c r="O964" s="6" t="s">
        <v>19</v>
      </c>
      <c r="P964" s="6">
        <v>13</v>
      </c>
      <c r="Q964" s="25">
        <v>30</v>
      </c>
      <c r="R964" s="6">
        <v>0</v>
      </c>
      <c r="S964" s="6" t="s">
        <v>2100</v>
      </c>
      <c r="T964" s="8">
        <v>0.77</v>
      </c>
      <c r="U964" s="6" t="s">
        <v>55</v>
      </c>
      <c r="V964" s="6" t="s">
        <v>20</v>
      </c>
      <c r="W964" s="6">
        <v>6</v>
      </c>
      <c r="X964" s="6" t="str">
        <f t="shared" si="111"/>
        <v>Low</v>
      </c>
      <c r="Y964" s="11">
        <v>7</v>
      </c>
    </row>
    <row r="965" spans="1:25" x14ac:dyDescent="0.25">
      <c r="A965" s="10" t="s">
        <v>1699</v>
      </c>
      <c r="B965" s="35">
        <v>250820</v>
      </c>
      <c r="C965" s="6" t="str">
        <f t="shared" si="105"/>
        <v>FL</v>
      </c>
      <c r="D965" s="6" t="str">
        <f t="shared" si="106"/>
        <v>820</v>
      </c>
      <c r="E965" s="6" t="str">
        <f t="shared" si="107"/>
        <v>250</v>
      </c>
      <c r="F965" s="6" t="str">
        <f>TRIM(Table1[[#This Row],[Name]])</f>
        <v>Alexandra Sims</v>
      </c>
      <c r="G965" s="6" t="s">
        <v>1700</v>
      </c>
      <c r="H965" s="6" t="str">
        <f t="shared" si="108"/>
        <v>ALEXANDRA SIMS</v>
      </c>
      <c r="I965" s="6" t="str">
        <f t="shared" si="109"/>
        <v>alexandra sims</v>
      </c>
      <c r="J965" s="6" t="str">
        <f t="shared" si="110"/>
        <v>Alexandra Sims</v>
      </c>
      <c r="K965" s="6" t="s">
        <v>63</v>
      </c>
      <c r="L965" s="6">
        <v>40</v>
      </c>
      <c r="M965" s="6" t="s">
        <v>78</v>
      </c>
      <c r="N965" s="6" t="s">
        <v>79</v>
      </c>
      <c r="O965" s="6" t="s">
        <v>7</v>
      </c>
      <c r="P965" s="6">
        <v>14</v>
      </c>
      <c r="Q965" s="25">
        <v>75</v>
      </c>
      <c r="R965" s="6">
        <v>0</v>
      </c>
      <c r="S965" s="6" t="s">
        <v>2100</v>
      </c>
      <c r="T965" s="8">
        <v>0.79</v>
      </c>
      <c r="U965" s="6" t="s">
        <v>50</v>
      </c>
      <c r="V965" s="6" t="s">
        <v>9</v>
      </c>
      <c r="W965" s="6">
        <v>14</v>
      </c>
      <c r="X965" s="6" t="str">
        <f t="shared" si="111"/>
        <v>Medium</v>
      </c>
      <c r="Y965" s="11">
        <v>1</v>
      </c>
    </row>
    <row r="966" spans="1:25" x14ac:dyDescent="0.25">
      <c r="A966" s="10" t="s">
        <v>1715</v>
      </c>
      <c r="B966" s="35">
        <v>250828</v>
      </c>
      <c r="C966" s="6" t="str">
        <f t="shared" si="105"/>
        <v>FL</v>
      </c>
      <c r="D966" s="6" t="str">
        <f t="shared" si="106"/>
        <v>828</v>
      </c>
      <c r="E966" s="6" t="str">
        <f t="shared" si="107"/>
        <v>250</v>
      </c>
      <c r="F966" s="6" t="str">
        <f>TRIM(Table1[[#This Row],[Name]])</f>
        <v>Lori Perez</v>
      </c>
      <c r="G966" s="6" t="s">
        <v>1716</v>
      </c>
      <c r="H966" s="6" t="str">
        <f t="shared" si="108"/>
        <v>LORI PEREZ</v>
      </c>
      <c r="I966" s="6" t="str">
        <f t="shared" si="109"/>
        <v>lori perez</v>
      </c>
      <c r="J966" s="6" t="str">
        <f t="shared" si="110"/>
        <v>Lori Perez</v>
      </c>
      <c r="K966" s="6" t="s">
        <v>63</v>
      </c>
      <c r="L966" s="6">
        <v>26</v>
      </c>
      <c r="M966" s="6" t="s">
        <v>107</v>
      </c>
      <c r="N966" s="6" t="s">
        <v>108</v>
      </c>
      <c r="O966" s="6" t="s">
        <v>97</v>
      </c>
      <c r="P966" s="6">
        <v>2</v>
      </c>
      <c r="Q966" s="25">
        <v>40</v>
      </c>
      <c r="R966" s="6">
        <v>0</v>
      </c>
      <c r="S966" s="6" t="s">
        <v>2100</v>
      </c>
      <c r="T966" s="8">
        <v>0.66</v>
      </c>
      <c r="U966" s="6" t="s">
        <v>8</v>
      </c>
      <c r="V966" s="6" t="s">
        <v>9</v>
      </c>
      <c r="W966" s="6">
        <v>4</v>
      </c>
      <c r="X966" s="6" t="str">
        <f t="shared" si="111"/>
        <v>Low</v>
      </c>
      <c r="Y966" s="11">
        <v>3</v>
      </c>
    </row>
    <row r="967" spans="1:25" x14ac:dyDescent="0.25">
      <c r="A967" s="10" t="s">
        <v>1717</v>
      </c>
      <c r="B967" s="35">
        <v>250829</v>
      </c>
      <c r="C967" s="6" t="str">
        <f t="shared" si="105"/>
        <v>FL</v>
      </c>
      <c r="D967" s="6" t="str">
        <f t="shared" si="106"/>
        <v>829</v>
      </c>
      <c r="E967" s="6" t="str">
        <f t="shared" si="107"/>
        <v>250</v>
      </c>
      <c r="F967" s="6" t="str">
        <f>TRIM(Table1[[#This Row],[Name]])</f>
        <v>Lindsay Le</v>
      </c>
      <c r="G967" s="6" t="s">
        <v>1718</v>
      </c>
      <c r="H967" s="6" t="str">
        <f t="shared" si="108"/>
        <v>LINDSAY LE</v>
      </c>
      <c r="I967" s="6" t="str">
        <f t="shared" si="109"/>
        <v>lindsay le</v>
      </c>
      <c r="J967" s="6" t="str">
        <f t="shared" si="110"/>
        <v>Lindsay Le</v>
      </c>
      <c r="K967" s="6" t="s">
        <v>63</v>
      </c>
      <c r="L967" s="6">
        <v>50</v>
      </c>
      <c r="M967" s="6" t="s">
        <v>95</v>
      </c>
      <c r="N967" s="6" t="s">
        <v>96</v>
      </c>
      <c r="O967" s="6" t="s">
        <v>23</v>
      </c>
      <c r="P967" s="6">
        <v>12</v>
      </c>
      <c r="Q967" s="25" t="s">
        <v>153</v>
      </c>
      <c r="R967" s="6">
        <v>0</v>
      </c>
      <c r="S967" s="6" t="s">
        <v>2099</v>
      </c>
      <c r="T967" s="8">
        <v>0.75</v>
      </c>
      <c r="U967" s="6" t="s">
        <v>33</v>
      </c>
      <c r="V967" s="6" t="s">
        <v>9</v>
      </c>
      <c r="W967" s="6">
        <v>12</v>
      </c>
      <c r="X967" s="6" t="str">
        <f t="shared" si="111"/>
        <v>Medium</v>
      </c>
      <c r="Y967" s="11">
        <v>10</v>
      </c>
    </row>
    <row r="968" spans="1:25" x14ac:dyDescent="0.25">
      <c r="A968" s="10" t="s">
        <v>1737</v>
      </c>
      <c r="B968" s="35">
        <v>250839</v>
      </c>
      <c r="C968" s="6" t="str">
        <f t="shared" si="105"/>
        <v>FL</v>
      </c>
      <c r="D968" s="6" t="str">
        <f t="shared" si="106"/>
        <v>839</v>
      </c>
      <c r="E968" s="6" t="str">
        <f t="shared" si="107"/>
        <v>250</v>
      </c>
      <c r="F968" s="6" t="str">
        <f>TRIM(Table1[[#This Row],[Name]])</f>
        <v>Daniel Roberson</v>
      </c>
      <c r="G968" s="6" t="s">
        <v>1738</v>
      </c>
      <c r="H968" s="6" t="str">
        <f t="shared" si="108"/>
        <v>DANIEL ROBERSON</v>
      </c>
      <c r="I968" s="6" t="str">
        <f t="shared" si="109"/>
        <v>daniel roberson</v>
      </c>
      <c r="J968" s="6" t="str">
        <f t="shared" si="110"/>
        <v>Daniel Roberson</v>
      </c>
      <c r="K968" s="6" t="s">
        <v>82</v>
      </c>
      <c r="L968" s="6">
        <v>44</v>
      </c>
      <c r="M968" s="6" t="s">
        <v>78</v>
      </c>
      <c r="N968" s="6" t="s">
        <v>79</v>
      </c>
      <c r="O968" s="6" t="s">
        <v>60</v>
      </c>
      <c r="P968" s="6">
        <v>4</v>
      </c>
      <c r="Q968" s="25" t="s">
        <v>2106</v>
      </c>
      <c r="R968" s="6">
        <v>0</v>
      </c>
      <c r="S968" s="6" t="s">
        <v>2099</v>
      </c>
      <c r="T968" s="8">
        <v>0.8</v>
      </c>
      <c r="U968" s="6" t="s">
        <v>8</v>
      </c>
      <c r="V968" s="6" t="s">
        <v>9</v>
      </c>
      <c r="W968" s="6">
        <v>4</v>
      </c>
      <c r="X968" s="6" t="str">
        <f t="shared" si="111"/>
        <v>Low</v>
      </c>
      <c r="Y968" s="11">
        <v>1</v>
      </c>
    </row>
    <row r="969" spans="1:25" x14ac:dyDescent="0.25">
      <c r="A969" s="10" t="s">
        <v>1749</v>
      </c>
      <c r="B969" s="35">
        <v>250845</v>
      </c>
      <c r="C969" s="6" t="str">
        <f t="shared" si="105"/>
        <v>FL</v>
      </c>
      <c r="D969" s="6" t="str">
        <f t="shared" si="106"/>
        <v>845</v>
      </c>
      <c r="E969" s="6" t="str">
        <f t="shared" si="107"/>
        <v>250</v>
      </c>
      <c r="F969" s="6" t="str">
        <f>TRIM(Table1[[#This Row],[Name]])</f>
        <v>Reginald Stephens</v>
      </c>
      <c r="G969" s="6" t="s">
        <v>1750</v>
      </c>
      <c r="H969" s="6" t="str">
        <f t="shared" si="108"/>
        <v>REGINALD STEPHENS</v>
      </c>
      <c r="I969" s="6" t="str">
        <f t="shared" si="109"/>
        <v>reginald stephens</v>
      </c>
      <c r="J969" s="6" t="str">
        <f t="shared" si="110"/>
        <v>Reginald Stephens</v>
      </c>
      <c r="K969" s="6" t="s">
        <v>82</v>
      </c>
      <c r="L969" s="6">
        <v>54</v>
      </c>
      <c r="M969" s="6" t="s">
        <v>36</v>
      </c>
      <c r="N969" s="6" t="s">
        <v>37</v>
      </c>
      <c r="O969" s="6" t="s">
        <v>14</v>
      </c>
      <c r="P969" s="6">
        <v>17</v>
      </c>
      <c r="Q969" s="25" t="s">
        <v>212</v>
      </c>
      <c r="R969" s="6">
        <v>0</v>
      </c>
      <c r="S969" s="6" t="s">
        <v>2099</v>
      </c>
      <c r="T969" s="8">
        <v>0.71</v>
      </c>
      <c r="U969" s="6" t="s">
        <v>55</v>
      </c>
      <c r="V969" s="6" t="s">
        <v>20</v>
      </c>
      <c r="W969" s="6">
        <v>17</v>
      </c>
      <c r="X969" s="6" t="str">
        <f t="shared" si="111"/>
        <v>High</v>
      </c>
      <c r="Y969" s="11">
        <v>12</v>
      </c>
    </row>
    <row r="970" spans="1:25" x14ac:dyDescent="0.25">
      <c r="A970" s="10" t="s">
        <v>1751</v>
      </c>
      <c r="B970" s="35">
        <v>250846</v>
      </c>
      <c r="C970" s="6" t="str">
        <f t="shared" si="105"/>
        <v>FL</v>
      </c>
      <c r="D970" s="6" t="str">
        <f t="shared" si="106"/>
        <v>846</v>
      </c>
      <c r="E970" s="6" t="str">
        <f t="shared" si="107"/>
        <v>250</v>
      </c>
      <c r="F970" s="6" t="str">
        <f>TRIM(Table1[[#This Row],[Name]])</f>
        <v>Justin Jones</v>
      </c>
      <c r="G970" s="6" t="s">
        <v>1752</v>
      </c>
      <c r="H970" s="6" t="str">
        <f t="shared" si="108"/>
        <v>JUSTIN JONES</v>
      </c>
      <c r="I970" s="6" t="str">
        <f t="shared" si="109"/>
        <v>justin jones</v>
      </c>
      <c r="J970" s="6" t="str">
        <f t="shared" si="110"/>
        <v>Justin Jones</v>
      </c>
      <c r="K970" s="6" t="s">
        <v>82</v>
      </c>
      <c r="L970" s="6">
        <v>54</v>
      </c>
      <c r="M970" s="6" t="s">
        <v>5</v>
      </c>
      <c r="N970" s="6" t="s">
        <v>6</v>
      </c>
      <c r="O970" s="6" t="s">
        <v>64</v>
      </c>
      <c r="P970" s="6">
        <v>9</v>
      </c>
      <c r="Q970" s="25" t="s">
        <v>2107</v>
      </c>
      <c r="R970" s="6">
        <v>0</v>
      </c>
      <c r="S970" s="6" t="s">
        <v>54</v>
      </c>
      <c r="T970" s="8">
        <v>0.96</v>
      </c>
      <c r="U970" s="6" t="s">
        <v>50</v>
      </c>
      <c r="V970" s="6" t="s">
        <v>9</v>
      </c>
      <c r="W970" s="6">
        <v>7</v>
      </c>
      <c r="X970" s="6" t="str">
        <f t="shared" si="111"/>
        <v>Low</v>
      </c>
      <c r="Y970" s="11">
        <v>8</v>
      </c>
    </row>
    <row r="971" spans="1:25" x14ac:dyDescent="0.25">
      <c r="A971" s="10" t="s">
        <v>1753</v>
      </c>
      <c r="B971" s="35">
        <v>250847</v>
      </c>
      <c r="C971" s="6" t="str">
        <f t="shared" si="105"/>
        <v>FL</v>
      </c>
      <c r="D971" s="6" t="str">
        <f t="shared" si="106"/>
        <v>847</v>
      </c>
      <c r="E971" s="6" t="str">
        <f t="shared" si="107"/>
        <v>250</v>
      </c>
      <c r="F971" s="6" t="str">
        <f>TRIM(Table1[[#This Row],[Name]])</f>
        <v>Kristine Garcia</v>
      </c>
      <c r="G971" s="6" t="s">
        <v>1754</v>
      </c>
      <c r="H971" s="6" t="str">
        <f t="shared" si="108"/>
        <v>KRISTINE GARCIA</v>
      </c>
      <c r="I971" s="6" t="str">
        <f t="shared" si="109"/>
        <v>kristine garcia</v>
      </c>
      <c r="J971" s="6" t="str">
        <f t="shared" si="110"/>
        <v>Kristine Garcia</v>
      </c>
      <c r="K971" s="6" t="s">
        <v>63</v>
      </c>
      <c r="L971" s="6">
        <v>53</v>
      </c>
      <c r="M971" s="6" t="s">
        <v>118</v>
      </c>
      <c r="N971" s="6" t="s">
        <v>119</v>
      </c>
      <c r="O971" s="6" t="s">
        <v>19</v>
      </c>
      <c r="P971" s="6">
        <v>16</v>
      </c>
      <c r="Q971" s="25">
        <v>40</v>
      </c>
      <c r="R971" s="6">
        <v>0</v>
      </c>
      <c r="S971" s="6" t="s">
        <v>142</v>
      </c>
      <c r="T971" s="8">
        <v>0.11</v>
      </c>
      <c r="U971" s="6" t="s">
        <v>50</v>
      </c>
      <c r="V971" s="6" t="s">
        <v>9</v>
      </c>
      <c r="W971" s="6">
        <v>10</v>
      </c>
      <c r="X971" s="6" t="str">
        <f t="shared" si="111"/>
        <v>Medium</v>
      </c>
      <c r="Y971" s="11">
        <v>13</v>
      </c>
    </row>
    <row r="972" spans="1:25" x14ac:dyDescent="0.25">
      <c r="A972" s="10" t="s">
        <v>1769</v>
      </c>
      <c r="B972" s="35">
        <v>250855</v>
      </c>
      <c r="C972" s="6" t="str">
        <f t="shared" si="105"/>
        <v>FL</v>
      </c>
      <c r="D972" s="6" t="str">
        <f t="shared" si="106"/>
        <v>855</v>
      </c>
      <c r="E972" s="6" t="str">
        <f t="shared" si="107"/>
        <v>250</v>
      </c>
      <c r="F972" s="6" t="str">
        <f>TRIM(Table1[[#This Row],[Name]])</f>
        <v>Evan Soto</v>
      </c>
      <c r="G972" s="6" t="s">
        <v>1770</v>
      </c>
      <c r="H972" s="6" t="str">
        <f t="shared" si="108"/>
        <v>EVAN SOTO</v>
      </c>
      <c r="I972" s="6" t="str">
        <f t="shared" si="109"/>
        <v>evan soto</v>
      </c>
      <c r="J972" s="6" t="str">
        <f t="shared" si="110"/>
        <v>Evan Soto</v>
      </c>
      <c r="K972" s="6" t="s">
        <v>82</v>
      </c>
      <c r="L972" s="6">
        <v>33</v>
      </c>
      <c r="M972" s="6" t="s">
        <v>71</v>
      </c>
      <c r="N972" s="6" t="s">
        <v>72</v>
      </c>
      <c r="O972" s="6" t="s">
        <v>31</v>
      </c>
      <c r="P972" s="6">
        <v>13</v>
      </c>
      <c r="Q972" s="25" t="s">
        <v>2103</v>
      </c>
      <c r="R972" s="6">
        <v>0</v>
      </c>
      <c r="S972" s="6" t="s">
        <v>2100</v>
      </c>
      <c r="T972" s="8">
        <v>0.11</v>
      </c>
      <c r="U972" s="6" t="s">
        <v>33</v>
      </c>
      <c r="V972" s="6" t="s">
        <v>9</v>
      </c>
      <c r="W972" s="6">
        <v>10</v>
      </c>
      <c r="X972" s="6" t="str">
        <f t="shared" si="111"/>
        <v>Medium</v>
      </c>
      <c r="Y972" s="11">
        <v>5</v>
      </c>
    </row>
    <row r="973" spans="1:25" x14ac:dyDescent="0.25">
      <c r="A973" s="10" t="s">
        <v>1781</v>
      </c>
      <c r="B973" s="35">
        <v>250861</v>
      </c>
      <c r="C973" s="6" t="str">
        <f t="shared" si="105"/>
        <v>FL</v>
      </c>
      <c r="D973" s="6" t="str">
        <f t="shared" si="106"/>
        <v>861</v>
      </c>
      <c r="E973" s="6" t="str">
        <f t="shared" si="107"/>
        <v>250</v>
      </c>
      <c r="F973" s="6" t="str">
        <f>TRIM(Table1[[#This Row],[Name]])</f>
        <v>Nicholas Guerrero</v>
      </c>
      <c r="G973" s="6" t="s">
        <v>1782</v>
      </c>
      <c r="H973" s="6" t="str">
        <f t="shared" si="108"/>
        <v>NICHOLAS GUERRERO</v>
      </c>
      <c r="I973" s="6" t="str">
        <f t="shared" si="109"/>
        <v>nicholas guerrero</v>
      </c>
      <c r="J973" s="6" t="str">
        <f t="shared" si="110"/>
        <v>Nicholas Guerrero</v>
      </c>
      <c r="K973" s="6" t="s">
        <v>82</v>
      </c>
      <c r="L973" s="6">
        <v>32</v>
      </c>
      <c r="M973" s="6" t="s">
        <v>111</v>
      </c>
      <c r="N973" s="6" t="s">
        <v>13</v>
      </c>
      <c r="O973" s="6" t="s">
        <v>7</v>
      </c>
      <c r="P973" s="6">
        <v>12</v>
      </c>
      <c r="Q973" s="25">
        <v>40</v>
      </c>
      <c r="R973" s="6">
        <v>0</v>
      </c>
      <c r="S973" s="6" t="s">
        <v>54</v>
      </c>
      <c r="T973" s="8">
        <v>0.63</v>
      </c>
      <c r="U973" s="6" t="s">
        <v>55</v>
      </c>
      <c r="V973" s="6" t="s">
        <v>15</v>
      </c>
      <c r="W973" s="6">
        <v>15</v>
      </c>
      <c r="X973" s="6" t="str">
        <f t="shared" si="111"/>
        <v>Medium</v>
      </c>
      <c r="Y973" s="11">
        <v>9</v>
      </c>
    </row>
    <row r="974" spans="1:25" x14ac:dyDescent="0.25">
      <c r="A974" s="10" t="s">
        <v>1787</v>
      </c>
      <c r="B974" s="35">
        <v>250864</v>
      </c>
      <c r="C974" s="6" t="str">
        <f t="shared" si="105"/>
        <v>FL</v>
      </c>
      <c r="D974" s="6" t="str">
        <f t="shared" si="106"/>
        <v>864</v>
      </c>
      <c r="E974" s="6" t="str">
        <f t="shared" si="107"/>
        <v>250</v>
      </c>
      <c r="F974" s="6" t="str">
        <f>TRIM(Table1[[#This Row],[Name]])</f>
        <v>Marvin Woods III</v>
      </c>
      <c r="G974" s="6" t="s">
        <v>1788</v>
      </c>
      <c r="H974" s="6" t="str">
        <f t="shared" si="108"/>
        <v>MARVIN WOODS III</v>
      </c>
      <c r="I974" s="6" t="str">
        <f t="shared" si="109"/>
        <v>marvin woods iii</v>
      </c>
      <c r="J974" s="6" t="str">
        <f t="shared" si="110"/>
        <v>Marvin Woods Iii</v>
      </c>
      <c r="K974" s="6" t="s">
        <v>82</v>
      </c>
      <c r="L974" s="6">
        <v>29</v>
      </c>
      <c r="M974" s="6" t="s">
        <v>158</v>
      </c>
      <c r="N974" s="6" t="s">
        <v>159</v>
      </c>
      <c r="O974" s="6" t="s">
        <v>75</v>
      </c>
      <c r="P974" s="6">
        <v>0</v>
      </c>
      <c r="Q974" s="25">
        <v>30</v>
      </c>
      <c r="R974" s="6">
        <v>0</v>
      </c>
      <c r="S974" s="6" t="s">
        <v>2099</v>
      </c>
      <c r="T974" s="8">
        <v>0.63</v>
      </c>
      <c r="U974" s="6" t="s">
        <v>33</v>
      </c>
      <c r="V974" s="6" t="s">
        <v>15</v>
      </c>
      <c r="W974" s="6">
        <v>2</v>
      </c>
      <c r="X974" s="6" t="str">
        <f t="shared" si="111"/>
        <v>Low</v>
      </c>
      <c r="Y974" s="11">
        <v>1</v>
      </c>
    </row>
    <row r="975" spans="1:25" x14ac:dyDescent="0.25">
      <c r="A975" s="10" t="s">
        <v>1813</v>
      </c>
      <c r="B975" s="35">
        <v>250877</v>
      </c>
      <c r="C975" s="6" t="str">
        <f t="shared" si="105"/>
        <v>FL</v>
      </c>
      <c r="D975" s="6" t="str">
        <f t="shared" si="106"/>
        <v>877</v>
      </c>
      <c r="E975" s="6" t="str">
        <f t="shared" si="107"/>
        <v>250</v>
      </c>
      <c r="F975" s="6" t="str">
        <f>TRIM(Table1[[#This Row],[Name]])</f>
        <v>Mrs. Lisa Beard DVM</v>
      </c>
      <c r="G975" s="6" t="s">
        <v>1814</v>
      </c>
      <c r="H975" s="6" t="str">
        <f t="shared" si="108"/>
        <v>MRS. LISA BEARD DVM</v>
      </c>
      <c r="I975" s="6" t="str">
        <f t="shared" si="109"/>
        <v>mrs. lisa beard dvm</v>
      </c>
      <c r="J975" s="6" t="str">
        <f t="shared" si="110"/>
        <v>Mrs. Lisa Beard Dvm</v>
      </c>
      <c r="K975" s="6" t="s">
        <v>63</v>
      </c>
      <c r="L975" s="6">
        <v>30</v>
      </c>
      <c r="M975" s="6" t="s">
        <v>78</v>
      </c>
      <c r="N975" s="6" t="s">
        <v>79</v>
      </c>
      <c r="O975" s="6" t="s">
        <v>14</v>
      </c>
      <c r="P975" s="6">
        <v>6</v>
      </c>
      <c r="Q975" s="25">
        <v>75</v>
      </c>
      <c r="R975" s="6">
        <v>0</v>
      </c>
      <c r="S975" s="6" t="s">
        <v>2099</v>
      </c>
      <c r="T975" s="8">
        <v>0.8</v>
      </c>
      <c r="U975" s="6" t="s">
        <v>33</v>
      </c>
      <c r="V975" s="6" t="s">
        <v>9</v>
      </c>
      <c r="W975" s="6">
        <v>7</v>
      </c>
      <c r="X975" s="6" t="str">
        <f t="shared" si="111"/>
        <v>Low</v>
      </c>
      <c r="Y975" s="11">
        <v>8</v>
      </c>
    </row>
    <row r="976" spans="1:25" x14ac:dyDescent="0.25">
      <c r="A976" s="10" t="s">
        <v>305</v>
      </c>
      <c r="B976" s="35">
        <v>250120</v>
      </c>
      <c r="C976" s="6" t="str">
        <f t="shared" si="105"/>
        <v>FL</v>
      </c>
      <c r="D976" s="6" t="str">
        <f t="shared" si="106"/>
        <v>120</v>
      </c>
      <c r="E976" s="6" t="str">
        <f t="shared" si="107"/>
        <v>250</v>
      </c>
      <c r="F976" s="6" t="str">
        <f>TRIM(Table1[[#This Row],[Name]])</f>
        <v>Jesse Campbell</v>
      </c>
      <c r="G976" s="6" t="s">
        <v>306</v>
      </c>
      <c r="H976" s="6" t="str">
        <f t="shared" si="108"/>
        <v>JESSE CAMPBELL</v>
      </c>
      <c r="I976" s="6" t="str">
        <f t="shared" si="109"/>
        <v>jesse campbell</v>
      </c>
      <c r="J976" s="6" t="str">
        <f t="shared" si="110"/>
        <v>Jesse Campbell</v>
      </c>
      <c r="K976" s="6" t="s">
        <v>82</v>
      </c>
      <c r="L976" s="6">
        <v>29</v>
      </c>
      <c r="M976" s="6" t="s">
        <v>95</v>
      </c>
      <c r="N976" s="6" t="s">
        <v>96</v>
      </c>
      <c r="O976" s="6" t="s">
        <v>38</v>
      </c>
      <c r="P976" s="6">
        <v>4</v>
      </c>
      <c r="Q976" s="25">
        <v>30</v>
      </c>
      <c r="R976" s="6">
        <v>0</v>
      </c>
      <c r="S976" s="6" t="s">
        <v>2100</v>
      </c>
      <c r="T976" s="8">
        <v>0.82</v>
      </c>
      <c r="U976" s="6" t="s">
        <v>33</v>
      </c>
      <c r="V976" s="6" t="s">
        <v>9</v>
      </c>
      <c r="W976" s="6">
        <v>5</v>
      </c>
      <c r="X976" s="6" t="str">
        <f t="shared" si="111"/>
        <v>Low</v>
      </c>
      <c r="Y976" s="11">
        <v>3</v>
      </c>
    </row>
    <row r="977" spans="1:25" x14ac:dyDescent="0.25">
      <c r="A977" s="10" t="s">
        <v>1864</v>
      </c>
      <c r="B977" s="35">
        <v>250903</v>
      </c>
      <c r="C977" s="6" t="str">
        <f t="shared" si="105"/>
        <v>FL</v>
      </c>
      <c r="D977" s="6" t="str">
        <f t="shared" si="106"/>
        <v>903</v>
      </c>
      <c r="E977" s="6" t="str">
        <f t="shared" si="107"/>
        <v>250</v>
      </c>
      <c r="F977" s="6" t="str">
        <f>TRIM(Table1[[#This Row],[Name]])</f>
        <v>Jennifer Baker</v>
      </c>
      <c r="G977" s="6" t="s">
        <v>1865</v>
      </c>
      <c r="H977" s="6" t="str">
        <f t="shared" si="108"/>
        <v>JENNIFER BAKER</v>
      </c>
      <c r="I977" s="6" t="str">
        <f t="shared" si="109"/>
        <v>jennifer baker</v>
      </c>
      <c r="J977" s="6" t="str">
        <f t="shared" si="110"/>
        <v>Jennifer Baker</v>
      </c>
      <c r="K977" s="6" t="s">
        <v>63</v>
      </c>
      <c r="L977" s="6">
        <v>53</v>
      </c>
      <c r="M977" s="6" t="s">
        <v>107</v>
      </c>
      <c r="N977" s="6" t="s">
        <v>108</v>
      </c>
      <c r="O977" s="6" t="s">
        <v>19</v>
      </c>
      <c r="P977" s="6">
        <v>32</v>
      </c>
      <c r="Q977" s="25" t="s">
        <v>2107</v>
      </c>
      <c r="R977" s="6">
        <v>0</v>
      </c>
      <c r="S977" s="6" t="s">
        <v>2099</v>
      </c>
      <c r="T977" s="8">
        <v>0.11</v>
      </c>
      <c r="U977" s="6" t="s">
        <v>33</v>
      </c>
      <c r="V977" s="6" t="s">
        <v>9</v>
      </c>
      <c r="W977" s="6">
        <v>17</v>
      </c>
      <c r="X977" s="6" t="str">
        <f t="shared" si="111"/>
        <v>High</v>
      </c>
      <c r="Y977" s="11">
        <v>8</v>
      </c>
    </row>
    <row r="978" spans="1:25" x14ac:dyDescent="0.25">
      <c r="A978" s="10" t="s">
        <v>363</v>
      </c>
      <c r="B978" s="35">
        <v>250149</v>
      </c>
      <c r="C978" s="6" t="str">
        <f t="shared" si="105"/>
        <v>FL</v>
      </c>
      <c r="D978" s="6" t="str">
        <f t="shared" si="106"/>
        <v>149</v>
      </c>
      <c r="E978" s="6" t="str">
        <f t="shared" si="107"/>
        <v>250</v>
      </c>
      <c r="F978" s="6" t="str">
        <f>TRIM(Table1[[#This Row],[Name]])</f>
        <v>Gary Ballard</v>
      </c>
      <c r="G978" s="6" t="s">
        <v>364</v>
      </c>
      <c r="H978" s="6" t="str">
        <f t="shared" si="108"/>
        <v>GARY BALLARD</v>
      </c>
      <c r="I978" s="6" t="str">
        <f t="shared" si="109"/>
        <v>gary ballard</v>
      </c>
      <c r="J978" s="6" t="str">
        <f t="shared" si="110"/>
        <v>Gary Ballard</v>
      </c>
      <c r="K978" s="6" t="s">
        <v>82</v>
      </c>
      <c r="L978" s="6">
        <v>25</v>
      </c>
      <c r="M978" s="6" t="s">
        <v>162</v>
      </c>
      <c r="N978" s="6" t="s">
        <v>59</v>
      </c>
      <c r="O978" s="6" t="s">
        <v>38</v>
      </c>
      <c r="P978" s="6">
        <v>0</v>
      </c>
      <c r="Q978" s="25">
        <v>40</v>
      </c>
      <c r="R978" s="6">
        <v>0</v>
      </c>
      <c r="S978" s="6" t="s">
        <v>2099</v>
      </c>
      <c r="T978" s="8">
        <v>0.9</v>
      </c>
      <c r="U978" s="6" t="s">
        <v>8</v>
      </c>
      <c r="V978" s="6" t="s">
        <v>44</v>
      </c>
      <c r="W978" s="6">
        <v>1</v>
      </c>
      <c r="X978" s="6" t="str">
        <f t="shared" si="111"/>
        <v>Low</v>
      </c>
      <c r="Y978" s="11">
        <v>2</v>
      </c>
    </row>
    <row r="979" spans="1:25" x14ac:dyDescent="0.25">
      <c r="A979" s="10" t="s">
        <v>367</v>
      </c>
      <c r="B979" s="35">
        <v>250151</v>
      </c>
      <c r="C979" s="6" t="str">
        <f t="shared" si="105"/>
        <v>FL</v>
      </c>
      <c r="D979" s="6" t="str">
        <f t="shared" si="106"/>
        <v>151</v>
      </c>
      <c r="E979" s="6" t="str">
        <f t="shared" si="107"/>
        <v>250</v>
      </c>
      <c r="F979" s="6" t="str">
        <f>TRIM(Table1[[#This Row],[Name]])</f>
        <v>Matthew Richards</v>
      </c>
      <c r="G979" s="6" t="s">
        <v>368</v>
      </c>
      <c r="H979" s="6" t="str">
        <f t="shared" si="108"/>
        <v>MATTHEW RICHARDS</v>
      </c>
      <c r="I979" s="6" t="str">
        <f t="shared" si="109"/>
        <v>matthew richards</v>
      </c>
      <c r="J979" s="6" t="str">
        <f t="shared" si="110"/>
        <v>Matthew Richards</v>
      </c>
      <c r="K979" s="6" t="s">
        <v>82</v>
      </c>
      <c r="L979" s="6">
        <v>40</v>
      </c>
      <c r="M979" s="6" t="s">
        <v>47</v>
      </c>
      <c r="N979" s="6" t="s">
        <v>48</v>
      </c>
      <c r="O979" s="6" t="s">
        <v>38</v>
      </c>
      <c r="P979" s="6">
        <v>10</v>
      </c>
      <c r="Q979" s="25" t="s">
        <v>2104</v>
      </c>
      <c r="R979" s="6">
        <v>0</v>
      </c>
      <c r="S979" s="6" t="s">
        <v>2100</v>
      </c>
      <c r="T979" s="8">
        <v>0.11</v>
      </c>
      <c r="U979" s="6" t="s">
        <v>55</v>
      </c>
      <c r="V979" s="6" t="s">
        <v>9</v>
      </c>
      <c r="W979" s="6">
        <v>6</v>
      </c>
      <c r="X979" s="6" t="str">
        <f t="shared" si="111"/>
        <v>Low</v>
      </c>
      <c r="Y979" s="11">
        <v>2</v>
      </c>
    </row>
    <row r="980" spans="1:25" x14ac:dyDescent="0.25">
      <c r="A980" s="10" t="s">
        <v>740</v>
      </c>
      <c r="B980" s="35">
        <v>250338</v>
      </c>
      <c r="C980" s="6" t="str">
        <f t="shared" si="105"/>
        <v>FL</v>
      </c>
      <c r="D980" s="6" t="str">
        <f t="shared" si="106"/>
        <v>338</v>
      </c>
      <c r="E980" s="6" t="str">
        <f t="shared" si="107"/>
        <v>250</v>
      </c>
      <c r="F980" s="6" t="str">
        <f>TRIM(Table1[[#This Row],[Name]])</f>
        <v>Lori Miller</v>
      </c>
      <c r="G980" s="6" t="s">
        <v>741</v>
      </c>
      <c r="H980" s="6" t="str">
        <f t="shared" si="108"/>
        <v>LORI MILLER</v>
      </c>
      <c r="I980" s="6" t="str">
        <f t="shared" si="109"/>
        <v>lori miller</v>
      </c>
      <c r="J980" s="6" t="str">
        <f t="shared" si="110"/>
        <v>Lori Miller</v>
      </c>
      <c r="K980" s="6" t="s">
        <v>63</v>
      </c>
      <c r="L980" s="6">
        <v>57</v>
      </c>
      <c r="M980" s="6" t="s">
        <v>47</v>
      </c>
      <c r="N980" s="6" t="s">
        <v>48</v>
      </c>
      <c r="O980" s="6" t="s">
        <v>38</v>
      </c>
      <c r="P980" s="6">
        <v>2</v>
      </c>
      <c r="Q980" s="25">
        <v>40</v>
      </c>
      <c r="R980" s="6">
        <v>0</v>
      </c>
      <c r="S980" s="6" t="s">
        <v>2099</v>
      </c>
      <c r="T980" s="8">
        <v>0.6</v>
      </c>
      <c r="U980" s="6" t="s">
        <v>50</v>
      </c>
      <c r="V980" s="6" t="s">
        <v>15</v>
      </c>
      <c r="W980" s="6">
        <v>5</v>
      </c>
      <c r="X980" s="6" t="str">
        <f t="shared" si="111"/>
        <v>Low</v>
      </c>
      <c r="Y980" s="11">
        <v>2</v>
      </c>
    </row>
    <row r="981" spans="1:25" x14ac:dyDescent="0.25">
      <c r="A981" s="10" t="s">
        <v>1897</v>
      </c>
      <c r="B981" s="35">
        <v>250920</v>
      </c>
      <c r="C981" s="6" t="str">
        <f t="shared" si="105"/>
        <v>FL</v>
      </c>
      <c r="D981" s="6" t="str">
        <f t="shared" si="106"/>
        <v>920</v>
      </c>
      <c r="E981" s="6" t="str">
        <f t="shared" si="107"/>
        <v>250</v>
      </c>
      <c r="F981" s="6" t="str">
        <f>TRIM(Table1[[#This Row],[Name]])</f>
        <v>Amy Morrow</v>
      </c>
      <c r="G981" s="6" t="s">
        <v>1898</v>
      </c>
      <c r="H981" s="6" t="str">
        <f t="shared" si="108"/>
        <v>AMY MORROW</v>
      </c>
      <c r="I981" s="6" t="str">
        <f t="shared" si="109"/>
        <v>amy morrow</v>
      </c>
      <c r="J981" s="6" t="str">
        <f t="shared" si="110"/>
        <v>Amy Morrow</v>
      </c>
      <c r="K981" s="6" t="s">
        <v>63</v>
      </c>
      <c r="L981" s="6">
        <v>53</v>
      </c>
      <c r="M981" s="6" t="s">
        <v>47</v>
      </c>
      <c r="N981" s="6" t="s">
        <v>48</v>
      </c>
      <c r="O981" s="6" t="s">
        <v>19</v>
      </c>
      <c r="P981" s="6">
        <v>14</v>
      </c>
      <c r="Q981" s="25">
        <v>30</v>
      </c>
      <c r="R981" s="6">
        <v>0</v>
      </c>
      <c r="S981" s="6" t="s">
        <v>2099</v>
      </c>
      <c r="T981" s="8">
        <v>0.83</v>
      </c>
      <c r="U981" s="6" t="s">
        <v>33</v>
      </c>
      <c r="V981" s="6" t="s">
        <v>20</v>
      </c>
      <c r="W981" s="6">
        <v>15</v>
      </c>
      <c r="X981" s="6" t="str">
        <f t="shared" si="111"/>
        <v>Medium</v>
      </c>
      <c r="Y981" s="11">
        <v>5</v>
      </c>
    </row>
    <row r="982" spans="1:25" x14ac:dyDescent="0.25">
      <c r="A982" s="10" t="s">
        <v>1915</v>
      </c>
      <c r="B982" s="35">
        <v>250929</v>
      </c>
      <c r="C982" s="6" t="str">
        <f t="shared" si="105"/>
        <v>FL</v>
      </c>
      <c r="D982" s="6" t="str">
        <f t="shared" si="106"/>
        <v>929</v>
      </c>
      <c r="E982" s="6" t="str">
        <f t="shared" si="107"/>
        <v>250</v>
      </c>
      <c r="F982" s="6" t="str">
        <f>TRIM(Table1[[#This Row],[Name]])</f>
        <v>Daniel Parker</v>
      </c>
      <c r="G982" s="6" t="s">
        <v>1916</v>
      </c>
      <c r="H982" s="6" t="str">
        <f t="shared" si="108"/>
        <v>DANIEL PARKER</v>
      </c>
      <c r="I982" s="6" t="str">
        <f t="shared" si="109"/>
        <v>daniel parker</v>
      </c>
      <c r="J982" s="6" t="str">
        <f t="shared" si="110"/>
        <v>Daniel Parker</v>
      </c>
      <c r="K982" s="6" t="s">
        <v>82</v>
      </c>
      <c r="L982" s="6">
        <v>52</v>
      </c>
      <c r="M982" s="6" t="s">
        <v>107</v>
      </c>
      <c r="N982" s="6" t="s">
        <v>108</v>
      </c>
      <c r="O982" s="6" t="s">
        <v>7</v>
      </c>
      <c r="P982" s="6">
        <v>15</v>
      </c>
      <c r="Q982" s="25" t="s">
        <v>24</v>
      </c>
      <c r="R982" s="6">
        <v>0</v>
      </c>
      <c r="S982" s="6" t="s">
        <v>2100</v>
      </c>
      <c r="T982" s="8">
        <v>0.92</v>
      </c>
      <c r="U982" s="6" t="s">
        <v>33</v>
      </c>
      <c r="V982" s="6" t="s">
        <v>9</v>
      </c>
      <c r="W982" s="6">
        <v>9</v>
      </c>
      <c r="X982" s="6" t="str">
        <f t="shared" si="111"/>
        <v>Low</v>
      </c>
      <c r="Y982" s="11">
        <v>9</v>
      </c>
    </row>
    <row r="983" spans="1:25" x14ac:dyDescent="0.25">
      <c r="A983" s="10" t="s">
        <v>1931</v>
      </c>
      <c r="B983" s="35">
        <v>250937</v>
      </c>
      <c r="C983" s="6" t="str">
        <f t="shared" si="105"/>
        <v>FL</v>
      </c>
      <c r="D983" s="6" t="str">
        <f t="shared" si="106"/>
        <v>937</v>
      </c>
      <c r="E983" s="6" t="str">
        <f t="shared" si="107"/>
        <v>250</v>
      </c>
      <c r="F983" s="6" t="str">
        <f>TRIM(Table1[[#This Row],[Name]])</f>
        <v>Anne Hampton</v>
      </c>
      <c r="G983" s="6" t="s">
        <v>1932</v>
      </c>
      <c r="H983" s="6" t="str">
        <f t="shared" si="108"/>
        <v>ANNE HAMPTON</v>
      </c>
      <c r="I983" s="6" t="str">
        <f t="shared" si="109"/>
        <v>anne hampton</v>
      </c>
      <c r="J983" s="6" t="str">
        <f t="shared" si="110"/>
        <v>Anne Hampton</v>
      </c>
      <c r="K983" s="6" t="s">
        <v>63</v>
      </c>
      <c r="L983" s="6">
        <v>43</v>
      </c>
      <c r="M983" s="6" t="s">
        <v>29</v>
      </c>
      <c r="N983" s="6" t="s">
        <v>30</v>
      </c>
      <c r="O983" s="6" t="s">
        <v>31</v>
      </c>
      <c r="P983" s="6">
        <v>3</v>
      </c>
      <c r="Q983" s="25">
        <v>20</v>
      </c>
      <c r="R983" s="6">
        <v>0</v>
      </c>
      <c r="S983" s="6" t="s">
        <v>2100</v>
      </c>
      <c r="T983" s="8">
        <v>0.95</v>
      </c>
      <c r="U983" s="6" t="s">
        <v>8</v>
      </c>
      <c r="V983" s="6" t="s">
        <v>15</v>
      </c>
      <c r="W983" s="6">
        <v>3</v>
      </c>
      <c r="X983" s="6" t="str">
        <f t="shared" si="111"/>
        <v>Low</v>
      </c>
      <c r="Y983" s="11">
        <v>1</v>
      </c>
    </row>
    <row r="984" spans="1:25" x14ac:dyDescent="0.25">
      <c r="A984" s="10" t="s">
        <v>1933</v>
      </c>
      <c r="B984" s="35">
        <v>250938</v>
      </c>
      <c r="C984" s="6" t="str">
        <f t="shared" si="105"/>
        <v>FL</v>
      </c>
      <c r="D984" s="6" t="str">
        <f t="shared" si="106"/>
        <v>938</v>
      </c>
      <c r="E984" s="6" t="str">
        <f t="shared" si="107"/>
        <v>250</v>
      </c>
      <c r="F984" s="6" t="str">
        <f>TRIM(Table1[[#This Row],[Name]])</f>
        <v>Sandra Henry</v>
      </c>
      <c r="G984" s="6" t="s">
        <v>1934</v>
      </c>
      <c r="H984" s="6" t="str">
        <f t="shared" si="108"/>
        <v>SANDRA HENRY</v>
      </c>
      <c r="I984" s="6" t="str">
        <f t="shared" si="109"/>
        <v>sandra henry</v>
      </c>
      <c r="J984" s="6" t="str">
        <f t="shared" si="110"/>
        <v>Sandra Henry</v>
      </c>
      <c r="K984" s="6" t="s">
        <v>63</v>
      </c>
      <c r="L984" s="6">
        <v>21</v>
      </c>
      <c r="M984" s="6" t="s">
        <v>5</v>
      </c>
      <c r="N984" s="6" t="s">
        <v>6</v>
      </c>
      <c r="O984" s="6" t="s">
        <v>64</v>
      </c>
      <c r="P984" s="6">
        <v>0</v>
      </c>
      <c r="Q984" s="25" t="s">
        <v>49</v>
      </c>
      <c r="R984" s="6">
        <v>0</v>
      </c>
      <c r="S984" s="6" t="s">
        <v>2100</v>
      </c>
      <c r="T984" s="8">
        <v>0.95</v>
      </c>
      <c r="U984" s="6" t="s">
        <v>33</v>
      </c>
      <c r="V984" s="6" t="s">
        <v>44</v>
      </c>
      <c r="W984" s="6">
        <v>5</v>
      </c>
      <c r="X984" s="6" t="str">
        <f t="shared" si="111"/>
        <v>Low</v>
      </c>
      <c r="Y984" s="11">
        <v>3</v>
      </c>
    </row>
    <row r="985" spans="1:25" x14ac:dyDescent="0.25">
      <c r="A985" s="10" t="s">
        <v>782</v>
      </c>
      <c r="B985" s="35">
        <v>250359</v>
      </c>
      <c r="C985" s="6" t="str">
        <f t="shared" si="105"/>
        <v>FL</v>
      </c>
      <c r="D985" s="6" t="str">
        <f t="shared" si="106"/>
        <v>359</v>
      </c>
      <c r="E985" s="6" t="str">
        <f t="shared" si="107"/>
        <v>250</v>
      </c>
      <c r="F985" s="6" t="str">
        <f>TRIM(Table1[[#This Row],[Name]])</f>
        <v>Laura Kelly</v>
      </c>
      <c r="G985" s="6" t="s">
        <v>783</v>
      </c>
      <c r="H985" s="6" t="str">
        <f t="shared" si="108"/>
        <v>LAURA KELLY</v>
      </c>
      <c r="I985" s="6" t="str">
        <f t="shared" si="109"/>
        <v>laura kelly</v>
      </c>
      <c r="J985" s="6" t="str">
        <f t="shared" si="110"/>
        <v>Laura Kelly</v>
      </c>
      <c r="K985" s="6" t="s">
        <v>63</v>
      </c>
      <c r="L985" s="6">
        <v>22</v>
      </c>
      <c r="M985" s="6" t="s">
        <v>158</v>
      </c>
      <c r="N985" s="6" t="s">
        <v>159</v>
      </c>
      <c r="O985" s="6" t="s">
        <v>38</v>
      </c>
      <c r="P985" s="6">
        <v>1</v>
      </c>
      <c r="Q985" s="25">
        <v>50</v>
      </c>
      <c r="R985" s="6">
        <v>0</v>
      </c>
      <c r="S985" s="6" t="s">
        <v>2100</v>
      </c>
      <c r="T985" s="8">
        <v>0.98</v>
      </c>
      <c r="U985" s="6" t="s">
        <v>8</v>
      </c>
      <c r="V985" s="6" t="s">
        <v>44</v>
      </c>
      <c r="W985" s="6">
        <v>4</v>
      </c>
      <c r="X985" s="6" t="str">
        <f t="shared" si="111"/>
        <v>Low</v>
      </c>
      <c r="Y985" s="11">
        <v>5</v>
      </c>
    </row>
    <row r="986" spans="1:25" x14ac:dyDescent="0.25">
      <c r="A986" s="10" t="s">
        <v>898</v>
      </c>
      <c r="B986" s="35">
        <v>250417</v>
      </c>
      <c r="C986" s="6" t="str">
        <f t="shared" si="105"/>
        <v>FL</v>
      </c>
      <c r="D986" s="6" t="str">
        <f t="shared" si="106"/>
        <v>417</v>
      </c>
      <c r="E986" s="6" t="str">
        <f t="shared" si="107"/>
        <v>250</v>
      </c>
      <c r="F986" s="6" t="str">
        <f>TRIM(Table1[[#This Row],[Name]])</f>
        <v>Jason Carter</v>
      </c>
      <c r="G986" s="6" t="s">
        <v>318</v>
      </c>
      <c r="H986" s="6" t="str">
        <f t="shared" si="108"/>
        <v>JASON CARTER</v>
      </c>
      <c r="I986" s="6" t="str">
        <f t="shared" si="109"/>
        <v>jason carter</v>
      </c>
      <c r="J986" s="6" t="str">
        <f t="shared" si="110"/>
        <v>Jason Carter</v>
      </c>
      <c r="K986" s="6" t="s">
        <v>82</v>
      </c>
      <c r="L986" s="6">
        <v>38</v>
      </c>
      <c r="M986" s="6" t="s">
        <v>162</v>
      </c>
      <c r="N986" s="6" t="s">
        <v>59</v>
      </c>
      <c r="O986" s="6" t="s">
        <v>38</v>
      </c>
      <c r="P986" s="6">
        <v>9</v>
      </c>
      <c r="Q986" s="25" t="s">
        <v>49</v>
      </c>
      <c r="R986" s="6">
        <v>0</v>
      </c>
      <c r="S986" s="6" t="s">
        <v>2099</v>
      </c>
      <c r="T986" s="8">
        <v>0.74</v>
      </c>
      <c r="U986" s="6" t="s">
        <v>33</v>
      </c>
      <c r="V986" s="6" t="s">
        <v>15</v>
      </c>
      <c r="W986" s="6">
        <v>9</v>
      </c>
      <c r="X986" s="6" t="str">
        <f t="shared" si="111"/>
        <v>Low</v>
      </c>
      <c r="Y986" s="11">
        <v>9</v>
      </c>
    </row>
    <row r="987" spans="1:25" x14ac:dyDescent="0.25">
      <c r="A987" s="10" t="s">
        <v>1951</v>
      </c>
      <c r="B987" s="35">
        <v>250947</v>
      </c>
      <c r="C987" s="6" t="str">
        <f t="shared" si="105"/>
        <v>FL</v>
      </c>
      <c r="D987" s="6" t="str">
        <f t="shared" si="106"/>
        <v>947</v>
      </c>
      <c r="E987" s="6" t="str">
        <f t="shared" si="107"/>
        <v>250</v>
      </c>
      <c r="F987" s="6" t="str">
        <f>TRIM(Table1[[#This Row],[Name]])</f>
        <v>Thomas Jackson</v>
      </c>
      <c r="G987" s="6" t="s">
        <v>1952</v>
      </c>
      <c r="H987" s="6" t="str">
        <f t="shared" si="108"/>
        <v>THOMAS JACKSON</v>
      </c>
      <c r="I987" s="6" t="str">
        <f t="shared" si="109"/>
        <v>thomas jackson</v>
      </c>
      <c r="J987" s="6" t="str">
        <f t="shared" si="110"/>
        <v>Thomas Jackson</v>
      </c>
      <c r="K987" s="6" t="s">
        <v>82</v>
      </c>
      <c r="L987" s="6">
        <v>40</v>
      </c>
      <c r="M987" s="6" t="s">
        <v>162</v>
      </c>
      <c r="N987" s="6" t="s">
        <v>59</v>
      </c>
      <c r="O987" s="6" t="s">
        <v>31</v>
      </c>
      <c r="P987" s="6">
        <v>1</v>
      </c>
      <c r="Q987" s="25">
        <v>75</v>
      </c>
      <c r="R987" s="6">
        <v>0</v>
      </c>
      <c r="S987" s="6" t="s">
        <v>2100</v>
      </c>
      <c r="T987" s="8">
        <v>0.94</v>
      </c>
      <c r="U987" s="6" t="s">
        <v>8</v>
      </c>
      <c r="V987" s="6" t="s">
        <v>15</v>
      </c>
      <c r="W987" s="6">
        <v>5</v>
      </c>
      <c r="X987" s="6" t="str">
        <f t="shared" si="111"/>
        <v>Low</v>
      </c>
      <c r="Y987" s="11">
        <v>3</v>
      </c>
    </row>
    <row r="988" spans="1:25" x14ac:dyDescent="0.25">
      <c r="A988" s="10" t="s">
        <v>995</v>
      </c>
      <c r="B988" s="35">
        <v>250466</v>
      </c>
      <c r="C988" s="6" t="str">
        <f t="shared" si="105"/>
        <v>FL</v>
      </c>
      <c r="D988" s="6" t="str">
        <f t="shared" si="106"/>
        <v>466</v>
      </c>
      <c r="E988" s="6" t="str">
        <f t="shared" si="107"/>
        <v>250</v>
      </c>
      <c r="F988" s="6" t="str">
        <f>TRIM(Table1[[#This Row],[Name]])</f>
        <v>Jasmine Harris</v>
      </c>
      <c r="G988" s="6" t="s">
        <v>996</v>
      </c>
      <c r="H988" s="6" t="str">
        <f t="shared" si="108"/>
        <v>JASMINE HARRIS</v>
      </c>
      <c r="I988" s="6" t="str">
        <f t="shared" si="109"/>
        <v>jasmine harris</v>
      </c>
      <c r="J988" s="6" t="str">
        <f t="shared" si="110"/>
        <v>Jasmine Harris</v>
      </c>
      <c r="K988" s="6" t="s">
        <v>63</v>
      </c>
      <c r="L988" s="6">
        <v>20</v>
      </c>
      <c r="M988" s="6" t="s">
        <v>122</v>
      </c>
      <c r="N988" s="6" t="s">
        <v>123</v>
      </c>
      <c r="O988" s="6" t="s">
        <v>38</v>
      </c>
      <c r="P988" s="6">
        <v>0</v>
      </c>
      <c r="Q988" s="25" t="s">
        <v>2106</v>
      </c>
      <c r="R988" s="6">
        <v>0</v>
      </c>
      <c r="S988" s="6" t="s">
        <v>2100</v>
      </c>
      <c r="T988" s="8">
        <v>0.76</v>
      </c>
      <c r="U988" s="6" t="s">
        <v>50</v>
      </c>
      <c r="V988" s="6" t="s">
        <v>15</v>
      </c>
      <c r="W988" s="6">
        <v>5</v>
      </c>
      <c r="X988" s="6" t="str">
        <f t="shared" si="111"/>
        <v>Low</v>
      </c>
      <c r="Y988" s="11">
        <v>3</v>
      </c>
    </row>
    <row r="989" spans="1:25" x14ac:dyDescent="0.25">
      <c r="A989" s="10" t="s">
        <v>1314</v>
      </c>
      <c r="B989" s="35">
        <v>250626</v>
      </c>
      <c r="C989" s="6" t="str">
        <f t="shared" si="105"/>
        <v>FL</v>
      </c>
      <c r="D989" s="6" t="str">
        <f t="shared" si="106"/>
        <v>626</v>
      </c>
      <c r="E989" s="6" t="str">
        <f t="shared" si="107"/>
        <v>250</v>
      </c>
      <c r="F989" s="6" t="str">
        <f>TRIM(Table1[[#This Row],[Name]])</f>
        <v>Laura Butler</v>
      </c>
      <c r="G989" s="6" t="s">
        <v>1315</v>
      </c>
      <c r="H989" s="6" t="str">
        <f t="shared" si="108"/>
        <v>LAURA BUTLER</v>
      </c>
      <c r="I989" s="6" t="str">
        <f t="shared" si="109"/>
        <v>laura butler</v>
      </c>
      <c r="J989" s="6" t="str">
        <f t="shared" si="110"/>
        <v>Laura Butler</v>
      </c>
      <c r="K989" s="6" t="s">
        <v>63</v>
      </c>
      <c r="L989" s="6">
        <v>34</v>
      </c>
      <c r="M989" s="6" t="s">
        <v>12</v>
      </c>
      <c r="N989" s="6" t="s">
        <v>13</v>
      </c>
      <c r="O989" s="6" t="s">
        <v>38</v>
      </c>
      <c r="P989" s="6">
        <v>2</v>
      </c>
      <c r="Q989" s="25">
        <v>100</v>
      </c>
      <c r="R989" s="6">
        <v>0</v>
      </c>
      <c r="S989" s="6" t="s">
        <v>2099</v>
      </c>
      <c r="T989" s="8">
        <v>0.86</v>
      </c>
      <c r="U989" s="6" t="s">
        <v>33</v>
      </c>
      <c r="V989" s="6" t="s">
        <v>15</v>
      </c>
      <c r="W989" s="6">
        <v>5</v>
      </c>
      <c r="X989" s="6" t="str">
        <f t="shared" si="111"/>
        <v>Low</v>
      </c>
      <c r="Y989" s="11">
        <v>1</v>
      </c>
    </row>
    <row r="990" spans="1:25" x14ac:dyDescent="0.25">
      <c r="A990" s="10" t="s">
        <v>1971</v>
      </c>
      <c r="B990" s="35">
        <v>250957</v>
      </c>
      <c r="C990" s="6" t="str">
        <f t="shared" si="105"/>
        <v>FL</v>
      </c>
      <c r="D990" s="6" t="str">
        <f t="shared" si="106"/>
        <v>957</v>
      </c>
      <c r="E990" s="6" t="str">
        <f t="shared" si="107"/>
        <v>250</v>
      </c>
      <c r="F990" s="6" t="str">
        <f>TRIM(Table1[[#This Row],[Name]])</f>
        <v>Rhonda Hines</v>
      </c>
      <c r="G990" s="6" t="s">
        <v>1972</v>
      </c>
      <c r="H990" s="6" t="str">
        <f t="shared" si="108"/>
        <v>RHONDA HINES</v>
      </c>
      <c r="I990" s="6" t="str">
        <f t="shared" si="109"/>
        <v>rhonda hines</v>
      </c>
      <c r="J990" s="6" t="str">
        <f t="shared" si="110"/>
        <v>Rhonda Hines</v>
      </c>
      <c r="K990" s="6" t="s">
        <v>63</v>
      </c>
      <c r="L990" s="6">
        <v>57</v>
      </c>
      <c r="M990" s="6" t="s">
        <v>12</v>
      </c>
      <c r="N990" s="6" t="s">
        <v>13</v>
      </c>
      <c r="O990" s="6" t="s">
        <v>31</v>
      </c>
      <c r="P990" s="6">
        <v>5</v>
      </c>
      <c r="Q990" s="25" t="s">
        <v>2102</v>
      </c>
      <c r="R990" s="6">
        <v>0</v>
      </c>
      <c r="S990" s="6" t="s">
        <v>2100</v>
      </c>
      <c r="T990" s="8">
        <v>0.8</v>
      </c>
      <c r="U990" s="6" t="s">
        <v>55</v>
      </c>
      <c r="V990" s="6" t="s">
        <v>20</v>
      </c>
      <c r="W990" s="6">
        <v>4</v>
      </c>
      <c r="X990" s="6" t="str">
        <f t="shared" si="111"/>
        <v>Low</v>
      </c>
      <c r="Y990" s="11">
        <v>2</v>
      </c>
    </row>
    <row r="991" spans="1:25" x14ac:dyDescent="0.25">
      <c r="A991" s="10" t="s">
        <v>1975</v>
      </c>
      <c r="B991" s="35">
        <v>250959</v>
      </c>
      <c r="C991" s="6" t="str">
        <f t="shared" si="105"/>
        <v>FL</v>
      </c>
      <c r="D991" s="6" t="str">
        <f t="shared" si="106"/>
        <v>959</v>
      </c>
      <c r="E991" s="6" t="str">
        <f t="shared" si="107"/>
        <v>250</v>
      </c>
      <c r="F991" s="6" t="str">
        <f>TRIM(Table1[[#This Row],[Name]])</f>
        <v>Julian Edwards</v>
      </c>
      <c r="G991" s="6" t="s">
        <v>1976</v>
      </c>
      <c r="H991" s="6" t="str">
        <f t="shared" si="108"/>
        <v>JULIAN EDWARDS</v>
      </c>
      <c r="I991" s="6" t="str">
        <f t="shared" si="109"/>
        <v>julian edwards</v>
      </c>
      <c r="J991" s="6" t="str">
        <f t="shared" si="110"/>
        <v>Julian Edwards</v>
      </c>
      <c r="K991" s="6" t="s">
        <v>82</v>
      </c>
      <c r="L991" s="6">
        <v>55</v>
      </c>
      <c r="M991" s="6" t="s">
        <v>118</v>
      </c>
      <c r="N991" s="6" t="s">
        <v>119</v>
      </c>
      <c r="O991" s="6" t="s">
        <v>60</v>
      </c>
      <c r="P991" s="6">
        <v>33</v>
      </c>
      <c r="Q991" s="25">
        <v>50</v>
      </c>
      <c r="R991" s="6">
        <v>0</v>
      </c>
      <c r="S991" s="6" t="s">
        <v>2099</v>
      </c>
      <c r="T991" s="8">
        <v>0.92</v>
      </c>
      <c r="U991" s="6" t="s">
        <v>8</v>
      </c>
      <c r="V991" s="6" t="s">
        <v>20</v>
      </c>
      <c r="W991" s="6">
        <v>19</v>
      </c>
      <c r="X991" s="6" t="str">
        <f t="shared" si="111"/>
        <v>High</v>
      </c>
      <c r="Y991" s="11">
        <v>5</v>
      </c>
    </row>
    <row r="992" spans="1:25" x14ac:dyDescent="0.25">
      <c r="A992" s="10" t="s">
        <v>1977</v>
      </c>
      <c r="B992" s="35">
        <v>250960</v>
      </c>
      <c r="C992" s="6" t="str">
        <f t="shared" si="105"/>
        <v>FL</v>
      </c>
      <c r="D992" s="6" t="str">
        <f t="shared" si="106"/>
        <v>960</v>
      </c>
      <c r="E992" s="6" t="str">
        <f t="shared" si="107"/>
        <v>250</v>
      </c>
      <c r="F992" s="6" t="str">
        <f>TRIM(Table1[[#This Row],[Name]])</f>
        <v>Nicholas Scott</v>
      </c>
      <c r="G992" s="6" t="s">
        <v>1978</v>
      </c>
      <c r="H992" s="6" t="str">
        <f t="shared" si="108"/>
        <v>NICHOLAS SCOTT</v>
      </c>
      <c r="I992" s="6" t="str">
        <f t="shared" si="109"/>
        <v>nicholas scott</v>
      </c>
      <c r="J992" s="6" t="str">
        <f t="shared" si="110"/>
        <v>Nicholas Scott</v>
      </c>
      <c r="K992" s="6" t="s">
        <v>82</v>
      </c>
      <c r="L992" s="6">
        <v>21</v>
      </c>
      <c r="M992" s="6" t="s">
        <v>122</v>
      </c>
      <c r="N992" s="6" t="s">
        <v>123</v>
      </c>
      <c r="O992" s="6" t="s">
        <v>7</v>
      </c>
      <c r="P992" s="6">
        <v>1</v>
      </c>
      <c r="Q992" s="25">
        <v>100</v>
      </c>
      <c r="R992" s="6">
        <v>0</v>
      </c>
      <c r="S992" s="6" t="s">
        <v>2100</v>
      </c>
      <c r="T992" s="8">
        <v>0.11</v>
      </c>
      <c r="U992" s="6" t="s">
        <v>33</v>
      </c>
      <c r="V992" s="6" t="s">
        <v>20</v>
      </c>
      <c r="W992" s="6">
        <v>3</v>
      </c>
      <c r="X992" s="6" t="str">
        <f t="shared" si="111"/>
        <v>Low</v>
      </c>
      <c r="Y992" s="11">
        <v>2</v>
      </c>
    </row>
    <row r="993" spans="1:25" x14ac:dyDescent="0.25">
      <c r="A993" s="10" t="s">
        <v>1981</v>
      </c>
      <c r="B993" s="35">
        <v>250962</v>
      </c>
      <c r="C993" s="6" t="str">
        <f t="shared" si="105"/>
        <v>FL</v>
      </c>
      <c r="D993" s="6" t="str">
        <f t="shared" si="106"/>
        <v>962</v>
      </c>
      <c r="E993" s="6" t="str">
        <f t="shared" si="107"/>
        <v>250</v>
      </c>
      <c r="F993" s="6" t="str">
        <f>TRIM(Table1[[#This Row],[Name]])</f>
        <v>Catherine Johnston</v>
      </c>
      <c r="G993" s="6" t="s">
        <v>1982</v>
      </c>
      <c r="H993" s="6" t="str">
        <f t="shared" si="108"/>
        <v>CATHERINE JOHNSTON</v>
      </c>
      <c r="I993" s="6" t="str">
        <f t="shared" si="109"/>
        <v>catherine johnston</v>
      </c>
      <c r="J993" s="6" t="str">
        <f t="shared" si="110"/>
        <v>Catherine Johnston</v>
      </c>
      <c r="K993" s="6" t="s">
        <v>63</v>
      </c>
      <c r="L993" s="6">
        <v>21</v>
      </c>
      <c r="M993" s="6" t="s">
        <v>18</v>
      </c>
      <c r="N993" s="6" t="s">
        <v>18</v>
      </c>
      <c r="O993" s="6" t="s">
        <v>60</v>
      </c>
      <c r="P993" s="6">
        <v>1</v>
      </c>
      <c r="Q993" s="25" t="s">
        <v>212</v>
      </c>
      <c r="R993" s="6">
        <v>0</v>
      </c>
      <c r="S993" s="6" t="s">
        <v>54</v>
      </c>
      <c r="T993" s="8">
        <v>0.95</v>
      </c>
      <c r="U993" s="6" t="s">
        <v>8</v>
      </c>
      <c r="V993" s="6" t="s">
        <v>44</v>
      </c>
      <c r="W993" s="6">
        <v>5</v>
      </c>
      <c r="X993" s="6" t="str">
        <f t="shared" si="111"/>
        <v>Low</v>
      </c>
      <c r="Y993" s="11">
        <v>5</v>
      </c>
    </row>
    <row r="994" spans="1:25" x14ac:dyDescent="0.25">
      <c r="A994" s="10" t="s">
        <v>1997</v>
      </c>
      <c r="B994" s="35">
        <v>250970</v>
      </c>
      <c r="C994" s="6" t="str">
        <f t="shared" si="105"/>
        <v>FL</v>
      </c>
      <c r="D994" s="6" t="str">
        <f t="shared" si="106"/>
        <v>970</v>
      </c>
      <c r="E994" s="6" t="str">
        <f t="shared" si="107"/>
        <v>250</v>
      </c>
      <c r="F994" s="6" t="str">
        <f>TRIM(Table1[[#This Row],[Name]])</f>
        <v>Eric Jimenez</v>
      </c>
      <c r="G994" s="6" t="s">
        <v>1998</v>
      </c>
      <c r="H994" s="6" t="str">
        <f t="shared" si="108"/>
        <v>ERIC JIMENEZ</v>
      </c>
      <c r="I994" s="6" t="str">
        <f t="shared" si="109"/>
        <v>eric jimenez</v>
      </c>
      <c r="J994" s="6" t="str">
        <f t="shared" si="110"/>
        <v>Eric Jimenez</v>
      </c>
      <c r="K994" s="6" t="s">
        <v>82</v>
      </c>
      <c r="L994" s="6">
        <v>49</v>
      </c>
      <c r="M994" s="6" t="s">
        <v>78</v>
      </c>
      <c r="N994" s="6" t="s">
        <v>79</v>
      </c>
      <c r="O994" s="6" t="s">
        <v>23</v>
      </c>
      <c r="P994" s="6">
        <v>1</v>
      </c>
      <c r="Q994" s="25" t="s">
        <v>49</v>
      </c>
      <c r="R994" s="6">
        <v>0</v>
      </c>
      <c r="S994" s="6" t="s">
        <v>2099</v>
      </c>
      <c r="T994" s="8">
        <v>0.82</v>
      </c>
      <c r="U994" s="6" t="s">
        <v>8</v>
      </c>
      <c r="V994" s="6" t="s">
        <v>15</v>
      </c>
      <c r="W994" s="6">
        <v>1</v>
      </c>
      <c r="X994" s="6" t="str">
        <f t="shared" si="111"/>
        <v>Low</v>
      </c>
      <c r="Y994" s="11">
        <v>1</v>
      </c>
    </row>
    <row r="995" spans="1:25" x14ac:dyDescent="0.25">
      <c r="A995" s="10" t="s">
        <v>1999</v>
      </c>
      <c r="B995" s="35">
        <v>250971</v>
      </c>
      <c r="C995" s="6" t="str">
        <f t="shared" si="105"/>
        <v>FL</v>
      </c>
      <c r="D995" s="6" t="str">
        <f t="shared" si="106"/>
        <v>971</v>
      </c>
      <c r="E995" s="6" t="str">
        <f t="shared" si="107"/>
        <v>250</v>
      </c>
      <c r="F995" s="6" t="str">
        <f>TRIM(Table1[[#This Row],[Name]])</f>
        <v>Jay Bush</v>
      </c>
      <c r="G995" s="6" t="s">
        <v>2000</v>
      </c>
      <c r="H995" s="6" t="str">
        <f t="shared" si="108"/>
        <v>JAY BUSH</v>
      </c>
      <c r="I995" s="6" t="str">
        <f t="shared" si="109"/>
        <v>jay bush</v>
      </c>
      <c r="J995" s="6" t="str">
        <f t="shared" si="110"/>
        <v>Jay Bush</v>
      </c>
      <c r="K995" s="6" t="s">
        <v>82</v>
      </c>
      <c r="L995" s="6">
        <v>29</v>
      </c>
      <c r="M995" s="6" t="s">
        <v>118</v>
      </c>
      <c r="N995" s="6" t="s">
        <v>119</v>
      </c>
      <c r="O995" s="6" t="s">
        <v>14</v>
      </c>
      <c r="P995" s="6">
        <v>3</v>
      </c>
      <c r="Q995" s="25" t="s">
        <v>2104</v>
      </c>
      <c r="R995" s="6">
        <v>0</v>
      </c>
      <c r="S995" s="6" t="s">
        <v>2100</v>
      </c>
      <c r="T995" s="8">
        <v>0.81</v>
      </c>
      <c r="U995" s="6" t="s">
        <v>8</v>
      </c>
      <c r="V995" s="6" t="s">
        <v>15</v>
      </c>
      <c r="W995" s="6">
        <v>5</v>
      </c>
      <c r="X995" s="6" t="str">
        <f t="shared" si="111"/>
        <v>Low</v>
      </c>
      <c r="Y995" s="11">
        <v>1</v>
      </c>
    </row>
    <row r="996" spans="1:25" x14ac:dyDescent="0.25">
      <c r="A996" s="10" t="s">
        <v>1499</v>
      </c>
      <c r="B996" s="35">
        <v>250720</v>
      </c>
      <c r="C996" s="6" t="str">
        <f t="shared" si="105"/>
        <v>FL</v>
      </c>
      <c r="D996" s="6" t="str">
        <f t="shared" si="106"/>
        <v>720</v>
      </c>
      <c r="E996" s="6" t="str">
        <f t="shared" si="107"/>
        <v>250</v>
      </c>
      <c r="F996" s="6" t="str">
        <f>TRIM(Table1[[#This Row],[Name]])</f>
        <v>David Cherry</v>
      </c>
      <c r="G996" s="6" t="s">
        <v>1500</v>
      </c>
      <c r="H996" s="6" t="str">
        <f t="shared" si="108"/>
        <v>DAVID CHERRY</v>
      </c>
      <c r="I996" s="6" t="str">
        <f t="shared" si="109"/>
        <v>david cherry</v>
      </c>
      <c r="J996" s="6" t="str">
        <f t="shared" si="110"/>
        <v>David Cherry</v>
      </c>
      <c r="K996" s="6" t="s">
        <v>82</v>
      </c>
      <c r="L996" s="6">
        <v>50</v>
      </c>
      <c r="M996" s="6" t="s">
        <v>71</v>
      </c>
      <c r="N996" s="6" t="s">
        <v>72</v>
      </c>
      <c r="O996" s="6" t="s">
        <v>38</v>
      </c>
      <c r="P996" s="6">
        <v>3</v>
      </c>
      <c r="Q996" s="25">
        <v>100</v>
      </c>
      <c r="R996" s="6">
        <v>0</v>
      </c>
      <c r="S996" s="6" t="s">
        <v>2100</v>
      </c>
      <c r="T996" s="8">
        <v>0.11</v>
      </c>
      <c r="U996" s="6" t="s">
        <v>8</v>
      </c>
      <c r="V996" s="6" t="s">
        <v>20</v>
      </c>
      <c r="W996" s="6">
        <v>2</v>
      </c>
      <c r="X996" s="6" t="str">
        <f t="shared" si="111"/>
        <v>Low</v>
      </c>
      <c r="Y996" s="11">
        <v>2</v>
      </c>
    </row>
    <row r="997" spans="1:25" x14ac:dyDescent="0.25">
      <c r="A997" s="10" t="s">
        <v>2023</v>
      </c>
      <c r="B997" s="35">
        <v>250983</v>
      </c>
      <c r="C997" s="6" t="str">
        <f t="shared" si="105"/>
        <v>FL</v>
      </c>
      <c r="D997" s="6" t="str">
        <f t="shared" si="106"/>
        <v>983</v>
      </c>
      <c r="E997" s="6" t="str">
        <f t="shared" si="107"/>
        <v>250</v>
      </c>
      <c r="F997" s="6" t="str">
        <f>TRIM(Table1[[#This Row],[Name]])</f>
        <v>Cindy Williams</v>
      </c>
      <c r="G997" s="6" t="s">
        <v>2024</v>
      </c>
      <c r="H997" s="6" t="str">
        <f t="shared" si="108"/>
        <v>CINDY WILLIAMS</v>
      </c>
      <c r="I997" s="6" t="str">
        <f t="shared" si="109"/>
        <v>cindy williams</v>
      </c>
      <c r="J997" s="6" t="str">
        <f t="shared" si="110"/>
        <v>Cindy Williams</v>
      </c>
      <c r="K997" s="6" t="s">
        <v>63</v>
      </c>
      <c r="L997" s="6">
        <v>40</v>
      </c>
      <c r="M997" s="6" t="s">
        <v>136</v>
      </c>
      <c r="N997" s="6" t="s">
        <v>137</v>
      </c>
      <c r="O997" s="6" t="s">
        <v>19</v>
      </c>
      <c r="P997" s="6">
        <v>0</v>
      </c>
      <c r="Q997" s="25" t="s">
        <v>24</v>
      </c>
      <c r="R997" s="6">
        <v>0</v>
      </c>
      <c r="S997" s="6" t="s">
        <v>142</v>
      </c>
      <c r="T997" s="8">
        <v>0.97</v>
      </c>
      <c r="U997" s="6" t="s">
        <v>33</v>
      </c>
      <c r="V997" s="6" t="s">
        <v>9</v>
      </c>
      <c r="W997" s="6">
        <v>4</v>
      </c>
      <c r="X997" s="6" t="str">
        <f t="shared" si="111"/>
        <v>Low</v>
      </c>
      <c r="Y997" s="11">
        <v>3</v>
      </c>
    </row>
    <row r="998" spans="1:25" x14ac:dyDescent="0.25">
      <c r="A998" s="10" t="s">
        <v>1834</v>
      </c>
      <c r="B998" s="35">
        <v>250888</v>
      </c>
      <c r="C998" s="6" t="str">
        <f t="shared" si="105"/>
        <v>FL</v>
      </c>
      <c r="D998" s="6" t="str">
        <f t="shared" si="106"/>
        <v>888</v>
      </c>
      <c r="E998" s="6" t="str">
        <f t="shared" si="107"/>
        <v>250</v>
      </c>
      <c r="F998" s="6" t="str">
        <f>TRIM(Table1[[#This Row],[Name]])</f>
        <v>Margaret Schwartz</v>
      </c>
      <c r="G998" s="6" t="s">
        <v>1835</v>
      </c>
      <c r="H998" s="6" t="str">
        <f t="shared" si="108"/>
        <v>MARGARET SCHWARTZ</v>
      </c>
      <c r="I998" s="6" t="str">
        <f t="shared" si="109"/>
        <v>margaret schwartz</v>
      </c>
      <c r="J998" s="6" t="str">
        <f t="shared" si="110"/>
        <v>Margaret Schwartz</v>
      </c>
      <c r="K998" s="6" t="s">
        <v>63</v>
      </c>
      <c r="L998" s="6">
        <v>24</v>
      </c>
      <c r="M998" s="6" t="s">
        <v>36</v>
      </c>
      <c r="N998" s="6" t="s">
        <v>37</v>
      </c>
      <c r="O998" s="6" t="s">
        <v>38</v>
      </c>
      <c r="P998" s="6">
        <v>11</v>
      </c>
      <c r="Q998" s="25" t="s">
        <v>104</v>
      </c>
      <c r="R998" s="6">
        <v>0</v>
      </c>
      <c r="S998" s="6" t="s">
        <v>2099</v>
      </c>
      <c r="T998" s="8">
        <v>0.76</v>
      </c>
      <c r="U998" s="6" t="s">
        <v>33</v>
      </c>
      <c r="V998" s="6" t="s">
        <v>44</v>
      </c>
      <c r="W998" s="6">
        <v>3</v>
      </c>
      <c r="X998" s="6" t="str">
        <f t="shared" si="111"/>
        <v>Low</v>
      </c>
      <c r="Y998" s="11">
        <v>1</v>
      </c>
    </row>
    <row r="999" spans="1:25" x14ac:dyDescent="0.25">
      <c r="A999" s="10" t="s">
        <v>2031</v>
      </c>
      <c r="B999" s="35">
        <v>250987</v>
      </c>
      <c r="C999" s="6" t="str">
        <f t="shared" si="105"/>
        <v>FL</v>
      </c>
      <c r="D999" s="6" t="str">
        <f t="shared" si="106"/>
        <v>987</v>
      </c>
      <c r="E999" s="6" t="str">
        <f t="shared" si="107"/>
        <v>250</v>
      </c>
      <c r="F999" s="6" t="str">
        <f>TRIM(Table1[[#This Row],[Name]])</f>
        <v>Daniel Thomas</v>
      </c>
      <c r="G999" s="6" t="s">
        <v>2032</v>
      </c>
      <c r="H999" s="6" t="str">
        <f t="shared" si="108"/>
        <v>DANIEL THOMAS</v>
      </c>
      <c r="I999" s="6" t="str">
        <f t="shared" si="109"/>
        <v>daniel thomas</v>
      </c>
      <c r="J999" s="6" t="str">
        <f t="shared" si="110"/>
        <v>Daniel Thomas</v>
      </c>
      <c r="K999" s="6" t="s">
        <v>82</v>
      </c>
      <c r="L999" s="6">
        <v>26</v>
      </c>
      <c r="M999" s="6" t="s">
        <v>122</v>
      </c>
      <c r="N999" s="6" t="s">
        <v>123</v>
      </c>
      <c r="O999" s="6" t="s">
        <v>97</v>
      </c>
      <c r="P999" s="6">
        <v>11</v>
      </c>
      <c r="Q999" s="25">
        <v>50</v>
      </c>
      <c r="R999" s="6">
        <v>0</v>
      </c>
      <c r="S999" s="6" t="s">
        <v>54</v>
      </c>
      <c r="T999" s="8">
        <v>0.81</v>
      </c>
      <c r="U999" s="6" t="s">
        <v>8</v>
      </c>
      <c r="V999" s="6" t="s">
        <v>15</v>
      </c>
      <c r="W999" s="6">
        <v>4</v>
      </c>
      <c r="X999" s="6" t="str">
        <f t="shared" si="111"/>
        <v>Low</v>
      </c>
      <c r="Y999" s="11">
        <v>1</v>
      </c>
    </row>
    <row r="1000" spans="1:25" x14ac:dyDescent="0.25">
      <c r="A1000" s="10" t="s">
        <v>2049</v>
      </c>
      <c r="B1000" s="35">
        <v>250996</v>
      </c>
      <c r="C1000" s="6" t="str">
        <f t="shared" si="105"/>
        <v>FL</v>
      </c>
      <c r="D1000" s="6" t="str">
        <f t="shared" si="106"/>
        <v>996</v>
      </c>
      <c r="E1000" s="6" t="str">
        <f t="shared" si="107"/>
        <v>250</v>
      </c>
      <c r="F1000" s="6" t="str">
        <f>TRIM(Table1[[#This Row],[Name]])</f>
        <v>Albert Wilcox</v>
      </c>
      <c r="G1000" s="6" t="s">
        <v>2050</v>
      </c>
      <c r="H1000" s="6" t="str">
        <f t="shared" si="108"/>
        <v>ALBERT WILCOX</v>
      </c>
      <c r="I1000" s="6" t="str">
        <f t="shared" si="109"/>
        <v>albert wilcox</v>
      </c>
      <c r="J1000" s="6" t="str">
        <f t="shared" si="110"/>
        <v>Albert Wilcox</v>
      </c>
      <c r="K1000" s="6" t="s">
        <v>82</v>
      </c>
      <c r="L1000" s="6">
        <v>56</v>
      </c>
      <c r="M1000" s="6" t="s">
        <v>47</v>
      </c>
      <c r="N1000" s="6" t="s">
        <v>48</v>
      </c>
      <c r="O1000" s="6" t="s">
        <v>75</v>
      </c>
      <c r="P1000" s="6">
        <v>13</v>
      </c>
      <c r="Q1000" s="25">
        <v>100</v>
      </c>
      <c r="R1000" s="6">
        <v>0</v>
      </c>
      <c r="S1000" s="6" t="s">
        <v>142</v>
      </c>
      <c r="T1000" s="8">
        <v>0.68</v>
      </c>
      <c r="U1000" s="6" t="s">
        <v>55</v>
      </c>
      <c r="V1000" s="6" t="s">
        <v>15</v>
      </c>
      <c r="W1000" s="6">
        <v>8</v>
      </c>
      <c r="X1000" s="6" t="str">
        <f t="shared" si="111"/>
        <v>Low</v>
      </c>
      <c r="Y1000" s="11">
        <v>3</v>
      </c>
    </row>
    <row r="1001" spans="1:25" x14ac:dyDescent="0.25">
      <c r="A1001" s="16" t="s">
        <v>1945</v>
      </c>
      <c r="B1001" s="36">
        <v>250944</v>
      </c>
      <c r="C1001" s="17" t="str">
        <f t="shared" si="105"/>
        <v>FL</v>
      </c>
      <c r="D1001" s="17" t="str">
        <f t="shared" si="106"/>
        <v>944</v>
      </c>
      <c r="E1001" s="17" t="str">
        <f t="shared" si="107"/>
        <v>250</v>
      </c>
      <c r="F1001" s="17" t="str">
        <f>TRIM(Table1[[#This Row],[Name]])</f>
        <v>Savannah Reid</v>
      </c>
      <c r="G1001" s="17" t="s">
        <v>1946</v>
      </c>
      <c r="H1001" s="17" t="str">
        <f t="shared" si="108"/>
        <v>SAVANNAH REID</v>
      </c>
      <c r="I1001" s="17" t="str">
        <f t="shared" si="109"/>
        <v>savannah reid</v>
      </c>
      <c r="J1001" s="17" t="str">
        <f t="shared" si="110"/>
        <v>Savannah Reid</v>
      </c>
      <c r="K1001" s="17" t="s">
        <v>63</v>
      </c>
      <c r="L1001" s="17">
        <v>46</v>
      </c>
      <c r="M1001" s="17" t="s">
        <v>91</v>
      </c>
      <c r="N1001" s="17" t="s">
        <v>92</v>
      </c>
      <c r="O1001" s="17" t="s">
        <v>38</v>
      </c>
      <c r="P1001" s="17">
        <v>16</v>
      </c>
      <c r="Q1001" s="26">
        <v>75</v>
      </c>
      <c r="R1001" s="17">
        <v>0</v>
      </c>
      <c r="S1001" s="17" t="s">
        <v>142</v>
      </c>
      <c r="T1001" s="18">
        <v>0.94</v>
      </c>
      <c r="U1001" s="17" t="s">
        <v>50</v>
      </c>
      <c r="V1001" s="17" t="s">
        <v>9</v>
      </c>
      <c r="W1001" s="17">
        <v>13</v>
      </c>
      <c r="X1001" s="17" t="str">
        <f t="shared" si="111"/>
        <v>Medium</v>
      </c>
      <c r="Y1001" s="19">
        <v>6</v>
      </c>
    </row>
  </sheetData>
  <mergeCells count="1">
    <mergeCell ref="AD4:AE4"/>
  </mergeCells>
  <conditionalFormatting sqref="B2:Y1001">
    <cfRule type="dataBar" priority="1">
      <dataBar>
        <cfvo type="min"/>
        <cfvo type="max"/>
        <color rgb="FF638EC6"/>
      </dataBar>
      <extLst>
        <ext xmlns:x14="http://schemas.microsoft.com/office/spreadsheetml/2009/9/main" uri="{B025F937-C7B1-47D3-B67F-A62EFF666E3E}">
          <x14:id>{A4ECE4B4-764B-4603-BA63-33A70BCDA62F}</x14:id>
        </ext>
      </extLst>
    </cfRule>
  </conditionalFormatting>
  <conditionalFormatting sqref="R1:R1048576">
    <cfRule type="duplicateValues" dxfId="1" priority="2"/>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4ECE4B4-764B-4603-BA63-33A70BCDA62F}">
            <x14:dataBar minLength="0" maxLength="100" gradient="0">
              <x14:cfvo type="autoMin"/>
              <x14:cfvo type="autoMax"/>
              <x14:negativeFillColor rgb="FFFF0000"/>
              <x14:axisColor rgb="FF000000"/>
            </x14:dataBar>
          </x14:cfRule>
          <xm:sqref>B2:Y1001</xm:sqref>
        </x14:conditionalFormatting>
      </x14:conditionalFormattings>
    </ext>
    <ext xmlns:x15="http://schemas.microsoft.com/office/spreadsheetml/2010/11/main" uri="{F7C9EE02-42E1-4005-9D12-6889AFFD525C}">
      <x15:webExtensions xmlns:xm="http://schemas.microsoft.com/office/excel/2006/main">
        <x15:webExtension appRef="{4F91C315-D6F8-4A93-BE36-A0D5A5DEB3CF}">
          <xm:f>'Global Freelancer'!1:1048576</xm:f>
        </x15:webExtension>
        <x15:webExtension appRef="{A061A155-BB34-4E6B-BB73-FFAECAD5D363}">
          <xm:f>'Global Freelancer'!$W$1:$W1001</xm:f>
        </x15:webExtension>
        <x15:webExtension appRef="{5A485BE8-8B5A-4424-8DDD-D5CF361579A1}">
          <xm:f>'Global Freelancer'!$AD$3:$AF$21</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84F8-F602-4610-9208-BDA24F8515D8}">
  <dimension ref="A1:W1001"/>
  <sheetViews>
    <sheetView workbookViewId="0">
      <selection sqref="A1:W1001"/>
    </sheetView>
  </sheetViews>
  <sheetFormatPr defaultRowHeight="15" x14ac:dyDescent="0.25"/>
  <cols>
    <col min="1" max="1" width="15.7109375" bestFit="1" customWidth="1"/>
    <col min="2" max="2" width="8.140625" bestFit="1" customWidth="1"/>
    <col min="3" max="3" width="9.28515625" bestFit="1" customWidth="1"/>
    <col min="4" max="4" width="8.28515625" bestFit="1" customWidth="1"/>
    <col min="5" max="5" width="24.5703125" bestFit="1" customWidth="1"/>
    <col min="6" max="6" width="27" bestFit="1" customWidth="1"/>
    <col min="7" max="7" width="23.7109375" bestFit="1" customWidth="1"/>
    <col min="8" max="8" width="24.28515625" bestFit="1" customWidth="1"/>
    <col min="9" max="9" width="10" bestFit="1" customWidth="1"/>
    <col min="10" max="10" width="6.7109375" bestFit="1" customWidth="1"/>
    <col min="11" max="11" width="12" bestFit="1" customWidth="1"/>
    <col min="12" max="12" width="11.5703125" bestFit="1" customWidth="1"/>
    <col min="13" max="13" width="23.42578125" bestFit="1" customWidth="1"/>
    <col min="14" max="14" width="22.140625" bestFit="1" customWidth="1"/>
    <col min="15" max="15" width="16.7109375" style="20" bestFit="1" customWidth="1"/>
    <col min="16" max="16" width="8.85546875" bestFit="1" customWidth="1"/>
    <col min="17" max="17" width="11" bestFit="1" customWidth="1"/>
    <col min="18" max="18" width="20" bestFit="1" customWidth="1"/>
    <col min="19" max="19" width="10" bestFit="1" customWidth="1"/>
    <col min="20" max="20" width="10.85546875" bestFit="1" customWidth="1"/>
    <col min="21" max="21" width="16.28515625" bestFit="1" customWidth="1"/>
    <col min="22" max="22" width="15.5703125" bestFit="1" customWidth="1"/>
    <col min="23" max="23" width="18.85546875" bestFit="1" customWidth="1"/>
  </cols>
  <sheetData>
    <row r="1" spans="1:23" x14ac:dyDescent="0.25">
      <c r="A1" t="s">
        <v>2081</v>
      </c>
      <c r="B1" t="s">
        <v>2075</v>
      </c>
      <c r="C1" t="s">
        <v>2076</v>
      </c>
      <c r="D1" t="s">
        <v>2077</v>
      </c>
      <c r="E1" t="s">
        <v>2082</v>
      </c>
      <c r="F1" t="s">
        <v>2083</v>
      </c>
      <c r="G1" t="s">
        <v>2084</v>
      </c>
      <c r="H1" t="s">
        <v>2085</v>
      </c>
      <c r="I1" t="s">
        <v>2089</v>
      </c>
      <c r="J1" t="s">
        <v>2090</v>
      </c>
      <c r="K1" t="s">
        <v>2091</v>
      </c>
      <c r="L1" t="s">
        <v>2092</v>
      </c>
      <c r="M1" t="s">
        <v>2093</v>
      </c>
      <c r="N1" t="s">
        <v>0</v>
      </c>
      <c r="O1" s="20" t="s">
        <v>2101</v>
      </c>
      <c r="P1" t="s">
        <v>2094</v>
      </c>
      <c r="Q1" t="s">
        <v>2095</v>
      </c>
      <c r="R1" t="s">
        <v>2096</v>
      </c>
      <c r="S1" t="s">
        <v>1</v>
      </c>
      <c r="T1" t="s">
        <v>2</v>
      </c>
      <c r="U1" t="s">
        <v>2097</v>
      </c>
      <c r="V1" t="s">
        <v>2071</v>
      </c>
      <c r="W1" t="s">
        <v>2098</v>
      </c>
    </row>
    <row r="2" spans="1:23" x14ac:dyDescent="0.25">
      <c r="A2" t="s">
        <v>3</v>
      </c>
      <c r="B2" t="s">
        <v>2108</v>
      </c>
      <c r="C2" t="s">
        <v>2109</v>
      </c>
      <c r="D2" t="s">
        <v>2110</v>
      </c>
      <c r="E2" t="s">
        <v>4</v>
      </c>
      <c r="F2" t="s">
        <v>2111</v>
      </c>
      <c r="G2" t="s">
        <v>2112</v>
      </c>
      <c r="H2" t="s">
        <v>4</v>
      </c>
      <c r="I2" t="s">
        <v>63</v>
      </c>
      <c r="J2">
        <v>52</v>
      </c>
      <c r="K2" t="s">
        <v>5</v>
      </c>
      <c r="L2" t="s">
        <v>6</v>
      </c>
      <c r="M2" t="s">
        <v>7</v>
      </c>
      <c r="N2">
        <v>11</v>
      </c>
      <c r="O2" s="20">
        <v>100</v>
      </c>
      <c r="P2">
        <v>2.5</v>
      </c>
      <c r="Q2" t="s">
        <v>2099</v>
      </c>
      <c r="R2">
        <v>0.11</v>
      </c>
      <c r="S2" t="s">
        <v>8</v>
      </c>
      <c r="T2" t="s">
        <v>9</v>
      </c>
      <c r="U2">
        <v>13</v>
      </c>
      <c r="W2">
        <v>6</v>
      </c>
    </row>
    <row r="3" spans="1:23" x14ac:dyDescent="0.25">
      <c r="A3" t="s">
        <v>10</v>
      </c>
      <c r="B3" t="s">
        <v>2108</v>
      </c>
      <c r="C3" t="s">
        <v>2113</v>
      </c>
      <c r="D3" t="s">
        <v>2110</v>
      </c>
      <c r="E3" t="s">
        <v>11</v>
      </c>
      <c r="F3" t="s">
        <v>2114</v>
      </c>
      <c r="G3" t="s">
        <v>2115</v>
      </c>
      <c r="H3" t="s">
        <v>11</v>
      </c>
      <c r="I3" t="s">
        <v>63</v>
      </c>
      <c r="J3">
        <v>52</v>
      </c>
      <c r="K3" t="s">
        <v>12</v>
      </c>
      <c r="L3" t="s">
        <v>13</v>
      </c>
      <c r="M3" t="s">
        <v>14</v>
      </c>
      <c r="N3">
        <v>34</v>
      </c>
      <c r="O3" s="20" t="s">
        <v>212</v>
      </c>
      <c r="P3">
        <v>3.3</v>
      </c>
      <c r="Q3" t="s">
        <v>2100</v>
      </c>
      <c r="R3">
        <v>0.84</v>
      </c>
      <c r="S3" t="s">
        <v>8</v>
      </c>
      <c r="T3" t="s">
        <v>15</v>
      </c>
      <c r="U3">
        <v>10</v>
      </c>
      <c r="W3">
        <v>7</v>
      </c>
    </row>
    <row r="4" spans="1:23" x14ac:dyDescent="0.25">
      <c r="A4" t="s">
        <v>16</v>
      </c>
      <c r="B4" t="s">
        <v>2108</v>
      </c>
      <c r="C4" t="s">
        <v>2116</v>
      </c>
      <c r="D4" t="s">
        <v>2110</v>
      </c>
      <c r="E4" t="s">
        <v>17</v>
      </c>
      <c r="F4" t="s">
        <v>2117</v>
      </c>
      <c r="G4" t="s">
        <v>2118</v>
      </c>
      <c r="H4" t="s">
        <v>17</v>
      </c>
      <c r="I4" t="s">
        <v>82</v>
      </c>
      <c r="J4">
        <v>53</v>
      </c>
      <c r="K4" t="s">
        <v>18</v>
      </c>
      <c r="L4" t="s">
        <v>18</v>
      </c>
      <c r="M4" t="s">
        <v>19</v>
      </c>
      <c r="N4">
        <v>31</v>
      </c>
      <c r="O4" s="20">
        <v>50</v>
      </c>
      <c r="P4">
        <v>0</v>
      </c>
      <c r="Q4" t="s">
        <v>2099</v>
      </c>
      <c r="R4">
        <v>0.71</v>
      </c>
      <c r="S4" t="s">
        <v>8</v>
      </c>
      <c r="T4" t="s">
        <v>20</v>
      </c>
      <c r="U4">
        <v>16</v>
      </c>
      <c r="W4">
        <v>16</v>
      </c>
    </row>
    <row r="5" spans="1:23" x14ac:dyDescent="0.25">
      <c r="A5" t="s">
        <v>21</v>
      </c>
      <c r="B5" t="s">
        <v>2108</v>
      </c>
      <c r="C5" t="s">
        <v>2119</v>
      </c>
      <c r="D5" t="s">
        <v>2110</v>
      </c>
      <c r="E5" t="s">
        <v>22</v>
      </c>
      <c r="F5" t="s">
        <v>2120</v>
      </c>
      <c r="G5" t="s">
        <v>2121</v>
      </c>
      <c r="H5" t="s">
        <v>22</v>
      </c>
      <c r="I5" t="s">
        <v>63</v>
      </c>
      <c r="J5">
        <v>38</v>
      </c>
      <c r="K5" t="s">
        <v>12</v>
      </c>
      <c r="L5" t="s">
        <v>13</v>
      </c>
      <c r="M5" t="s">
        <v>23</v>
      </c>
      <c r="N5">
        <v>4</v>
      </c>
      <c r="O5" s="20" t="s">
        <v>24</v>
      </c>
      <c r="P5">
        <v>1.5</v>
      </c>
      <c r="Q5" t="s">
        <v>2099</v>
      </c>
      <c r="R5">
        <v>0.9</v>
      </c>
      <c r="S5" t="s">
        <v>8</v>
      </c>
      <c r="T5" t="s">
        <v>15</v>
      </c>
      <c r="U5">
        <v>5</v>
      </c>
      <c r="W5">
        <v>1</v>
      </c>
    </row>
    <row r="6" spans="1:23" x14ac:dyDescent="0.25">
      <c r="A6" t="s">
        <v>25</v>
      </c>
      <c r="B6" t="s">
        <v>2108</v>
      </c>
      <c r="C6" t="s">
        <v>2122</v>
      </c>
      <c r="D6" t="s">
        <v>2110</v>
      </c>
      <c r="E6" t="s">
        <v>26</v>
      </c>
      <c r="F6" t="s">
        <v>2123</v>
      </c>
      <c r="G6" t="s">
        <v>2124</v>
      </c>
      <c r="H6" t="s">
        <v>2125</v>
      </c>
      <c r="I6" t="s">
        <v>63</v>
      </c>
      <c r="J6">
        <v>53</v>
      </c>
      <c r="K6" t="s">
        <v>18</v>
      </c>
      <c r="L6" t="s">
        <v>18</v>
      </c>
      <c r="M6" t="s">
        <v>97</v>
      </c>
      <c r="N6">
        <v>27</v>
      </c>
      <c r="O6" s="20">
        <v>30</v>
      </c>
      <c r="P6">
        <v>4.8</v>
      </c>
      <c r="Q6" t="s">
        <v>2099</v>
      </c>
      <c r="R6">
        <v>0.83</v>
      </c>
      <c r="S6" t="s">
        <v>8</v>
      </c>
      <c r="T6" t="s">
        <v>9</v>
      </c>
      <c r="U6">
        <v>13</v>
      </c>
      <c r="W6">
        <v>3</v>
      </c>
    </row>
    <row r="7" spans="1:23" x14ac:dyDescent="0.25">
      <c r="A7" t="s">
        <v>27</v>
      </c>
      <c r="B7" t="s">
        <v>2108</v>
      </c>
      <c r="C7" t="s">
        <v>2126</v>
      </c>
      <c r="D7" t="s">
        <v>2110</v>
      </c>
      <c r="E7" t="s">
        <v>28</v>
      </c>
      <c r="F7" t="s">
        <v>2127</v>
      </c>
      <c r="G7" t="s">
        <v>2128</v>
      </c>
      <c r="H7" t="s">
        <v>28</v>
      </c>
      <c r="I7" t="s">
        <v>63</v>
      </c>
      <c r="J7">
        <v>59</v>
      </c>
      <c r="K7" t="s">
        <v>29</v>
      </c>
      <c r="L7" t="s">
        <v>30</v>
      </c>
      <c r="M7" t="s">
        <v>31</v>
      </c>
      <c r="N7">
        <v>14</v>
      </c>
      <c r="O7" s="20" t="s">
        <v>32</v>
      </c>
      <c r="P7">
        <v>2.4</v>
      </c>
      <c r="Q7" t="s">
        <v>2099</v>
      </c>
      <c r="R7">
        <v>0.11</v>
      </c>
      <c r="S7" t="s">
        <v>33</v>
      </c>
      <c r="T7" t="s">
        <v>20</v>
      </c>
      <c r="U7">
        <v>8</v>
      </c>
      <c r="W7">
        <v>3</v>
      </c>
    </row>
    <row r="8" spans="1:23" x14ac:dyDescent="0.25">
      <c r="A8" t="s">
        <v>34</v>
      </c>
      <c r="B8" t="s">
        <v>2108</v>
      </c>
      <c r="C8" t="s">
        <v>2129</v>
      </c>
      <c r="D8" t="s">
        <v>2110</v>
      </c>
      <c r="E8" t="s">
        <v>35</v>
      </c>
      <c r="F8" t="s">
        <v>2130</v>
      </c>
      <c r="G8" t="s">
        <v>2131</v>
      </c>
      <c r="H8" t="s">
        <v>35</v>
      </c>
      <c r="I8" t="s">
        <v>82</v>
      </c>
      <c r="J8">
        <v>52</v>
      </c>
      <c r="K8" t="s">
        <v>36</v>
      </c>
      <c r="L8" t="s">
        <v>37</v>
      </c>
      <c r="M8" t="s">
        <v>38</v>
      </c>
      <c r="N8">
        <v>10</v>
      </c>
      <c r="O8" s="20" t="s">
        <v>153</v>
      </c>
      <c r="P8">
        <v>3.1</v>
      </c>
      <c r="Q8" t="s">
        <v>2099</v>
      </c>
      <c r="R8">
        <v>0.94</v>
      </c>
      <c r="S8" t="s">
        <v>8</v>
      </c>
      <c r="T8" t="s">
        <v>9</v>
      </c>
      <c r="U8">
        <v>10</v>
      </c>
      <c r="W8">
        <v>3</v>
      </c>
    </row>
    <row r="9" spans="1:23" x14ac:dyDescent="0.25">
      <c r="A9" t="s">
        <v>39</v>
      </c>
      <c r="B9" t="s">
        <v>2108</v>
      </c>
      <c r="C9" t="s">
        <v>2132</v>
      </c>
      <c r="D9" t="s">
        <v>2110</v>
      </c>
      <c r="E9" t="s">
        <v>40</v>
      </c>
      <c r="F9" t="s">
        <v>2133</v>
      </c>
      <c r="G9" t="s">
        <v>2134</v>
      </c>
      <c r="H9" t="s">
        <v>40</v>
      </c>
      <c r="I9" t="s">
        <v>82</v>
      </c>
      <c r="J9">
        <v>43</v>
      </c>
      <c r="K9" t="s">
        <v>5</v>
      </c>
      <c r="L9" t="s">
        <v>6</v>
      </c>
      <c r="M9" t="s">
        <v>7</v>
      </c>
      <c r="N9">
        <v>14</v>
      </c>
      <c r="O9" s="20" t="s">
        <v>24</v>
      </c>
      <c r="P9">
        <v>4.5999999999999996</v>
      </c>
      <c r="Q9" t="s">
        <v>2099</v>
      </c>
      <c r="R9">
        <v>0.94</v>
      </c>
      <c r="S9" t="s">
        <v>33</v>
      </c>
      <c r="T9" t="s">
        <v>9</v>
      </c>
      <c r="U9">
        <v>7</v>
      </c>
      <c r="W9">
        <v>10</v>
      </c>
    </row>
    <row r="10" spans="1:23" x14ac:dyDescent="0.25">
      <c r="A10" t="s">
        <v>41</v>
      </c>
      <c r="B10" t="s">
        <v>2108</v>
      </c>
      <c r="C10" t="s">
        <v>2135</v>
      </c>
      <c r="D10" t="s">
        <v>2110</v>
      </c>
      <c r="E10" t="s">
        <v>42</v>
      </c>
      <c r="F10" t="s">
        <v>2136</v>
      </c>
      <c r="G10" t="s">
        <v>2137</v>
      </c>
      <c r="H10" t="s">
        <v>42</v>
      </c>
      <c r="I10" t="s">
        <v>82</v>
      </c>
      <c r="J10">
        <v>26</v>
      </c>
      <c r="K10" t="s">
        <v>43</v>
      </c>
      <c r="L10" t="s">
        <v>13</v>
      </c>
      <c r="M10" t="s">
        <v>7</v>
      </c>
      <c r="N10">
        <v>4</v>
      </c>
      <c r="O10" s="20" t="s">
        <v>49</v>
      </c>
      <c r="P10">
        <v>4</v>
      </c>
      <c r="Q10" t="s">
        <v>2100</v>
      </c>
      <c r="R10">
        <v>0.76</v>
      </c>
      <c r="S10" t="s">
        <v>8</v>
      </c>
      <c r="T10" t="s">
        <v>44</v>
      </c>
      <c r="U10">
        <v>2</v>
      </c>
      <c r="W10">
        <v>4</v>
      </c>
    </row>
    <row r="11" spans="1:23" x14ac:dyDescent="0.25">
      <c r="A11" t="s">
        <v>45</v>
      </c>
      <c r="B11" t="s">
        <v>2108</v>
      </c>
      <c r="C11" t="s">
        <v>2138</v>
      </c>
      <c r="D11" t="s">
        <v>2110</v>
      </c>
      <c r="E11" t="s">
        <v>46</v>
      </c>
      <c r="F11" t="s">
        <v>2139</v>
      </c>
      <c r="G11" t="s">
        <v>2140</v>
      </c>
      <c r="H11" t="s">
        <v>46</v>
      </c>
      <c r="I11" t="s">
        <v>82</v>
      </c>
      <c r="J11">
        <v>52</v>
      </c>
      <c r="K11" t="s">
        <v>47</v>
      </c>
      <c r="L11" t="s">
        <v>48</v>
      </c>
      <c r="M11" t="s">
        <v>31</v>
      </c>
      <c r="N11">
        <v>22</v>
      </c>
      <c r="O11" s="20" t="s">
        <v>49</v>
      </c>
      <c r="P11">
        <v>2.5</v>
      </c>
      <c r="Q11" t="s">
        <v>2100</v>
      </c>
      <c r="R11">
        <v>0.11</v>
      </c>
      <c r="S11" t="s">
        <v>50</v>
      </c>
      <c r="T11" t="s">
        <v>20</v>
      </c>
      <c r="U11">
        <v>16</v>
      </c>
      <c r="W11">
        <v>5</v>
      </c>
    </row>
    <row r="12" spans="1:23" x14ac:dyDescent="0.25">
      <c r="A12" t="s">
        <v>51</v>
      </c>
      <c r="B12" t="s">
        <v>2108</v>
      </c>
      <c r="C12" t="s">
        <v>2141</v>
      </c>
      <c r="D12" t="s">
        <v>2110</v>
      </c>
      <c r="E12" t="s">
        <v>52</v>
      </c>
      <c r="F12" t="s">
        <v>2142</v>
      </c>
      <c r="G12" t="s">
        <v>2143</v>
      </c>
      <c r="H12" t="s">
        <v>52</v>
      </c>
      <c r="I12" t="s">
        <v>82</v>
      </c>
      <c r="J12">
        <v>40</v>
      </c>
      <c r="K12" t="s">
        <v>53</v>
      </c>
      <c r="L12" t="s">
        <v>13</v>
      </c>
      <c r="M12" t="s">
        <v>38</v>
      </c>
      <c r="N12">
        <v>17</v>
      </c>
      <c r="O12" s="20">
        <v>40</v>
      </c>
      <c r="P12">
        <v>3.6</v>
      </c>
      <c r="Q12" t="s">
        <v>54</v>
      </c>
      <c r="R12">
        <v>0.77</v>
      </c>
      <c r="S12" t="s">
        <v>55</v>
      </c>
      <c r="T12" t="s">
        <v>44</v>
      </c>
      <c r="U12">
        <v>20</v>
      </c>
      <c r="W12">
        <v>5</v>
      </c>
    </row>
    <row r="13" spans="1:23" x14ac:dyDescent="0.25">
      <c r="A13" t="s">
        <v>56</v>
      </c>
      <c r="B13" t="s">
        <v>2108</v>
      </c>
      <c r="C13" t="s">
        <v>2144</v>
      </c>
      <c r="D13" t="s">
        <v>2110</v>
      </c>
      <c r="E13" t="s">
        <v>57</v>
      </c>
      <c r="F13" t="s">
        <v>2145</v>
      </c>
      <c r="G13" t="s">
        <v>2146</v>
      </c>
      <c r="H13" t="s">
        <v>57</v>
      </c>
      <c r="I13" t="s">
        <v>63</v>
      </c>
      <c r="J13">
        <v>55</v>
      </c>
      <c r="K13" t="s">
        <v>58</v>
      </c>
      <c r="L13" t="s">
        <v>59</v>
      </c>
      <c r="M13" t="s">
        <v>60</v>
      </c>
      <c r="N13">
        <v>15</v>
      </c>
      <c r="O13" s="20" t="s">
        <v>49</v>
      </c>
      <c r="P13">
        <v>2.5</v>
      </c>
      <c r="Q13" t="s">
        <v>2100</v>
      </c>
      <c r="R13">
        <v>0.86</v>
      </c>
      <c r="S13" t="s">
        <v>33</v>
      </c>
      <c r="T13" t="s">
        <v>20</v>
      </c>
      <c r="U13">
        <v>13</v>
      </c>
      <c r="W13">
        <v>4</v>
      </c>
    </row>
    <row r="14" spans="1:23" x14ac:dyDescent="0.25">
      <c r="A14" t="s">
        <v>61</v>
      </c>
      <c r="B14" t="s">
        <v>2108</v>
      </c>
      <c r="C14" t="s">
        <v>2147</v>
      </c>
      <c r="D14" t="s">
        <v>2110</v>
      </c>
      <c r="E14" t="s">
        <v>62</v>
      </c>
      <c r="F14" t="s">
        <v>2148</v>
      </c>
      <c r="G14" t="s">
        <v>2149</v>
      </c>
      <c r="H14" t="s">
        <v>62</v>
      </c>
      <c r="I14" t="s">
        <v>63</v>
      </c>
      <c r="J14">
        <v>57</v>
      </c>
      <c r="K14" t="s">
        <v>53</v>
      </c>
      <c r="L14" t="s">
        <v>13</v>
      </c>
      <c r="M14" t="s">
        <v>64</v>
      </c>
      <c r="N14">
        <v>18</v>
      </c>
      <c r="O14" s="20" t="s">
        <v>49</v>
      </c>
      <c r="P14">
        <v>2</v>
      </c>
      <c r="Q14" t="s">
        <v>2099</v>
      </c>
      <c r="R14">
        <v>0.86</v>
      </c>
      <c r="S14" t="s">
        <v>8</v>
      </c>
      <c r="T14" t="s">
        <v>9</v>
      </c>
      <c r="U14">
        <v>16</v>
      </c>
      <c r="W14">
        <v>15</v>
      </c>
    </row>
    <row r="15" spans="1:23" x14ac:dyDescent="0.25">
      <c r="A15" t="s">
        <v>65</v>
      </c>
      <c r="B15" t="s">
        <v>2108</v>
      </c>
      <c r="C15" t="s">
        <v>2150</v>
      </c>
      <c r="D15" t="s">
        <v>2110</v>
      </c>
      <c r="E15" t="s">
        <v>66</v>
      </c>
      <c r="F15" t="s">
        <v>2151</v>
      </c>
      <c r="G15" t="s">
        <v>2152</v>
      </c>
      <c r="H15" t="s">
        <v>66</v>
      </c>
      <c r="I15" t="s">
        <v>82</v>
      </c>
      <c r="J15">
        <v>38</v>
      </c>
      <c r="K15" t="s">
        <v>58</v>
      </c>
      <c r="L15" t="s">
        <v>59</v>
      </c>
      <c r="M15" t="s">
        <v>19</v>
      </c>
      <c r="N15">
        <v>20</v>
      </c>
      <c r="O15" s="20" t="s">
        <v>2103</v>
      </c>
      <c r="P15">
        <v>2.9</v>
      </c>
      <c r="Q15" t="s">
        <v>2100</v>
      </c>
      <c r="R15">
        <v>0.93</v>
      </c>
      <c r="S15" t="s">
        <v>50</v>
      </c>
      <c r="T15" t="s">
        <v>9</v>
      </c>
      <c r="U15">
        <v>17</v>
      </c>
      <c r="W15">
        <v>12</v>
      </c>
    </row>
    <row r="16" spans="1:23" x14ac:dyDescent="0.25">
      <c r="A16" t="s">
        <v>67</v>
      </c>
      <c r="B16" t="s">
        <v>2108</v>
      </c>
      <c r="C16" t="s">
        <v>2153</v>
      </c>
      <c r="D16" t="s">
        <v>2110</v>
      </c>
      <c r="E16" t="s">
        <v>68</v>
      </c>
      <c r="F16" t="s">
        <v>2154</v>
      </c>
      <c r="G16" t="s">
        <v>2155</v>
      </c>
      <c r="H16" t="s">
        <v>68</v>
      </c>
      <c r="I16" t="s">
        <v>82</v>
      </c>
      <c r="J16">
        <v>50</v>
      </c>
      <c r="K16" t="s">
        <v>18</v>
      </c>
      <c r="L16" t="s">
        <v>18</v>
      </c>
      <c r="M16" t="s">
        <v>38</v>
      </c>
      <c r="N16">
        <v>22</v>
      </c>
      <c r="O16" s="20">
        <v>75</v>
      </c>
      <c r="P16">
        <v>3.7</v>
      </c>
      <c r="Q16" t="s">
        <v>2100</v>
      </c>
      <c r="R16">
        <v>0.7</v>
      </c>
      <c r="S16" t="s">
        <v>55</v>
      </c>
      <c r="T16" t="s">
        <v>15</v>
      </c>
      <c r="U16">
        <v>14</v>
      </c>
      <c r="W16">
        <v>6</v>
      </c>
    </row>
    <row r="17" spans="1:23" x14ac:dyDescent="0.25">
      <c r="A17" t="s">
        <v>69</v>
      </c>
      <c r="B17" t="s">
        <v>2108</v>
      </c>
      <c r="C17" t="s">
        <v>2156</v>
      </c>
      <c r="D17" t="s">
        <v>2110</v>
      </c>
      <c r="E17" t="s">
        <v>70</v>
      </c>
      <c r="F17" t="s">
        <v>2157</v>
      </c>
      <c r="G17" t="s">
        <v>2158</v>
      </c>
      <c r="H17" t="s">
        <v>70</v>
      </c>
      <c r="I17" t="s">
        <v>82</v>
      </c>
      <c r="J17">
        <v>42</v>
      </c>
      <c r="K17" t="s">
        <v>71</v>
      </c>
      <c r="L17" t="s">
        <v>72</v>
      </c>
      <c r="M17" t="s">
        <v>14</v>
      </c>
      <c r="N17">
        <v>0</v>
      </c>
      <c r="O17" s="20" t="s">
        <v>32</v>
      </c>
      <c r="P17">
        <v>1.2</v>
      </c>
      <c r="Q17" t="s">
        <v>2099</v>
      </c>
      <c r="R17">
        <v>0.69</v>
      </c>
      <c r="S17" t="s">
        <v>33</v>
      </c>
      <c r="T17" t="s">
        <v>20</v>
      </c>
      <c r="U17">
        <v>5</v>
      </c>
      <c r="W17">
        <v>2</v>
      </c>
    </row>
    <row r="18" spans="1:23" x14ac:dyDescent="0.25">
      <c r="A18" t="s">
        <v>73</v>
      </c>
      <c r="B18" t="s">
        <v>2108</v>
      </c>
      <c r="C18" t="s">
        <v>2159</v>
      </c>
      <c r="D18" t="s">
        <v>2110</v>
      </c>
      <c r="E18" t="s">
        <v>74</v>
      </c>
      <c r="F18" t="s">
        <v>2160</v>
      </c>
      <c r="G18" t="s">
        <v>2161</v>
      </c>
      <c r="H18" t="s">
        <v>74</v>
      </c>
      <c r="I18" t="s">
        <v>63</v>
      </c>
      <c r="J18">
        <v>39</v>
      </c>
      <c r="K18" t="s">
        <v>12</v>
      </c>
      <c r="L18" t="s">
        <v>13</v>
      </c>
      <c r="M18" t="s">
        <v>75</v>
      </c>
      <c r="N18">
        <v>13</v>
      </c>
      <c r="O18" s="20" t="s">
        <v>32</v>
      </c>
      <c r="P18">
        <v>2.5</v>
      </c>
      <c r="Q18" t="s">
        <v>2099</v>
      </c>
      <c r="R18">
        <v>0.6</v>
      </c>
      <c r="S18" t="s">
        <v>55</v>
      </c>
      <c r="T18" t="s">
        <v>44</v>
      </c>
      <c r="U18">
        <v>7</v>
      </c>
      <c r="W18">
        <v>1</v>
      </c>
    </row>
    <row r="19" spans="1:23" x14ac:dyDescent="0.25">
      <c r="A19" t="s">
        <v>76</v>
      </c>
      <c r="B19" t="s">
        <v>2108</v>
      </c>
      <c r="C19" t="s">
        <v>2162</v>
      </c>
      <c r="D19" t="s">
        <v>2110</v>
      </c>
      <c r="E19" t="s">
        <v>77</v>
      </c>
      <c r="F19" t="s">
        <v>2163</v>
      </c>
      <c r="G19" t="s">
        <v>2164</v>
      </c>
      <c r="H19" t="s">
        <v>77</v>
      </c>
      <c r="I19" t="s">
        <v>82</v>
      </c>
      <c r="J19">
        <v>56</v>
      </c>
      <c r="K19" t="s">
        <v>78</v>
      </c>
      <c r="L19" t="s">
        <v>79</v>
      </c>
      <c r="M19" t="s">
        <v>7</v>
      </c>
      <c r="N19">
        <v>0</v>
      </c>
      <c r="O19" s="20" t="s">
        <v>49</v>
      </c>
      <c r="P19">
        <v>2.5</v>
      </c>
      <c r="Q19" t="s">
        <v>2099</v>
      </c>
      <c r="R19">
        <v>0.87</v>
      </c>
      <c r="S19" t="s">
        <v>50</v>
      </c>
      <c r="T19" t="s">
        <v>15</v>
      </c>
      <c r="U19">
        <v>1</v>
      </c>
      <c r="W19">
        <v>2</v>
      </c>
    </row>
    <row r="20" spans="1:23" x14ac:dyDescent="0.25">
      <c r="A20" t="s">
        <v>80</v>
      </c>
      <c r="B20" t="s">
        <v>2108</v>
      </c>
      <c r="C20" t="s">
        <v>2165</v>
      </c>
      <c r="D20" t="s">
        <v>2110</v>
      </c>
      <c r="E20" t="s">
        <v>81</v>
      </c>
      <c r="F20" t="s">
        <v>2166</v>
      </c>
      <c r="G20" t="s">
        <v>2167</v>
      </c>
      <c r="H20" t="s">
        <v>81</v>
      </c>
      <c r="I20" t="s">
        <v>82</v>
      </c>
      <c r="J20">
        <v>56</v>
      </c>
      <c r="K20" t="s">
        <v>43</v>
      </c>
      <c r="L20" t="s">
        <v>13</v>
      </c>
      <c r="M20" t="s">
        <v>60</v>
      </c>
      <c r="N20">
        <v>31</v>
      </c>
      <c r="O20" s="20" t="s">
        <v>2105</v>
      </c>
      <c r="P20">
        <v>1.1000000000000001</v>
      </c>
      <c r="Q20" t="s">
        <v>2099</v>
      </c>
      <c r="R20">
        <v>0.75</v>
      </c>
      <c r="S20" t="s">
        <v>33</v>
      </c>
      <c r="T20" t="s">
        <v>15</v>
      </c>
      <c r="U20">
        <v>13</v>
      </c>
      <c r="W20">
        <v>3</v>
      </c>
    </row>
    <row r="21" spans="1:23" x14ac:dyDescent="0.25">
      <c r="A21" t="s">
        <v>83</v>
      </c>
      <c r="B21" t="s">
        <v>2108</v>
      </c>
      <c r="C21" t="s">
        <v>2168</v>
      </c>
      <c r="D21" t="s">
        <v>2110</v>
      </c>
      <c r="E21" t="s">
        <v>84</v>
      </c>
      <c r="F21" t="s">
        <v>2169</v>
      </c>
      <c r="G21" t="s">
        <v>2170</v>
      </c>
      <c r="H21" t="s">
        <v>84</v>
      </c>
      <c r="I21" t="s">
        <v>82</v>
      </c>
      <c r="J21">
        <v>57</v>
      </c>
      <c r="K21" t="s">
        <v>5</v>
      </c>
      <c r="L21" t="s">
        <v>6</v>
      </c>
      <c r="M21" t="s">
        <v>23</v>
      </c>
      <c r="N21">
        <v>3</v>
      </c>
      <c r="O21" s="20" t="s">
        <v>2102</v>
      </c>
      <c r="P21">
        <v>1.8</v>
      </c>
      <c r="Q21" t="s">
        <v>54</v>
      </c>
      <c r="R21">
        <v>0.68</v>
      </c>
      <c r="S21" t="s">
        <v>55</v>
      </c>
      <c r="T21" t="s">
        <v>15</v>
      </c>
      <c r="U21">
        <v>1</v>
      </c>
      <c r="W21">
        <v>1</v>
      </c>
    </row>
    <row r="22" spans="1:23" x14ac:dyDescent="0.25">
      <c r="A22" t="s">
        <v>85</v>
      </c>
      <c r="B22" t="s">
        <v>2108</v>
      </c>
      <c r="C22" t="s">
        <v>2171</v>
      </c>
      <c r="D22" t="s">
        <v>2110</v>
      </c>
      <c r="E22" t="s">
        <v>86</v>
      </c>
      <c r="F22" t="s">
        <v>2172</v>
      </c>
      <c r="G22" t="s">
        <v>2173</v>
      </c>
      <c r="H22" t="s">
        <v>86</v>
      </c>
      <c r="I22" t="s">
        <v>82</v>
      </c>
      <c r="J22">
        <v>40</v>
      </c>
      <c r="K22" t="s">
        <v>36</v>
      </c>
      <c r="L22" t="s">
        <v>37</v>
      </c>
      <c r="M22" t="s">
        <v>31</v>
      </c>
      <c r="N22">
        <v>9</v>
      </c>
      <c r="O22" s="20">
        <v>50</v>
      </c>
      <c r="P22">
        <v>1.8</v>
      </c>
      <c r="Q22" t="s">
        <v>2099</v>
      </c>
      <c r="R22">
        <v>0.65</v>
      </c>
      <c r="S22" t="s">
        <v>8</v>
      </c>
      <c r="T22" t="s">
        <v>44</v>
      </c>
      <c r="U22">
        <v>15</v>
      </c>
      <c r="W22">
        <v>6</v>
      </c>
    </row>
    <row r="23" spans="1:23" x14ac:dyDescent="0.25">
      <c r="A23" t="s">
        <v>87</v>
      </c>
      <c r="B23" t="s">
        <v>2108</v>
      </c>
      <c r="C23" t="s">
        <v>2174</v>
      </c>
      <c r="D23" t="s">
        <v>2110</v>
      </c>
      <c r="E23" t="s">
        <v>88</v>
      </c>
      <c r="F23" t="s">
        <v>2175</v>
      </c>
      <c r="G23" t="s">
        <v>2176</v>
      </c>
      <c r="H23" t="s">
        <v>88</v>
      </c>
      <c r="I23" t="s">
        <v>82</v>
      </c>
      <c r="J23">
        <v>51</v>
      </c>
      <c r="K23" t="s">
        <v>71</v>
      </c>
      <c r="L23" t="s">
        <v>72</v>
      </c>
      <c r="M23" t="s">
        <v>75</v>
      </c>
      <c r="N23">
        <v>11</v>
      </c>
      <c r="O23" s="20" t="s">
        <v>49</v>
      </c>
      <c r="P23">
        <v>2.4</v>
      </c>
      <c r="Q23" t="s">
        <v>2099</v>
      </c>
      <c r="R23">
        <v>0.69</v>
      </c>
      <c r="S23" t="s">
        <v>33</v>
      </c>
      <c r="T23" t="s">
        <v>15</v>
      </c>
      <c r="U23">
        <v>3</v>
      </c>
      <c r="W23">
        <v>5</v>
      </c>
    </row>
    <row r="24" spans="1:23" x14ac:dyDescent="0.25">
      <c r="A24" t="s">
        <v>89</v>
      </c>
      <c r="B24" t="s">
        <v>2108</v>
      </c>
      <c r="C24" t="s">
        <v>2177</v>
      </c>
      <c r="D24" t="s">
        <v>2110</v>
      </c>
      <c r="E24" t="s">
        <v>90</v>
      </c>
      <c r="F24" t="s">
        <v>2178</v>
      </c>
      <c r="G24" t="s">
        <v>2179</v>
      </c>
      <c r="H24" t="s">
        <v>90</v>
      </c>
      <c r="I24" t="s">
        <v>82</v>
      </c>
      <c r="J24">
        <v>51</v>
      </c>
      <c r="K24" t="s">
        <v>91</v>
      </c>
      <c r="L24" t="s">
        <v>92</v>
      </c>
      <c r="M24" t="s">
        <v>64</v>
      </c>
      <c r="N24">
        <v>21</v>
      </c>
      <c r="O24" s="20" t="s">
        <v>2106</v>
      </c>
      <c r="P24">
        <v>4.7</v>
      </c>
      <c r="Q24" t="s">
        <v>2099</v>
      </c>
      <c r="R24">
        <v>0.11</v>
      </c>
      <c r="S24" t="s">
        <v>55</v>
      </c>
      <c r="T24" t="s">
        <v>44</v>
      </c>
      <c r="U24">
        <v>14</v>
      </c>
      <c r="W24">
        <v>2</v>
      </c>
    </row>
    <row r="25" spans="1:23" x14ac:dyDescent="0.25">
      <c r="A25" t="s">
        <v>93</v>
      </c>
      <c r="B25" t="s">
        <v>2108</v>
      </c>
      <c r="C25" t="s">
        <v>2180</v>
      </c>
      <c r="D25" t="s">
        <v>2110</v>
      </c>
      <c r="E25" t="s">
        <v>94</v>
      </c>
      <c r="F25" t="s">
        <v>2181</v>
      </c>
      <c r="G25" t="s">
        <v>2182</v>
      </c>
      <c r="H25" t="s">
        <v>94</v>
      </c>
      <c r="I25" t="s">
        <v>63</v>
      </c>
      <c r="J25">
        <v>51</v>
      </c>
      <c r="K25" t="s">
        <v>95</v>
      </c>
      <c r="L25" t="s">
        <v>96</v>
      </c>
      <c r="M25" t="s">
        <v>97</v>
      </c>
      <c r="N25">
        <v>15</v>
      </c>
      <c r="O25" s="20" t="s">
        <v>49</v>
      </c>
      <c r="P25">
        <v>1.3</v>
      </c>
      <c r="Q25" t="s">
        <v>2100</v>
      </c>
      <c r="R25">
        <v>0.01</v>
      </c>
      <c r="S25" t="s">
        <v>50</v>
      </c>
      <c r="T25" t="s">
        <v>15</v>
      </c>
      <c r="U25">
        <v>9</v>
      </c>
      <c r="W25">
        <v>3</v>
      </c>
    </row>
    <row r="26" spans="1:23" x14ac:dyDescent="0.25">
      <c r="A26" t="s">
        <v>98</v>
      </c>
      <c r="B26" t="s">
        <v>2108</v>
      </c>
      <c r="C26" t="s">
        <v>2183</v>
      </c>
      <c r="D26" t="s">
        <v>2110</v>
      </c>
      <c r="E26" t="s">
        <v>99</v>
      </c>
      <c r="F26" t="s">
        <v>2184</v>
      </c>
      <c r="G26" t="s">
        <v>2185</v>
      </c>
      <c r="H26" t="s">
        <v>99</v>
      </c>
      <c r="I26" t="s">
        <v>63</v>
      </c>
      <c r="J26">
        <v>54</v>
      </c>
      <c r="K26" t="s">
        <v>36</v>
      </c>
      <c r="L26" t="s">
        <v>37</v>
      </c>
      <c r="M26" t="s">
        <v>97</v>
      </c>
      <c r="N26">
        <v>13</v>
      </c>
      <c r="O26" s="20">
        <v>75</v>
      </c>
      <c r="P26">
        <v>2.9</v>
      </c>
      <c r="Q26" t="s">
        <v>2100</v>
      </c>
      <c r="R26">
        <v>0.92</v>
      </c>
      <c r="S26" t="s">
        <v>50</v>
      </c>
      <c r="T26" t="s">
        <v>44</v>
      </c>
      <c r="U26">
        <v>15</v>
      </c>
      <c r="W26">
        <v>3</v>
      </c>
    </row>
    <row r="27" spans="1:23" x14ac:dyDescent="0.25">
      <c r="A27" t="s">
        <v>100</v>
      </c>
      <c r="B27" t="s">
        <v>2108</v>
      </c>
      <c r="C27" t="s">
        <v>2186</v>
      </c>
      <c r="D27" t="s">
        <v>2110</v>
      </c>
      <c r="E27" t="s">
        <v>101</v>
      </c>
      <c r="F27" t="s">
        <v>2187</v>
      </c>
      <c r="G27" t="s">
        <v>2188</v>
      </c>
      <c r="H27" t="s">
        <v>101</v>
      </c>
      <c r="I27" t="s">
        <v>63</v>
      </c>
      <c r="J27">
        <v>22</v>
      </c>
      <c r="K27" t="s">
        <v>95</v>
      </c>
      <c r="L27" t="s">
        <v>96</v>
      </c>
      <c r="M27" t="s">
        <v>75</v>
      </c>
      <c r="N27">
        <v>0</v>
      </c>
      <c r="O27" s="20" t="s">
        <v>2106</v>
      </c>
      <c r="P27">
        <v>1.2</v>
      </c>
      <c r="Q27" t="s">
        <v>2100</v>
      </c>
      <c r="R27">
        <v>0.7</v>
      </c>
      <c r="S27" t="s">
        <v>33</v>
      </c>
      <c r="T27" t="s">
        <v>9</v>
      </c>
      <c r="U27">
        <v>5</v>
      </c>
      <c r="W27">
        <v>2</v>
      </c>
    </row>
    <row r="28" spans="1:23" x14ac:dyDescent="0.25">
      <c r="A28" t="s">
        <v>102</v>
      </c>
      <c r="B28" t="s">
        <v>2108</v>
      </c>
      <c r="C28" t="s">
        <v>2189</v>
      </c>
      <c r="D28" t="s">
        <v>2110</v>
      </c>
      <c r="E28" t="s">
        <v>103</v>
      </c>
      <c r="F28" t="s">
        <v>2190</v>
      </c>
      <c r="G28" t="s">
        <v>2191</v>
      </c>
      <c r="H28" t="s">
        <v>103</v>
      </c>
      <c r="I28" t="s">
        <v>63</v>
      </c>
      <c r="J28">
        <v>34</v>
      </c>
      <c r="K28" t="s">
        <v>71</v>
      </c>
      <c r="L28" t="s">
        <v>72</v>
      </c>
      <c r="M28" t="s">
        <v>7</v>
      </c>
      <c r="N28">
        <v>8</v>
      </c>
      <c r="O28" s="20" t="s">
        <v>104</v>
      </c>
      <c r="P28">
        <v>0</v>
      </c>
      <c r="Q28" t="s">
        <v>2100</v>
      </c>
      <c r="R28">
        <v>0.89</v>
      </c>
      <c r="S28" t="s">
        <v>55</v>
      </c>
      <c r="T28" t="s">
        <v>9</v>
      </c>
      <c r="U28">
        <v>6</v>
      </c>
      <c r="W28">
        <v>1</v>
      </c>
    </row>
    <row r="29" spans="1:23" x14ac:dyDescent="0.25">
      <c r="A29" t="s">
        <v>105</v>
      </c>
      <c r="B29" t="s">
        <v>2108</v>
      </c>
      <c r="C29" t="s">
        <v>2192</v>
      </c>
      <c r="D29" t="s">
        <v>2110</v>
      </c>
      <c r="E29" t="s">
        <v>106</v>
      </c>
      <c r="F29" t="s">
        <v>2193</v>
      </c>
      <c r="G29" t="s">
        <v>2194</v>
      </c>
      <c r="H29" t="s">
        <v>106</v>
      </c>
      <c r="I29" t="s">
        <v>63</v>
      </c>
      <c r="J29">
        <v>36</v>
      </c>
      <c r="K29" t="s">
        <v>107</v>
      </c>
      <c r="L29" t="s">
        <v>108</v>
      </c>
      <c r="M29" t="s">
        <v>19</v>
      </c>
      <c r="N29">
        <v>11</v>
      </c>
      <c r="O29" s="20" t="s">
        <v>49</v>
      </c>
      <c r="P29">
        <v>1.8</v>
      </c>
      <c r="Q29" t="s">
        <v>2100</v>
      </c>
      <c r="R29">
        <v>0.86</v>
      </c>
      <c r="S29" t="s">
        <v>33</v>
      </c>
      <c r="T29" t="s">
        <v>9</v>
      </c>
      <c r="U29">
        <v>12</v>
      </c>
      <c r="W29">
        <v>4</v>
      </c>
    </row>
    <row r="30" spans="1:23" x14ac:dyDescent="0.25">
      <c r="A30" t="s">
        <v>109</v>
      </c>
      <c r="B30" t="s">
        <v>2108</v>
      </c>
      <c r="C30" t="s">
        <v>2195</v>
      </c>
      <c r="D30" t="s">
        <v>2110</v>
      </c>
      <c r="E30" t="s">
        <v>110</v>
      </c>
      <c r="F30" t="s">
        <v>2196</v>
      </c>
      <c r="G30" t="s">
        <v>2197</v>
      </c>
      <c r="H30" t="s">
        <v>110</v>
      </c>
      <c r="I30" t="s">
        <v>63</v>
      </c>
      <c r="J30">
        <v>47</v>
      </c>
      <c r="K30" t="s">
        <v>111</v>
      </c>
      <c r="L30" t="s">
        <v>13</v>
      </c>
      <c r="M30" t="s">
        <v>31</v>
      </c>
      <c r="N30">
        <v>22</v>
      </c>
      <c r="O30" s="20">
        <v>30</v>
      </c>
      <c r="P30">
        <v>1.3</v>
      </c>
      <c r="Q30" t="s">
        <v>2099</v>
      </c>
      <c r="R30">
        <v>0.62</v>
      </c>
      <c r="S30" t="s">
        <v>33</v>
      </c>
      <c r="T30" t="s">
        <v>9</v>
      </c>
      <c r="U30">
        <v>14</v>
      </c>
      <c r="W30">
        <v>2</v>
      </c>
    </row>
    <row r="31" spans="1:23" x14ac:dyDescent="0.25">
      <c r="A31" t="s">
        <v>112</v>
      </c>
      <c r="B31" t="s">
        <v>2108</v>
      </c>
      <c r="C31" t="s">
        <v>2198</v>
      </c>
      <c r="D31" t="s">
        <v>2110</v>
      </c>
      <c r="E31" t="s">
        <v>113</v>
      </c>
      <c r="F31" t="s">
        <v>2199</v>
      </c>
      <c r="G31" t="s">
        <v>2200</v>
      </c>
      <c r="H31" t="s">
        <v>113</v>
      </c>
      <c r="I31" t="s">
        <v>63</v>
      </c>
      <c r="J31">
        <v>41</v>
      </c>
      <c r="K31" t="s">
        <v>29</v>
      </c>
      <c r="L31" t="s">
        <v>30</v>
      </c>
      <c r="M31" t="s">
        <v>38</v>
      </c>
      <c r="N31">
        <v>14</v>
      </c>
      <c r="O31" s="20" t="s">
        <v>2103</v>
      </c>
      <c r="P31">
        <v>1.2</v>
      </c>
      <c r="Q31" t="s">
        <v>2099</v>
      </c>
      <c r="R31">
        <v>0.11</v>
      </c>
      <c r="S31" t="s">
        <v>55</v>
      </c>
      <c r="T31" t="s">
        <v>9</v>
      </c>
      <c r="U31">
        <v>6</v>
      </c>
      <c r="W31">
        <v>5</v>
      </c>
    </row>
    <row r="32" spans="1:23" x14ac:dyDescent="0.25">
      <c r="A32" t="s">
        <v>114</v>
      </c>
      <c r="B32" t="s">
        <v>2108</v>
      </c>
      <c r="C32" t="s">
        <v>2201</v>
      </c>
      <c r="D32" t="s">
        <v>2110</v>
      </c>
      <c r="E32" t="s">
        <v>115</v>
      </c>
      <c r="F32" t="s">
        <v>2202</v>
      </c>
      <c r="G32" t="s">
        <v>2203</v>
      </c>
      <c r="H32" t="s">
        <v>115</v>
      </c>
      <c r="I32" t="s">
        <v>82</v>
      </c>
      <c r="J32">
        <v>22</v>
      </c>
      <c r="K32" t="s">
        <v>29</v>
      </c>
      <c r="L32" t="s">
        <v>30</v>
      </c>
      <c r="M32" t="s">
        <v>75</v>
      </c>
      <c r="N32">
        <v>4</v>
      </c>
      <c r="O32" s="20" t="s">
        <v>49</v>
      </c>
      <c r="P32">
        <v>1</v>
      </c>
      <c r="Q32" t="s">
        <v>54</v>
      </c>
      <c r="R32">
        <v>0.11</v>
      </c>
      <c r="S32" t="s">
        <v>55</v>
      </c>
      <c r="T32" t="s">
        <v>15</v>
      </c>
      <c r="U32">
        <v>3</v>
      </c>
      <c r="W32">
        <v>1</v>
      </c>
    </row>
    <row r="33" spans="1:23" x14ac:dyDescent="0.25">
      <c r="A33" t="s">
        <v>116</v>
      </c>
      <c r="B33" t="s">
        <v>2108</v>
      </c>
      <c r="C33" t="s">
        <v>2204</v>
      </c>
      <c r="D33" t="s">
        <v>2110</v>
      </c>
      <c r="E33" t="s">
        <v>117</v>
      </c>
      <c r="F33" t="s">
        <v>2205</v>
      </c>
      <c r="G33" t="s">
        <v>2206</v>
      </c>
      <c r="H33" t="s">
        <v>117</v>
      </c>
      <c r="I33" t="s">
        <v>82</v>
      </c>
      <c r="J33">
        <v>38</v>
      </c>
      <c r="K33" t="s">
        <v>118</v>
      </c>
      <c r="L33" t="s">
        <v>119</v>
      </c>
      <c r="M33" t="s">
        <v>97</v>
      </c>
      <c r="N33">
        <v>19</v>
      </c>
      <c r="O33" s="20" t="s">
        <v>2102</v>
      </c>
      <c r="P33">
        <v>4.2</v>
      </c>
      <c r="Q33" t="s">
        <v>2099</v>
      </c>
      <c r="R33">
        <v>0.68</v>
      </c>
      <c r="S33" t="s">
        <v>8</v>
      </c>
      <c r="T33" t="s">
        <v>15</v>
      </c>
      <c r="U33">
        <v>10</v>
      </c>
      <c r="W33">
        <v>10</v>
      </c>
    </row>
    <row r="34" spans="1:23" x14ac:dyDescent="0.25">
      <c r="A34" t="s">
        <v>120</v>
      </c>
      <c r="B34" t="s">
        <v>2108</v>
      </c>
      <c r="C34" t="s">
        <v>2207</v>
      </c>
      <c r="D34" t="s">
        <v>2110</v>
      </c>
      <c r="E34" t="s">
        <v>121</v>
      </c>
      <c r="F34" t="s">
        <v>2208</v>
      </c>
      <c r="G34" t="s">
        <v>2209</v>
      </c>
      <c r="H34" t="s">
        <v>121</v>
      </c>
      <c r="I34" t="s">
        <v>82</v>
      </c>
      <c r="J34">
        <v>46</v>
      </c>
      <c r="K34" t="s">
        <v>122</v>
      </c>
      <c r="L34" t="s">
        <v>123</v>
      </c>
      <c r="M34" t="s">
        <v>31</v>
      </c>
      <c r="N34">
        <v>9</v>
      </c>
      <c r="O34" s="20">
        <v>20</v>
      </c>
      <c r="P34">
        <v>1.4</v>
      </c>
      <c r="Q34" t="s">
        <v>2100</v>
      </c>
      <c r="R34">
        <v>0.76</v>
      </c>
      <c r="S34" t="s">
        <v>55</v>
      </c>
      <c r="T34" t="s">
        <v>15</v>
      </c>
      <c r="U34">
        <v>13</v>
      </c>
      <c r="W34">
        <v>6</v>
      </c>
    </row>
    <row r="35" spans="1:23" x14ac:dyDescent="0.25">
      <c r="A35" t="s">
        <v>124</v>
      </c>
      <c r="B35" t="s">
        <v>2108</v>
      </c>
      <c r="C35" t="s">
        <v>2210</v>
      </c>
      <c r="D35" t="s">
        <v>2110</v>
      </c>
      <c r="E35" t="s">
        <v>125</v>
      </c>
      <c r="F35" t="s">
        <v>2211</v>
      </c>
      <c r="G35" t="s">
        <v>2212</v>
      </c>
      <c r="H35" t="s">
        <v>125</v>
      </c>
      <c r="I35" t="s">
        <v>82</v>
      </c>
      <c r="J35">
        <v>40</v>
      </c>
      <c r="K35" t="s">
        <v>95</v>
      </c>
      <c r="L35" t="s">
        <v>96</v>
      </c>
      <c r="M35" t="s">
        <v>31</v>
      </c>
      <c r="N35">
        <v>9</v>
      </c>
      <c r="O35" s="20">
        <v>40</v>
      </c>
      <c r="P35">
        <v>2.4</v>
      </c>
      <c r="Q35" t="s">
        <v>54</v>
      </c>
      <c r="R35">
        <v>0.82</v>
      </c>
      <c r="S35" t="s">
        <v>50</v>
      </c>
      <c r="T35" t="s">
        <v>44</v>
      </c>
      <c r="U35">
        <v>15</v>
      </c>
      <c r="W35">
        <v>3</v>
      </c>
    </row>
    <row r="36" spans="1:23" x14ac:dyDescent="0.25">
      <c r="A36" t="s">
        <v>126</v>
      </c>
      <c r="B36" t="s">
        <v>2108</v>
      </c>
      <c r="C36" t="s">
        <v>2213</v>
      </c>
      <c r="D36" t="s">
        <v>2110</v>
      </c>
      <c r="E36" t="s">
        <v>127</v>
      </c>
      <c r="F36" t="s">
        <v>2214</v>
      </c>
      <c r="G36" t="s">
        <v>2215</v>
      </c>
      <c r="H36" t="s">
        <v>127</v>
      </c>
      <c r="I36" t="s">
        <v>63</v>
      </c>
      <c r="J36">
        <v>54</v>
      </c>
      <c r="K36" t="s">
        <v>43</v>
      </c>
      <c r="L36" t="s">
        <v>13</v>
      </c>
      <c r="M36" t="s">
        <v>23</v>
      </c>
      <c r="N36">
        <v>32</v>
      </c>
      <c r="O36" s="20">
        <v>75</v>
      </c>
      <c r="P36">
        <v>1</v>
      </c>
      <c r="Q36" t="s">
        <v>54</v>
      </c>
      <c r="R36">
        <v>0.81</v>
      </c>
      <c r="S36" t="s">
        <v>33</v>
      </c>
      <c r="T36" t="s">
        <v>44</v>
      </c>
      <c r="U36">
        <v>18</v>
      </c>
      <c r="W36">
        <v>10</v>
      </c>
    </row>
    <row r="37" spans="1:23" x14ac:dyDescent="0.25">
      <c r="A37" t="s">
        <v>128</v>
      </c>
      <c r="B37" t="s">
        <v>2108</v>
      </c>
      <c r="C37" t="s">
        <v>2216</v>
      </c>
      <c r="D37" t="s">
        <v>2110</v>
      </c>
      <c r="E37" t="s">
        <v>129</v>
      </c>
      <c r="F37" t="s">
        <v>2217</v>
      </c>
      <c r="G37" t="s">
        <v>2218</v>
      </c>
      <c r="H37" t="s">
        <v>129</v>
      </c>
      <c r="I37" t="s">
        <v>63</v>
      </c>
      <c r="J37">
        <v>52</v>
      </c>
      <c r="K37" t="s">
        <v>95</v>
      </c>
      <c r="L37" t="s">
        <v>96</v>
      </c>
      <c r="M37" t="s">
        <v>31</v>
      </c>
      <c r="N37">
        <v>28</v>
      </c>
      <c r="O37" s="20" t="s">
        <v>104</v>
      </c>
      <c r="P37">
        <v>2.5</v>
      </c>
      <c r="Q37" t="s">
        <v>2099</v>
      </c>
      <c r="R37">
        <v>0.11</v>
      </c>
      <c r="S37" t="s">
        <v>33</v>
      </c>
      <c r="T37" t="s">
        <v>44</v>
      </c>
      <c r="U37">
        <v>18</v>
      </c>
      <c r="W37">
        <v>2</v>
      </c>
    </row>
    <row r="38" spans="1:23" x14ac:dyDescent="0.25">
      <c r="A38" t="s">
        <v>130</v>
      </c>
      <c r="B38" t="s">
        <v>2108</v>
      </c>
      <c r="C38" t="s">
        <v>2219</v>
      </c>
      <c r="D38" t="s">
        <v>2110</v>
      </c>
      <c r="E38" t="s">
        <v>131</v>
      </c>
      <c r="F38" t="s">
        <v>2220</v>
      </c>
      <c r="G38" t="s">
        <v>2221</v>
      </c>
      <c r="H38" t="s">
        <v>131</v>
      </c>
      <c r="I38" t="s">
        <v>63</v>
      </c>
      <c r="J38">
        <v>42</v>
      </c>
      <c r="K38" t="s">
        <v>71</v>
      </c>
      <c r="L38" t="s">
        <v>72</v>
      </c>
      <c r="M38" t="s">
        <v>14</v>
      </c>
      <c r="N38">
        <v>6</v>
      </c>
      <c r="O38" s="20">
        <v>40</v>
      </c>
      <c r="P38">
        <v>2.5</v>
      </c>
      <c r="Q38" t="s">
        <v>2099</v>
      </c>
      <c r="R38">
        <v>0.63</v>
      </c>
      <c r="S38" t="s">
        <v>50</v>
      </c>
      <c r="T38" t="s">
        <v>44</v>
      </c>
      <c r="U38">
        <v>15</v>
      </c>
      <c r="W38">
        <v>6</v>
      </c>
    </row>
    <row r="39" spans="1:23" x14ac:dyDescent="0.25">
      <c r="A39" t="s">
        <v>132</v>
      </c>
      <c r="B39" t="s">
        <v>2108</v>
      </c>
      <c r="C39" t="s">
        <v>2222</v>
      </c>
      <c r="D39" t="s">
        <v>2110</v>
      </c>
      <c r="E39" t="s">
        <v>133</v>
      </c>
      <c r="F39" t="s">
        <v>2223</v>
      </c>
      <c r="G39" t="s">
        <v>2224</v>
      </c>
      <c r="H39" t="s">
        <v>133</v>
      </c>
      <c r="I39" t="s">
        <v>63</v>
      </c>
      <c r="J39">
        <v>29</v>
      </c>
      <c r="K39" t="s">
        <v>29</v>
      </c>
      <c r="L39" t="s">
        <v>30</v>
      </c>
      <c r="M39" t="s">
        <v>19</v>
      </c>
      <c r="N39">
        <v>10</v>
      </c>
      <c r="O39" s="20">
        <v>40</v>
      </c>
      <c r="P39">
        <v>2.2000000000000002</v>
      </c>
      <c r="Q39" t="s">
        <v>2099</v>
      </c>
      <c r="R39">
        <v>0.67</v>
      </c>
      <c r="S39" t="s">
        <v>55</v>
      </c>
      <c r="T39" t="s">
        <v>9</v>
      </c>
      <c r="U39">
        <v>10</v>
      </c>
      <c r="W39">
        <v>9</v>
      </c>
    </row>
    <row r="40" spans="1:23" x14ac:dyDescent="0.25">
      <c r="A40" t="s">
        <v>134</v>
      </c>
      <c r="B40" t="s">
        <v>2108</v>
      </c>
      <c r="C40" t="s">
        <v>2225</v>
      </c>
      <c r="D40" t="s">
        <v>2110</v>
      </c>
      <c r="E40" t="s">
        <v>135</v>
      </c>
      <c r="F40" t="s">
        <v>2226</v>
      </c>
      <c r="G40" t="s">
        <v>2227</v>
      </c>
      <c r="H40" t="s">
        <v>135</v>
      </c>
      <c r="I40" t="s">
        <v>63</v>
      </c>
      <c r="J40">
        <v>42</v>
      </c>
      <c r="K40" t="s">
        <v>136</v>
      </c>
      <c r="L40" t="s">
        <v>137</v>
      </c>
      <c r="M40" t="s">
        <v>14</v>
      </c>
      <c r="N40">
        <v>23</v>
      </c>
      <c r="O40" s="20">
        <v>50</v>
      </c>
      <c r="P40">
        <v>3.2</v>
      </c>
      <c r="Q40" t="s">
        <v>54</v>
      </c>
      <c r="R40">
        <v>0.11</v>
      </c>
      <c r="S40" t="s">
        <v>50</v>
      </c>
      <c r="T40" t="s">
        <v>9</v>
      </c>
      <c r="U40">
        <v>13</v>
      </c>
      <c r="W40">
        <v>3</v>
      </c>
    </row>
    <row r="41" spans="1:23" x14ac:dyDescent="0.25">
      <c r="A41" t="s">
        <v>138</v>
      </c>
      <c r="B41" t="s">
        <v>2108</v>
      </c>
      <c r="C41" t="s">
        <v>2228</v>
      </c>
      <c r="D41" t="s">
        <v>2110</v>
      </c>
      <c r="E41" t="s">
        <v>139</v>
      </c>
      <c r="F41" t="s">
        <v>2229</v>
      </c>
      <c r="G41" t="s">
        <v>2230</v>
      </c>
      <c r="H41" t="s">
        <v>139</v>
      </c>
      <c r="I41" t="s">
        <v>82</v>
      </c>
      <c r="J41">
        <v>60</v>
      </c>
      <c r="K41" t="s">
        <v>71</v>
      </c>
      <c r="L41" t="s">
        <v>72</v>
      </c>
      <c r="M41" t="s">
        <v>23</v>
      </c>
      <c r="N41">
        <v>13</v>
      </c>
      <c r="O41" s="20" t="s">
        <v>104</v>
      </c>
      <c r="P41">
        <v>3.6</v>
      </c>
      <c r="Q41" t="s">
        <v>2099</v>
      </c>
      <c r="R41">
        <v>0.8</v>
      </c>
      <c r="S41" t="s">
        <v>50</v>
      </c>
      <c r="T41" t="s">
        <v>9</v>
      </c>
      <c r="U41">
        <v>9</v>
      </c>
      <c r="W41">
        <v>3</v>
      </c>
    </row>
    <row r="42" spans="1:23" x14ac:dyDescent="0.25">
      <c r="A42" t="s">
        <v>140</v>
      </c>
      <c r="B42" t="s">
        <v>2108</v>
      </c>
      <c r="C42" t="s">
        <v>2231</v>
      </c>
      <c r="D42" t="s">
        <v>2110</v>
      </c>
      <c r="E42" t="s">
        <v>141</v>
      </c>
      <c r="F42" t="s">
        <v>2232</v>
      </c>
      <c r="G42" t="s">
        <v>2233</v>
      </c>
      <c r="H42" t="s">
        <v>141</v>
      </c>
      <c r="I42" t="s">
        <v>63</v>
      </c>
      <c r="J42">
        <v>59</v>
      </c>
      <c r="K42" t="s">
        <v>53</v>
      </c>
      <c r="L42" t="s">
        <v>13</v>
      </c>
      <c r="M42" t="s">
        <v>31</v>
      </c>
      <c r="N42">
        <v>3</v>
      </c>
      <c r="O42" s="20" t="s">
        <v>2105</v>
      </c>
      <c r="P42">
        <v>0</v>
      </c>
      <c r="Q42" t="s">
        <v>142</v>
      </c>
      <c r="R42">
        <v>0.11</v>
      </c>
      <c r="S42" t="s">
        <v>8</v>
      </c>
      <c r="T42" t="s">
        <v>20</v>
      </c>
      <c r="U42">
        <v>3</v>
      </c>
      <c r="W42">
        <v>1</v>
      </c>
    </row>
    <row r="43" spans="1:23" x14ac:dyDescent="0.25">
      <c r="A43" t="s">
        <v>143</v>
      </c>
      <c r="B43" t="s">
        <v>2108</v>
      </c>
      <c r="C43" t="s">
        <v>2234</v>
      </c>
      <c r="D43" t="s">
        <v>2110</v>
      </c>
      <c r="E43" t="s">
        <v>144</v>
      </c>
      <c r="F43" t="s">
        <v>2235</v>
      </c>
      <c r="G43" t="s">
        <v>2236</v>
      </c>
      <c r="H43" t="s">
        <v>144</v>
      </c>
      <c r="I43" t="s">
        <v>63</v>
      </c>
      <c r="J43">
        <v>21</v>
      </c>
      <c r="K43" t="s">
        <v>111</v>
      </c>
      <c r="L43" t="s">
        <v>13</v>
      </c>
      <c r="M43" t="s">
        <v>23</v>
      </c>
      <c r="N43">
        <v>0</v>
      </c>
      <c r="O43" s="20">
        <v>30</v>
      </c>
      <c r="P43">
        <v>2.7</v>
      </c>
      <c r="Q43" t="s">
        <v>2100</v>
      </c>
      <c r="R43">
        <v>0.84</v>
      </c>
      <c r="S43" t="s">
        <v>50</v>
      </c>
      <c r="T43" t="s">
        <v>15</v>
      </c>
      <c r="U43">
        <v>5</v>
      </c>
      <c r="W43">
        <v>1</v>
      </c>
    </row>
    <row r="44" spans="1:23" x14ac:dyDescent="0.25">
      <c r="A44" t="s">
        <v>145</v>
      </c>
      <c r="B44" t="s">
        <v>2108</v>
      </c>
      <c r="C44" t="s">
        <v>2237</v>
      </c>
      <c r="D44" t="s">
        <v>2110</v>
      </c>
      <c r="E44" t="s">
        <v>146</v>
      </c>
      <c r="F44" t="s">
        <v>2238</v>
      </c>
      <c r="G44" t="s">
        <v>2239</v>
      </c>
      <c r="H44" t="s">
        <v>146</v>
      </c>
      <c r="I44" t="s">
        <v>63</v>
      </c>
      <c r="J44">
        <v>35</v>
      </c>
      <c r="K44" t="s">
        <v>18</v>
      </c>
      <c r="L44" t="s">
        <v>18</v>
      </c>
      <c r="M44" t="s">
        <v>75</v>
      </c>
      <c r="N44">
        <v>10</v>
      </c>
      <c r="O44" s="20" t="s">
        <v>49</v>
      </c>
      <c r="P44">
        <v>0</v>
      </c>
      <c r="Q44" t="s">
        <v>142</v>
      </c>
      <c r="R44">
        <v>0.11</v>
      </c>
      <c r="S44" t="s">
        <v>33</v>
      </c>
      <c r="T44" t="s">
        <v>44</v>
      </c>
      <c r="U44">
        <v>7</v>
      </c>
      <c r="W44">
        <v>6</v>
      </c>
    </row>
    <row r="45" spans="1:23" x14ac:dyDescent="0.25">
      <c r="A45" t="s">
        <v>147</v>
      </c>
      <c r="B45" t="s">
        <v>2108</v>
      </c>
      <c r="C45" t="s">
        <v>2240</v>
      </c>
      <c r="D45" t="s">
        <v>2110</v>
      </c>
      <c r="E45" t="s">
        <v>148</v>
      </c>
      <c r="F45" t="s">
        <v>2241</v>
      </c>
      <c r="G45" t="s">
        <v>2242</v>
      </c>
      <c r="H45" t="s">
        <v>148</v>
      </c>
      <c r="I45" t="s">
        <v>82</v>
      </c>
      <c r="J45">
        <v>41</v>
      </c>
      <c r="K45" t="s">
        <v>53</v>
      </c>
      <c r="L45" t="s">
        <v>13</v>
      </c>
      <c r="M45" t="s">
        <v>38</v>
      </c>
      <c r="N45">
        <v>11</v>
      </c>
      <c r="O45" s="20">
        <v>20</v>
      </c>
      <c r="P45">
        <v>2.8</v>
      </c>
      <c r="Q45" t="s">
        <v>2100</v>
      </c>
      <c r="R45">
        <v>0.63</v>
      </c>
      <c r="S45" t="s">
        <v>50</v>
      </c>
      <c r="T45" t="s">
        <v>44</v>
      </c>
      <c r="U45">
        <v>1</v>
      </c>
      <c r="W45">
        <v>1</v>
      </c>
    </row>
    <row r="46" spans="1:23" x14ac:dyDescent="0.25">
      <c r="A46" t="s">
        <v>149</v>
      </c>
      <c r="B46" t="s">
        <v>2108</v>
      </c>
      <c r="C46" t="s">
        <v>2243</v>
      </c>
      <c r="D46" t="s">
        <v>2110</v>
      </c>
      <c r="E46" t="s">
        <v>150</v>
      </c>
      <c r="F46" t="s">
        <v>2244</v>
      </c>
      <c r="G46" t="s">
        <v>2245</v>
      </c>
      <c r="H46" t="s">
        <v>150</v>
      </c>
      <c r="I46" t="s">
        <v>63</v>
      </c>
      <c r="J46">
        <v>51</v>
      </c>
      <c r="K46" t="s">
        <v>29</v>
      </c>
      <c r="L46" t="s">
        <v>30</v>
      </c>
      <c r="M46" t="s">
        <v>97</v>
      </c>
      <c r="N46">
        <v>23</v>
      </c>
      <c r="O46" s="20">
        <v>20</v>
      </c>
      <c r="P46">
        <v>2.5</v>
      </c>
      <c r="Q46" t="s">
        <v>2099</v>
      </c>
      <c r="R46">
        <v>0.8</v>
      </c>
      <c r="S46" t="s">
        <v>33</v>
      </c>
      <c r="T46" t="s">
        <v>9</v>
      </c>
      <c r="U46">
        <v>17</v>
      </c>
      <c r="W46">
        <v>15</v>
      </c>
    </row>
    <row r="47" spans="1:23" x14ac:dyDescent="0.25">
      <c r="A47" t="s">
        <v>151</v>
      </c>
      <c r="B47" t="s">
        <v>2108</v>
      </c>
      <c r="C47" t="s">
        <v>2246</v>
      </c>
      <c r="D47" t="s">
        <v>2110</v>
      </c>
      <c r="E47" t="s">
        <v>152</v>
      </c>
      <c r="F47" t="s">
        <v>2247</v>
      </c>
      <c r="G47" t="s">
        <v>2248</v>
      </c>
      <c r="H47" t="s">
        <v>152</v>
      </c>
      <c r="I47" t="s">
        <v>82</v>
      </c>
      <c r="J47">
        <v>41</v>
      </c>
      <c r="K47" t="s">
        <v>136</v>
      </c>
      <c r="L47" t="s">
        <v>137</v>
      </c>
      <c r="M47" t="s">
        <v>23</v>
      </c>
      <c r="N47">
        <v>9</v>
      </c>
      <c r="O47" s="20" t="s">
        <v>153</v>
      </c>
      <c r="P47">
        <v>4.9000000000000004</v>
      </c>
      <c r="Q47" t="s">
        <v>2100</v>
      </c>
      <c r="R47">
        <v>0.74</v>
      </c>
      <c r="S47" t="s">
        <v>33</v>
      </c>
      <c r="T47" t="s">
        <v>44</v>
      </c>
      <c r="U47">
        <v>13</v>
      </c>
      <c r="W47">
        <v>8</v>
      </c>
    </row>
    <row r="48" spans="1:23" x14ac:dyDescent="0.25">
      <c r="A48" t="s">
        <v>154</v>
      </c>
      <c r="B48" t="s">
        <v>2108</v>
      </c>
      <c r="C48" t="s">
        <v>2249</v>
      </c>
      <c r="D48" t="s">
        <v>2110</v>
      </c>
      <c r="E48" t="s">
        <v>155</v>
      </c>
      <c r="F48" t="s">
        <v>2250</v>
      </c>
      <c r="G48" t="s">
        <v>2251</v>
      </c>
      <c r="H48" t="s">
        <v>155</v>
      </c>
      <c r="I48" t="s">
        <v>63</v>
      </c>
      <c r="J48">
        <v>47</v>
      </c>
      <c r="K48" t="s">
        <v>122</v>
      </c>
      <c r="L48" t="s">
        <v>123</v>
      </c>
      <c r="M48" t="s">
        <v>75</v>
      </c>
      <c r="N48">
        <v>15</v>
      </c>
      <c r="O48" s="20" t="s">
        <v>2106</v>
      </c>
      <c r="P48">
        <v>4.5</v>
      </c>
      <c r="Q48" t="s">
        <v>2100</v>
      </c>
      <c r="R48">
        <v>0.85</v>
      </c>
      <c r="S48" t="s">
        <v>33</v>
      </c>
      <c r="T48" t="s">
        <v>44</v>
      </c>
      <c r="U48">
        <v>12</v>
      </c>
      <c r="W48">
        <v>4</v>
      </c>
    </row>
    <row r="49" spans="1:23" x14ac:dyDescent="0.25">
      <c r="A49" t="s">
        <v>156</v>
      </c>
      <c r="B49" t="s">
        <v>2108</v>
      </c>
      <c r="C49" t="s">
        <v>2252</v>
      </c>
      <c r="D49" t="s">
        <v>2110</v>
      </c>
      <c r="E49" t="s">
        <v>157</v>
      </c>
      <c r="F49" t="s">
        <v>2253</v>
      </c>
      <c r="G49" t="s">
        <v>2254</v>
      </c>
      <c r="H49" t="s">
        <v>157</v>
      </c>
      <c r="I49" t="s">
        <v>82</v>
      </c>
      <c r="J49">
        <v>25</v>
      </c>
      <c r="K49" t="s">
        <v>158</v>
      </c>
      <c r="L49" t="s">
        <v>159</v>
      </c>
      <c r="M49" t="s">
        <v>19</v>
      </c>
      <c r="N49">
        <v>4</v>
      </c>
      <c r="O49" s="20">
        <v>50</v>
      </c>
      <c r="P49">
        <v>2.7</v>
      </c>
      <c r="Q49" t="s">
        <v>2099</v>
      </c>
      <c r="R49">
        <v>0.77</v>
      </c>
      <c r="S49" t="s">
        <v>55</v>
      </c>
      <c r="T49" t="s">
        <v>15</v>
      </c>
      <c r="U49">
        <v>4</v>
      </c>
      <c r="W49">
        <v>3</v>
      </c>
    </row>
    <row r="50" spans="1:23" x14ac:dyDescent="0.25">
      <c r="A50" t="s">
        <v>160</v>
      </c>
      <c r="B50" t="s">
        <v>2108</v>
      </c>
      <c r="C50" t="s">
        <v>2255</v>
      </c>
      <c r="D50" t="s">
        <v>2110</v>
      </c>
      <c r="E50" t="s">
        <v>161</v>
      </c>
      <c r="F50" t="s">
        <v>2256</v>
      </c>
      <c r="G50" t="s">
        <v>2257</v>
      </c>
      <c r="H50" t="s">
        <v>161</v>
      </c>
      <c r="I50" t="s">
        <v>63</v>
      </c>
      <c r="J50">
        <v>25</v>
      </c>
      <c r="K50" t="s">
        <v>162</v>
      </c>
      <c r="L50" t="s">
        <v>59</v>
      </c>
      <c r="M50" t="s">
        <v>14</v>
      </c>
      <c r="N50">
        <v>7</v>
      </c>
      <c r="O50" s="20">
        <v>20</v>
      </c>
      <c r="P50">
        <v>1.9</v>
      </c>
      <c r="Q50" t="s">
        <v>2099</v>
      </c>
      <c r="R50">
        <v>0.11</v>
      </c>
      <c r="S50" t="s">
        <v>8</v>
      </c>
      <c r="T50" t="s">
        <v>9</v>
      </c>
      <c r="U50">
        <v>12</v>
      </c>
      <c r="W50">
        <v>10</v>
      </c>
    </row>
    <row r="51" spans="1:23" x14ac:dyDescent="0.25">
      <c r="A51" t="s">
        <v>163</v>
      </c>
      <c r="B51" t="s">
        <v>2108</v>
      </c>
      <c r="C51" t="s">
        <v>2258</v>
      </c>
      <c r="D51" t="s">
        <v>2110</v>
      </c>
      <c r="E51" t="s">
        <v>164</v>
      </c>
      <c r="F51" t="s">
        <v>2259</v>
      </c>
      <c r="G51" t="s">
        <v>2260</v>
      </c>
      <c r="H51" t="s">
        <v>164</v>
      </c>
      <c r="I51" t="s">
        <v>82</v>
      </c>
      <c r="J51">
        <v>29</v>
      </c>
      <c r="K51" t="s">
        <v>29</v>
      </c>
      <c r="L51" t="s">
        <v>30</v>
      </c>
      <c r="M51" t="s">
        <v>60</v>
      </c>
      <c r="N51">
        <v>1</v>
      </c>
      <c r="O51" s="20">
        <v>20</v>
      </c>
      <c r="P51">
        <v>1.4</v>
      </c>
      <c r="Q51" t="s">
        <v>2100</v>
      </c>
      <c r="R51">
        <v>0.63</v>
      </c>
      <c r="S51" t="s">
        <v>33</v>
      </c>
      <c r="T51" t="s">
        <v>15</v>
      </c>
      <c r="U51">
        <v>2</v>
      </c>
      <c r="W51">
        <v>1</v>
      </c>
    </row>
    <row r="52" spans="1:23" x14ac:dyDescent="0.25">
      <c r="A52" t="s">
        <v>165</v>
      </c>
      <c r="B52" t="s">
        <v>2108</v>
      </c>
      <c r="C52" t="s">
        <v>2261</v>
      </c>
      <c r="D52" t="s">
        <v>2110</v>
      </c>
      <c r="E52" t="s">
        <v>166</v>
      </c>
      <c r="F52" t="s">
        <v>2262</v>
      </c>
      <c r="G52" t="s">
        <v>2263</v>
      </c>
      <c r="H52" t="s">
        <v>166</v>
      </c>
      <c r="I52" t="s">
        <v>63</v>
      </c>
      <c r="J52">
        <v>23</v>
      </c>
      <c r="K52" t="s">
        <v>58</v>
      </c>
      <c r="L52" t="s">
        <v>59</v>
      </c>
      <c r="M52" t="s">
        <v>64</v>
      </c>
      <c r="N52">
        <v>0</v>
      </c>
      <c r="O52" s="20">
        <v>75</v>
      </c>
      <c r="P52">
        <v>1.9</v>
      </c>
      <c r="Q52" t="s">
        <v>2100</v>
      </c>
      <c r="R52">
        <v>0.79</v>
      </c>
      <c r="S52" t="s">
        <v>33</v>
      </c>
      <c r="T52" t="s">
        <v>20</v>
      </c>
      <c r="U52">
        <v>2</v>
      </c>
      <c r="W52">
        <v>5</v>
      </c>
    </row>
    <row r="53" spans="1:23" x14ac:dyDescent="0.25">
      <c r="A53" t="s">
        <v>167</v>
      </c>
      <c r="B53" t="s">
        <v>2108</v>
      </c>
      <c r="C53" t="s">
        <v>2264</v>
      </c>
      <c r="D53" t="s">
        <v>2110</v>
      </c>
      <c r="E53" t="s">
        <v>168</v>
      </c>
      <c r="F53" t="s">
        <v>2265</v>
      </c>
      <c r="G53" t="s">
        <v>2266</v>
      </c>
      <c r="H53" t="s">
        <v>168</v>
      </c>
      <c r="I53" t="s">
        <v>82</v>
      </c>
      <c r="J53">
        <v>31</v>
      </c>
      <c r="K53" t="s">
        <v>118</v>
      </c>
      <c r="L53" t="s">
        <v>119</v>
      </c>
      <c r="M53" t="s">
        <v>38</v>
      </c>
      <c r="N53">
        <v>8</v>
      </c>
      <c r="O53" s="20">
        <v>50</v>
      </c>
      <c r="P53">
        <v>3.4</v>
      </c>
      <c r="Q53" t="s">
        <v>2099</v>
      </c>
      <c r="R53">
        <v>0.11</v>
      </c>
      <c r="S53" t="s">
        <v>55</v>
      </c>
      <c r="T53" t="s">
        <v>20</v>
      </c>
      <c r="U53">
        <v>11</v>
      </c>
      <c r="W53">
        <v>3</v>
      </c>
    </row>
    <row r="54" spans="1:23" x14ac:dyDescent="0.25">
      <c r="A54" t="s">
        <v>169</v>
      </c>
      <c r="B54" t="s">
        <v>2108</v>
      </c>
      <c r="C54" t="s">
        <v>2267</v>
      </c>
      <c r="D54" t="s">
        <v>2110</v>
      </c>
      <c r="E54" t="s">
        <v>170</v>
      </c>
      <c r="F54" t="s">
        <v>2268</v>
      </c>
      <c r="G54" t="s">
        <v>2269</v>
      </c>
      <c r="H54" t="s">
        <v>170</v>
      </c>
      <c r="I54" t="s">
        <v>82</v>
      </c>
      <c r="J54">
        <v>51</v>
      </c>
      <c r="K54" t="s">
        <v>18</v>
      </c>
      <c r="L54" t="s">
        <v>18</v>
      </c>
      <c r="M54" t="s">
        <v>97</v>
      </c>
      <c r="N54">
        <v>33</v>
      </c>
      <c r="O54" s="20">
        <v>75</v>
      </c>
      <c r="P54">
        <v>3.3</v>
      </c>
      <c r="Q54" t="s">
        <v>2100</v>
      </c>
      <c r="R54">
        <v>0.68</v>
      </c>
      <c r="S54" t="s">
        <v>33</v>
      </c>
      <c r="T54" t="s">
        <v>20</v>
      </c>
      <c r="U54">
        <v>17</v>
      </c>
      <c r="W54">
        <v>8</v>
      </c>
    </row>
    <row r="55" spans="1:23" x14ac:dyDescent="0.25">
      <c r="A55" t="s">
        <v>171</v>
      </c>
      <c r="B55" t="s">
        <v>2108</v>
      </c>
      <c r="C55" t="s">
        <v>2270</v>
      </c>
      <c r="D55" t="s">
        <v>2110</v>
      </c>
      <c r="E55" t="s">
        <v>172</v>
      </c>
      <c r="F55" t="s">
        <v>2271</v>
      </c>
      <c r="G55" t="s">
        <v>2272</v>
      </c>
      <c r="H55" t="s">
        <v>172</v>
      </c>
      <c r="I55" t="s">
        <v>82</v>
      </c>
      <c r="J55">
        <v>40</v>
      </c>
      <c r="K55" t="s">
        <v>173</v>
      </c>
      <c r="L55" t="s">
        <v>59</v>
      </c>
      <c r="M55" t="s">
        <v>60</v>
      </c>
      <c r="N55">
        <v>1</v>
      </c>
      <c r="O55" s="20">
        <v>30</v>
      </c>
      <c r="P55">
        <v>0</v>
      </c>
      <c r="Q55" t="s">
        <v>2099</v>
      </c>
      <c r="R55">
        <v>0.68</v>
      </c>
      <c r="S55" t="s">
        <v>50</v>
      </c>
      <c r="T55" t="s">
        <v>9</v>
      </c>
      <c r="U55">
        <v>1</v>
      </c>
      <c r="W55">
        <v>2</v>
      </c>
    </row>
    <row r="56" spans="1:23" x14ac:dyDescent="0.25">
      <c r="A56" t="s">
        <v>174</v>
      </c>
      <c r="B56" t="s">
        <v>2108</v>
      </c>
      <c r="C56" t="s">
        <v>2273</v>
      </c>
      <c r="D56" t="s">
        <v>2110</v>
      </c>
      <c r="E56" t="s">
        <v>175</v>
      </c>
      <c r="F56" t="s">
        <v>2274</v>
      </c>
      <c r="G56" t="s">
        <v>2275</v>
      </c>
      <c r="H56" t="s">
        <v>175</v>
      </c>
      <c r="I56" t="s">
        <v>63</v>
      </c>
      <c r="J56">
        <v>29</v>
      </c>
      <c r="K56" t="s">
        <v>47</v>
      </c>
      <c r="L56" t="s">
        <v>48</v>
      </c>
      <c r="M56" t="s">
        <v>64</v>
      </c>
      <c r="N56">
        <v>11</v>
      </c>
      <c r="O56" s="20">
        <v>100</v>
      </c>
      <c r="P56">
        <v>2.2999999999999998</v>
      </c>
      <c r="Q56" t="s">
        <v>2100</v>
      </c>
      <c r="R56">
        <v>0.72</v>
      </c>
      <c r="S56" t="s">
        <v>50</v>
      </c>
      <c r="T56" t="s">
        <v>44</v>
      </c>
      <c r="U56">
        <v>7</v>
      </c>
      <c r="W56">
        <v>7</v>
      </c>
    </row>
    <row r="57" spans="1:23" x14ac:dyDescent="0.25">
      <c r="A57" t="s">
        <v>176</v>
      </c>
      <c r="B57" t="s">
        <v>2108</v>
      </c>
      <c r="C57" t="s">
        <v>2276</v>
      </c>
      <c r="D57" t="s">
        <v>2110</v>
      </c>
      <c r="E57" t="s">
        <v>177</v>
      </c>
      <c r="F57" t="s">
        <v>2277</v>
      </c>
      <c r="G57" t="s">
        <v>2278</v>
      </c>
      <c r="H57" t="s">
        <v>177</v>
      </c>
      <c r="I57" t="s">
        <v>82</v>
      </c>
      <c r="J57">
        <v>50</v>
      </c>
      <c r="K57" t="s">
        <v>53</v>
      </c>
      <c r="L57" t="s">
        <v>13</v>
      </c>
      <c r="M57" t="s">
        <v>31</v>
      </c>
      <c r="N57">
        <v>15</v>
      </c>
      <c r="O57" s="20" t="s">
        <v>49</v>
      </c>
      <c r="P57">
        <v>2</v>
      </c>
      <c r="Q57" t="s">
        <v>54</v>
      </c>
      <c r="R57">
        <v>0.65</v>
      </c>
      <c r="S57" t="s">
        <v>8</v>
      </c>
      <c r="T57" t="s">
        <v>9</v>
      </c>
      <c r="U57">
        <v>7</v>
      </c>
      <c r="W57">
        <v>7</v>
      </c>
    </row>
    <row r="58" spans="1:23" x14ac:dyDescent="0.25">
      <c r="A58" t="s">
        <v>178</v>
      </c>
      <c r="B58" t="s">
        <v>2108</v>
      </c>
      <c r="C58" t="s">
        <v>2279</v>
      </c>
      <c r="D58" t="s">
        <v>2110</v>
      </c>
      <c r="E58" t="s">
        <v>179</v>
      </c>
      <c r="F58" t="s">
        <v>2280</v>
      </c>
      <c r="G58" t="s">
        <v>2281</v>
      </c>
      <c r="H58" t="s">
        <v>179</v>
      </c>
      <c r="I58" t="s">
        <v>63</v>
      </c>
      <c r="J58">
        <v>26</v>
      </c>
      <c r="K58" t="s">
        <v>53</v>
      </c>
      <c r="L58" t="s">
        <v>13</v>
      </c>
      <c r="M58" t="s">
        <v>75</v>
      </c>
      <c r="N58">
        <v>8</v>
      </c>
      <c r="O58" s="20">
        <v>50</v>
      </c>
      <c r="P58">
        <v>1.3</v>
      </c>
      <c r="Q58" t="s">
        <v>2099</v>
      </c>
      <c r="R58">
        <v>0.76</v>
      </c>
      <c r="S58" t="s">
        <v>33</v>
      </c>
      <c r="T58" t="s">
        <v>9</v>
      </c>
      <c r="U58">
        <v>7</v>
      </c>
      <c r="W58">
        <v>5</v>
      </c>
    </row>
    <row r="59" spans="1:23" x14ac:dyDescent="0.25">
      <c r="A59" t="s">
        <v>180</v>
      </c>
      <c r="B59" t="s">
        <v>2108</v>
      </c>
      <c r="C59" t="s">
        <v>2282</v>
      </c>
      <c r="D59" t="s">
        <v>2110</v>
      </c>
      <c r="E59" t="s">
        <v>181</v>
      </c>
      <c r="F59" t="s">
        <v>2283</v>
      </c>
      <c r="G59" t="s">
        <v>2284</v>
      </c>
      <c r="H59" t="s">
        <v>181</v>
      </c>
      <c r="I59" t="s">
        <v>82</v>
      </c>
      <c r="J59">
        <v>38</v>
      </c>
      <c r="K59" t="s">
        <v>111</v>
      </c>
      <c r="L59" t="s">
        <v>13</v>
      </c>
      <c r="M59" t="s">
        <v>31</v>
      </c>
      <c r="N59">
        <v>17</v>
      </c>
      <c r="O59" s="20" t="s">
        <v>2104</v>
      </c>
      <c r="P59">
        <v>4</v>
      </c>
      <c r="Q59" t="s">
        <v>2100</v>
      </c>
      <c r="R59">
        <v>0.9</v>
      </c>
      <c r="S59" t="s">
        <v>55</v>
      </c>
      <c r="T59" t="s">
        <v>44</v>
      </c>
      <c r="U59">
        <v>16</v>
      </c>
      <c r="W59">
        <v>11</v>
      </c>
    </row>
    <row r="60" spans="1:23" x14ac:dyDescent="0.25">
      <c r="A60" t="s">
        <v>182</v>
      </c>
      <c r="B60" t="s">
        <v>2108</v>
      </c>
      <c r="C60" t="s">
        <v>2285</v>
      </c>
      <c r="D60" t="s">
        <v>2110</v>
      </c>
      <c r="E60" t="s">
        <v>183</v>
      </c>
      <c r="F60" t="s">
        <v>2286</v>
      </c>
      <c r="G60" t="s">
        <v>2287</v>
      </c>
      <c r="H60" t="s">
        <v>183</v>
      </c>
      <c r="I60" t="s">
        <v>63</v>
      </c>
      <c r="J60">
        <v>23</v>
      </c>
      <c r="K60" t="s">
        <v>78</v>
      </c>
      <c r="L60" t="s">
        <v>79</v>
      </c>
      <c r="M60" t="s">
        <v>14</v>
      </c>
      <c r="N60">
        <v>11</v>
      </c>
      <c r="O60" s="20">
        <v>75</v>
      </c>
      <c r="P60">
        <v>3.6</v>
      </c>
      <c r="Q60" t="s">
        <v>2100</v>
      </c>
      <c r="R60">
        <v>0.65</v>
      </c>
      <c r="S60" t="s">
        <v>50</v>
      </c>
      <c r="T60" t="s">
        <v>15</v>
      </c>
      <c r="U60">
        <v>2</v>
      </c>
      <c r="W60">
        <v>4</v>
      </c>
    </row>
    <row r="61" spans="1:23" x14ac:dyDescent="0.25">
      <c r="A61" t="s">
        <v>184</v>
      </c>
      <c r="B61" t="s">
        <v>2108</v>
      </c>
      <c r="C61" t="s">
        <v>2288</v>
      </c>
      <c r="D61" t="s">
        <v>2110</v>
      </c>
      <c r="E61" t="s">
        <v>185</v>
      </c>
      <c r="F61" t="s">
        <v>2289</v>
      </c>
      <c r="G61" t="s">
        <v>2290</v>
      </c>
      <c r="H61" t="s">
        <v>185</v>
      </c>
      <c r="I61" t="s">
        <v>63</v>
      </c>
      <c r="J61">
        <v>51</v>
      </c>
      <c r="K61" t="s">
        <v>136</v>
      </c>
      <c r="L61" t="s">
        <v>137</v>
      </c>
      <c r="M61" t="s">
        <v>75</v>
      </c>
      <c r="N61">
        <v>28</v>
      </c>
      <c r="O61" s="20">
        <v>40</v>
      </c>
      <c r="P61">
        <v>3.9</v>
      </c>
      <c r="Q61" t="s">
        <v>2099</v>
      </c>
      <c r="R61">
        <v>0.63</v>
      </c>
      <c r="S61" t="s">
        <v>55</v>
      </c>
      <c r="T61" t="s">
        <v>20</v>
      </c>
      <c r="U61">
        <v>13</v>
      </c>
      <c r="W61">
        <v>6</v>
      </c>
    </row>
    <row r="62" spans="1:23" x14ac:dyDescent="0.25">
      <c r="A62" t="s">
        <v>186</v>
      </c>
      <c r="B62" t="s">
        <v>2108</v>
      </c>
      <c r="C62" t="s">
        <v>2291</v>
      </c>
      <c r="D62" t="s">
        <v>2110</v>
      </c>
      <c r="E62" t="s">
        <v>187</v>
      </c>
      <c r="F62" t="s">
        <v>2292</v>
      </c>
      <c r="G62" t="s">
        <v>2293</v>
      </c>
      <c r="H62" t="s">
        <v>187</v>
      </c>
      <c r="I62" t="s">
        <v>63</v>
      </c>
      <c r="J62">
        <v>51</v>
      </c>
      <c r="K62" t="s">
        <v>36</v>
      </c>
      <c r="L62" t="s">
        <v>37</v>
      </c>
      <c r="M62" t="s">
        <v>31</v>
      </c>
      <c r="N62">
        <v>33</v>
      </c>
      <c r="O62" s="20" t="s">
        <v>153</v>
      </c>
      <c r="P62">
        <v>0</v>
      </c>
      <c r="Q62" t="s">
        <v>2100</v>
      </c>
      <c r="R62">
        <v>0.11</v>
      </c>
      <c r="S62" t="s">
        <v>55</v>
      </c>
      <c r="T62" t="s">
        <v>15</v>
      </c>
      <c r="U62">
        <v>14</v>
      </c>
      <c r="W62">
        <v>8</v>
      </c>
    </row>
    <row r="63" spans="1:23" x14ac:dyDescent="0.25">
      <c r="A63" t="s">
        <v>188</v>
      </c>
      <c r="B63" t="s">
        <v>2108</v>
      </c>
      <c r="C63" t="s">
        <v>2294</v>
      </c>
      <c r="D63" t="s">
        <v>2110</v>
      </c>
      <c r="E63" t="s">
        <v>189</v>
      </c>
      <c r="F63" t="s">
        <v>2295</v>
      </c>
      <c r="G63" t="s">
        <v>2296</v>
      </c>
      <c r="H63" t="s">
        <v>189</v>
      </c>
      <c r="I63" t="s">
        <v>82</v>
      </c>
      <c r="J63">
        <v>47</v>
      </c>
      <c r="K63" t="s">
        <v>18</v>
      </c>
      <c r="L63" t="s">
        <v>18</v>
      </c>
      <c r="M63" t="s">
        <v>31</v>
      </c>
      <c r="N63">
        <v>18</v>
      </c>
      <c r="O63" s="20">
        <v>75</v>
      </c>
      <c r="P63">
        <v>0</v>
      </c>
      <c r="Q63" t="s">
        <v>2099</v>
      </c>
      <c r="R63">
        <v>0.11</v>
      </c>
      <c r="S63" t="s">
        <v>50</v>
      </c>
      <c r="T63" t="s">
        <v>20</v>
      </c>
      <c r="U63">
        <v>11</v>
      </c>
      <c r="W63">
        <v>8</v>
      </c>
    </row>
    <row r="64" spans="1:23" x14ac:dyDescent="0.25">
      <c r="A64" t="s">
        <v>190</v>
      </c>
      <c r="B64" t="s">
        <v>2108</v>
      </c>
      <c r="C64" t="s">
        <v>2297</v>
      </c>
      <c r="D64" t="s">
        <v>2110</v>
      </c>
      <c r="E64" t="s">
        <v>191</v>
      </c>
      <c r="F64" t="s">
        <v>2298</v>
      </c>
      <c r="G64" t="s">
        <v>2299</v>
      </c>
      <c r="H64" t="s">
        <v>191</v>
      </c>
      <c r="I64" t="s">
        <v>63</v>
      </c>
      <c r="J64">
        <v>34</v>
      </c>
      <c r="K64" t="s">
        <v>107</v>
      </c>
      <c r="L64" t="s">
        <v>108</v>
      </c>
      <c r="M64" t="s">
        <v>60</v>
      </c>
      <c r="N64">
        <v>16</v>
      </c>
      <c r="O64" s="20" t="s">
        <v>104</v>
      </c>
      <c r="P64">
        <v>2.2999999999999998</v>
      </c>
      <c r="Q64" t="s">
        <v>54</v>
      </c>
      <c r="R64">
        <v>0.93</v>
      </c>
      <c r="S64" t="s">
        <v>55</v>
      </c>
      <c r="T64" t="s">
        <v>9</v>
      </c>
      <c r="U64">
        <v>15</v>
      </c>
      <c r="W64">
        <v>5</v>
      </c>
    </row>
    <row r="65" spans="1:23" x14ac:dyDescent="0.25">
      <c r="A65" t="s">
        <v>192</v>
      </c>
      <c r="B65" t="s">
        <v>2108</v>
      </c>
      <c r="C65" t="s">
        <v>2300</v>
      </c>
      <c r="D65" t="s">
        <v>2110</v>
      </c>
      <c r="E65" t="s">
        <v>193</v>
      </c>
      <c r="F65" t="s">
        <v>2301</v>
      </c>
      <c r="G65" t="s">
        <v>2302</v>
      </c>
      <c r="H65" t="s">
        <v>193</v>
      </c>
      <c r="I65" t="s">
        <v>63</v>
      </c>
      <c r="J65">
        <v>58</v>
      </c>
      <c r="K65" t="s">
        <v>36</v>
      </c>
      <c r="L65" t="s">
        <v>37</v>
      </c>
      <c r="M65" t="s">
        <v>38</v>
      </c>
      <c r="N65">
        <v>35</v>
      </c>
      <c r="O65" s="20" t="s">
        <v>2105</v>
      </c>
      <c r="P65">
        <v>4.7</v>
      </c>
      <c r="Q65" t="s">
        <v>142</v>
      </c>
      <c r="R65">
        <v>0.7</v>
      </c>
      <c r="S65" t="s">
        <v>50</v>
      </c>
      <c r="T65" t="s">
        <v>20</v>
      </c>
      <c r="U65">
        <v>17</v>
      </c>
      <c r="W65">
        <v>13</v>
      </c>
    </row>
    <row r="66" spans="1:23" x14ac:dyDescent="0.25">
      <c r="A66" t="s">
        <v>194</v>
      </c>
      <c r="B66" t="s">
        <v>2108</v>
      </c>
      <c r="C66" t="s">
        <v>2303</v>
      </c>
      <c r="D66" t="s">
        <v>2110</v>
      </c>
      <c r="E66" t="s">
        <v>195</v>
      </c>
      <c r="F66" t="s">
        <v>2304</v>
      </c>
      <c r="G66" t="s">
        <v>2305</v>
      </c>
      <c r="H66" t="s">
        <v>195</v>
      </c>
      <c r="I66" t="s">
        <v>63</v>
      </c>
      <c r="J66">
        <v>50</v>
      </c>
      <c r="K66" t="s">
        <v>107</v>
      </c>
      <c r="L66" t="s">
        <v>108</v>
      </c>
      <c r="M66" t="s">
        <v>31</v>
      </c>
      <c r="N66">
        <v>14</v>
      </c>
      <c r="O66" s="20" t="s">
        <v>49</v>
      </c>
      <c r="P66">
        <v>3.5</v>
      </c>
      <c r="Q66" t="s">
        <v>2100</v>
      </c>
      <c r="R66">
        <v>0.83</v>
      </c>
      <c r="S66" t="s">
        <v>55</v>
      </c>
      <c r="T66" t="s">
        <v>9</v>
      </c>
      <c r="U66">
        <v>13</v>
      </c>
      <c r="W66">
        <v>8</v>
      </c>
    </row>
    <row r="67" spans="1:23" x14ac:dyDescent="0.25">
      <c r="A67" t="s">
        <v>196</v>
      </c>
      <c r="B67" t="s">
        <v>2108</v>
      </c>
      <c r="C67" t="s">
        <v>2306</v>
      </c>
      <c r="D67" t="s">
        <v>2110</v>
      </c>
      <c r="E67" t="s">
        <v>197</v>
      </c>
      <c r="F67" t="s">
        <v>2307</v>
      </c>
      <c r="G67" t="s">
        <v>2308</v>
      </c>
      <c r="H67" t="s">
        <v>197</v>
      </c>
      <c r="I67" t="s">
        <v>63</v>
      </c>
      <c r="J67">
        <v>34</v>
      </c>
      <c r="K67" t="s">
        <v>173</v>
      </c>
      <c r="L67" t="s">
        <v>59</v>
      </c>
      <c r="M67" t="s">
        <v>23</v>
      </c>
      <c r="N67">
        <v>12</v>
      </c>
      <c r="O67" s="20">
        <v>40</v>
      </c>
      <c r="P67">
        <v>2.4</v>
      </c>
      <c r="Q67" t="s">
        <v>2100</v>
      </c>
      <c r="R67">
        <v>0.64</v>
      </c>
      <c r="S67" t="s">
        <v>50</v>
      </c>
      <c r="T67" t="s">
        <v>15</v>
      </c>
      <c r="U67">
        <v>14</v>
      </c>
      <c r="W67">
        <v>12</v>
      </c>
    </row>
    <row r="68" spans="1:23" x14ac:dyDescent="0.25">
      <c r="A68" t="s">
        <v>198</v>
      </c>
      <c r="B68" t="s">
        <v>2108</v>
      </c>
      <c r="C68" t="s">
        <v>2309</v>
      </c>
      <c r="D68" t="s">
        <v>2110</v>
      </c>
      <c r="E68" t="s">
        <v>199</v>
      </c>
      <c r="F68" t="s">
        <v>2310</v>
      </c>
      <c r="G68" t="s">
        <v>2311</v>
      </c>
      <c r="H68" t="s">
        <v>199</v>
      </c>
      <c r="I68" t="s">
        <v>63</v>
      </c>
      <c r="J68">
        <v>45</v>
      </c>
      <c r="K68" t="s">
        <v>91</v>
      </c>
      <c r="L68" t="s">
        <v>92</v>
      </c>
      <c r="M68" t="s">
        <v>31</v>
      </c>
      <c r="N68">
        <v>11</v>
      </c>
      <c r="O68" s="20" t="s">
        <v>2103</v>
      </c>
      <c r="P68">
        <v>4</v>
      </c>
      <c r="Q68" t="s">
        <v>2099</v>
      </c>
      <c r="R68">
        <v>0.01</v>
      </c>
      <c r="S68" t="s">
        <v>33</v>
      </c>
      <c r="T68" t="s">
        <v>9</v>
      </c>
      <c r="U68">
        <v>9</v>
      </c>
      <c r="W68">
        <v>2</v>
      </c>
    </row>
    <row r="69" spans="1:23" x14ac:dyDescent="0.25">
      <c r="A69" t="s">
        <v>200</v>
      </c>
      <c r="B69" t="s">
        <v>2108</v>
      </c>
      <c r="C69" t="s">
        <v>2312</v>
      </c>
      <c r="D69" t="s">
        <v>2110</v>
      </c>
      <c r="E69" t="s">
        <v>201</v>
      </c>
      <c r="F69" t="s">
        <v>2313</v>
      </c>
      <c r="G69" t="s">
        <v>2314</v>
      </c>
      <c r="H69" t="s">
        <v>201</v>
      </c>
      <c r="I69" t="s">
        <v>63</v>
      </c>
      <c r="J69">
        <v>55</v>
      </c>
      <c r="K69" t="s">
        <v>91</v>
      </c>
      <c r="L69" t="s">
        <v>92</v>
      </c>
      <c r="M69" t="s">
        <v>23</v>
      </c>
      <c r="N69">
        <v>0</v>
      </c>
      <c r="O69" s="20" t="s">
        <v>24</v>
      </c>
      <c r="P69">
        <v>0</v>
      </c>
      <c r="Q69" t="s">
        <v>2100</v>
      </c>
      <c r="R69">
        <v>0.11</v>
      </c>
      <c r="S69" t="s">
        <v>8</v>
      </c>
      <c r="T69" t="s">
        <v>15</v>
      </c>
      <c r="U69">
        <v>5</v>
      </c>
      <c r="W69">
        <v>5</v>
      </c>
    </row>
    <row r="70" spans="1:23" x14ac:dyDescent="0.25">
      <c r="A70" t="s">
        <v>202</v>
      </c>
      <c r="B70" t="s">
        <v>2108</v>
      </c>
      <c r="C70" t="s">
        <v>2315</v>
      </c>
      <c r="D70" t="s">
        <v>2110</v>
      </c>
      <c r="E70" t="s">
        <v>203</v>
      </c>
      <c r="F70" t="s">
        <v>2316</v>
      </c>
      <c r="G70" t="s">
        <v>2317</v>
      </c>
      <c r="H70" t="s">
        <v>203</v>
      </c>
      <c r="I70" t="s">
        <v>82</v>
      </c>
      <c r="J70">
        <v>40</v>
      </c>
      <c r="K70" t="s">
        <v>58</v>
      </c>
      <c r="L70" t="s">
        <v>59</v>
      </c>
      <c r="M70" t="s">
        <v>60</v>
      </c>
      <c r="N70">
        <v>6</v>
      </c>
      <c r="O70" s="20">
        <v>100</v>
      </c>
      <c r="P70">
        <v>1.5</v>
      </c>
      <c r="Q70" t="s">
        <v>2099</v>
      </c>
      <c r="R70">
        <v>0.11</v>
      </c>
      <c r="S70" t="s">
        <v>50</v>
      </c>
      <c r="T70" t="s">
        <v>44</v>
      </c>
      <c r="U70">
        <v>8</v>
      </c>
      <c r="W70">
        <v>2</v>
      </c>
    </row>
    <row r="71" spans="1:23" x14ac:dyDescent="0.25">
      <c r="A71" t="s">
        <v>204</v>
      </c>
      <c r="B71" t="s">
        <v>2108</v>
      </c>
      <c r="C71" t="s">
        <v>2318</v>
      </c>
      <c r="D71" t="s">
        <v>2110</v>
      </c>
      <c r="E71" t="s">
        <v>205</v>
      </c>
      <c r="F71" t="s">
        <v>2319</v>
      </c>
      <c r="G71" t="s">
        <v>2320</v>
      </c>
      <c r="H71" t="s">
        <v>205</v>
      </c>
      <c r="I71" t="s">
        <v>63</v>
      </c>
      <c r="J71">
        <v>60</v>
      </c>
      <c r="K71" t="s">
        <v>158</v>
      </c>
      <c r="L71" t="s">
        <v>159</v>
      </c>
      <c r="M71" t="s">
        <v>60</v>
      </c>
      <c r="N71">
        <v>38</v>
      </c>
      <c r="O71" s="20" t="s">
        <v>104</v>
      </c>
      <c r="P71">
        <v>2</v>
      </c>
      <c r="Q71" t="s">
        <v>142</v>
      </c>
      <c r="R71">
        <v>0.71</v>
      </c>
      <c r="S71" t="s">
        <v>50</v>
      </c>
      <c r="T71" t="s">
        <v>44</v>
      </c>
      <c r="U71">
        <v>19</v>
      </c>
      <c r="W71">
        <v>7</v>
      </c>
    </row>
    <row r="72" spans="1:23" x14ac:dyDescent="0.25">
      <c r="A72" t="s">
        <v>206</v>
      </c>
      <c r="B72" t="s">
        <v>2108</v>
      </c>
      <c r="C72" t="s">
        <v>2321</v>
      </c>
      <c r="D72" t="s">
        <v>2110</v>
      </c>
      <c r="E72" t="s">
        <v>207</v>
      </c>
      <c r="F72" t="s">
        <v>2322</v>
      </c>
      <c r="G72" t="s">
        <v>2323</v>
      </c>
      <c r="H72" t="s">
        <v>207</v>
      </c>
      <c r="I72" t="s">
        <v>63</v>
      </c>
      <c r="J72">
        <v>33</v>
      </c>
      <c r="K72" t="s">
        <v>136</v>
      </c>
      <c r="L72" t="s">
        <v>137</v>
      </c>
      <c r="M72" t="s">
        <v>14</v>
      </c>
      <c r="N72">
        <v>11</v>
      </c>
      <c r="O72" s="20" t="s">
        <v>49</v>
      </c>
      <c r="P72">
        <v>2.5</v>
      </c>
      <c r="Q72" t="s">
        <v>54</v>
      </c>
      <c r="R72">
        <v>0.84</v>
      </c>
      <c r="S72" t="s">
        <v>8</v>
      </c>
      <c r="T72" t="s">
        <v>44</v>
      </c>
      <c r="U72">
        <v>6</v>
      </c>
      <c r="W72">
        <v>3</v>
      </c>
    </row>
    <row r="73" spans="1:23" x14ac:dyDescent="0.25">
      <c r="A73" t="s">
        <v>208</v>
      </c>
      <c r="B73" t="s">
        <v>2108</v>
      </c>
      <c r="C73" t="s">
        <v>2324</v>
      </c>
      <c r="D73" t="s">
        <v>2110</v>
      </c>
      <c r="E73" t="s">
        <v>209</v>
      </c>
      <c r="F73" t="s">
        <v>2325</v>
      </c>
      <c r="G73" t="s">
        <v>2326</v>
      </c>
      <c r="H73" t="s">
        <v>209</v>
      </c>
      <c r="I73" t="s">
        <v>82</v>
      </c>
      <c r="J73">
        <v>60</v>
      </c>
      <c r="K73" t="s">
        <v>5</v>
      </c>
      <c r="L73" t="s">
        <v>6</v>
      </c>
      <c r="M73" t="s">
        <v>75</v>
      </c>
      <c r="N73">
        <v>13</v>
      </c>
      <c r="O73" s="20" t="s">
        <v>2105</v>
      </c>
      <c r="P73">
        <v>1</v>
      </c>
      <c r="Q73" t="s">
        <v>2099</v>
      </c>
      <c r="R73">
        <v>0.11</v>
      </c>
      <c r="S73" t="s">
        <v>50</v>
      </c>
      <c r="T73" t="s">
        <v>9</v>
      </c>
      <c r="U73">
        <v>15</v>
      </c>
      <c r="W73">
        <v>1</v>
      </c>
    </row>
    <row r="74" spans="1:23" x14ac:dyDescent="0.25">
      <c r="A74" t="s">
        <v>210</v>
      </c>
      <c r="B74" t="s">
        <v>2108</v>
      </c>
      <c r="C74" t="s">
        <v>2327</v>
      </c>
      <c r="D74" t="s">
        <v>2110</v>
      </c>
      <c r="E74" t="s">
        <v>211</v>
      </c>
      <c r="F74" t="s">
        <v>2328</v>
      </c>
      <c r="G74" t="s">
        <v>2329</v>
      </c>
      <c r="H74" t="s">
        <v>211</v>
      </c>
      <c r="I74" t="s">
        <v>82</v>
      </c>
      <c r="J74">
        <v>40</v>
      </c>
      <c r="K74" t="s">
        <v>43</v>
      </c>
      <c r="L74" t="s">
        <v>13</v>
      </c>
      <c r="M74" t="s">
        <v>23</v>
      </c>
      <c r="N74">
        <v>9</v>
      </c>
      <c r="O74" s="20" t="s">
        <v>212</v>
      </c>
      <c r="P74">
        <v>4.5</v>
      </c>
      <c r="Q74" t="s">
        <v>54</v>
      </c>
      <c r="R74">
        <v>0.69</v>
      </c>
      <c r="S74" t="s">
        <v>50</v>
      </c>
      <c r="T74" t="s">
        <v>44</v>
      </c>
      <c r="U74">
        <v>11</v>
      </c>
      <c r="W74">
        <v>10</v>
      </c>
    </row>
    <row r="75" spans="1:23" x14ac:dyDescent="0.25">
      <c r="A75" t="s">
        <v>213</v>
      </c>
      <c r="B75" t="s">
        <v>2108</v>
      </c>
      <c r="C75" t="s">
        <v>2330</v>
      </c>
      <c r="D75" t="s">
        <v>2110</v>
      </c>
      <c r="E75" t="s">
        <v>214</v>
      </c>
      <c r="F75" t="s">
        <v>2331</v>
      </c>
      <c r="G75" t="s">
        <v>2332</v>
      </c>
      <c r="H75" t="s">
        <v>214</v>
      </c>
      <c r="I75" t="s">
        <v>82</v>
      </c>
      <c r="J75">
        <v>59</v>
      </c>
      <c r="K75" t="s">
        <v>12</v>
      </c>
      <c r="L75" t="s">
        <v>13</v>
      </c>
      <c r="M75" t="s">
        <v>7</v>
      </c>
      <c r="N75">
        <v>4</v>
      </c>
      <c r="O75" s="20" t="s">
        <v>49</v>
      </c>
      <c r="P75">
        <v>1.9</v>
      </c>
      <c r="Q75" t="s">
        <v>2099</v>
      </c>
      <c r="R75">
        <v>0.88</v>
      </c>
      <c r="S75" t="s">
        <v>55</v>
      </c>
      <c r="T75" t="s">
        <v>20</v>
      </c>
      <c r="U75">
        <v>5</v>
      </c>
      <c r="W75">
        <v>1</v>
      </c>
    </row>
    <row r="76" spans="1:23" x14ac:dyDescent="0.25">
      <c r="A76" t="s">
        <v>215</v>
      </c>
      <c r="B76" t="s">
        <v>2108</v>
      </c>
      <c r="C76" t="s">
        <v>2333</v>
      </c>
      <c r="D76" t="s">
        <v>2110</v>
      </c>
      <c r="E76" t="s">
        <v>216</v>
      </c>
      <c r="F76" t="s">
        <v>2334</v>
      </c>
      <c r="G76" t="s">
        <v>2335</v>
      </c>
      <c r="H76" t="s">
        <v>216</v>
      </c>
      <c r="I76" t="s">
        <v>82</v>
      </c>
      <c r="J76">
        <v>36</v>
      </c>
      <c r="K76" t="s">
        <v>5</v>
      </c>
      <c r="L76" t="s">
        <v>6</v>
      </c>
      <c r="M76" t="s">
        <v>97</v>
      </c>
      <c r="N76">
        <v>14</v>
      </c>
      <c r="O76" s="20" t="s">
        <v>212</v>
      </c>
      <c r="P76">
        <v>3.7</v>
      </c>
      <c r="Q76" t="s">
        <v>2099</v>
      </c>
      <c r="R76">
        <v>0.11</v>
      </c>
      <c r="S76" t="s">
        <v>8</v>
      </c>
      <c r="T76" t="s">
        <v>15</v>
      </c>
      <c r="U76">
        <v>9</v>
      </c>
      <c r="W76">
        <v>5</v>
      </c>
    </row>
    <row r="77" spans="1:23" x14ac:dyDescent="0.25">
      <c r="A77" t="s">
        <v>217</v>
      </c>
      <c r="B77" t="s">
        <v>2108</v>
      </c>
      <c r="C77" t="s">
        <v>2336</v>
      </c>
      <c r="D77" t="s">
        <v>2110</v>
      </c>
      <c r="E77" t="s">
        <v>218</v>
      </c>
      <c r="F77" t="s">
        <v>2337</v>
      </c>
      <c r="G77" t="s">
        <v>2338</v>
      </c>
      <c r="H77" t="s">
        <v>218</v>
      </c>
      <c r="I77" t="s">
        <v>82</v>
      </c>
      <c r="J77">
        <v>32</v>
      </c>
      <c r="K77" t="s">
        <v>78</v>
      </c>
      <c r="L77" t="s">
        <v>79</v>
      </c>
      <c r="M77" t="s">
        <v>38</v>
      </c>
      <c r="N77">
        <v>11</v>
      </c>
      <c r="O77" s="20">
        <v>30</v>
      </c>
      <c r="P77">
        <v>1.9</v>
      </c>
      <c r="Q77" t="s">
        <v>2100</v>
      </c>
      <c r="R77">
        <v>0.96</v>
      </c>
      <c r="S77" t="s">
        <v>33</v>
      </c>
      <c r="T77" t="s">
        <v>15</v>
      </c>
      <c r="U77">
        <v>2</v>
      </c>
      <c r="W77">
        <v>2</v>
      </c>
    </row>
    <row r="78" spans="1:23" x14ac:dyDescent="0.25">
      <c r="A78" t="s">
        <v>219</v>
      </c>
      <c r="B78" t="s">
        <v>2108</v>
      </c>
      <c r="C78" t="s">
        <v>2339</v>
      </c>
      <c r="D78" t="s">
        <v>2110</v>
      </c>
      <c r="E78" t="s">
        <v>220</v>
      </c>
      <c r="F78" t="s">
        <v>2340</v>
      </c>
      <c r="G78" t="s">
        <v>2341</v>
      </c>
      <c r="H78" t="s">
        <v>220</v>
      </c>
      <c r="I78" t="s">
        <v>82</v>
      </c>
      <c r="J78">
        <v>59</v>
      </c>
      <c r="K78" t="s">
        <v>12</v>
      </c>
      <c r="L78" t="s">
        <v>13</v>
      </c>
      <c r="M78" t="s">
        <v>31</v>
      </c>
      <c r="N78">
        <v>9</v>
      </c>
      <c r="O78" s="20" t="s">
        <v>2103</v>
      </c>
      <c r="P78">
        <v>4</v>
      </c>
      <c r="Q78" t="s">
        <v>2100</v>
      </c>
      <c r="R78">
        <v>0.96</v>
      </c>
      <c r="S78" t="s">
        <v>50</v>
      </c>
      <c r="T78" t="s">
        <v>20</v>
      </c>
      <c r="U78">
        <v>14</v>
      </c>
      <c r="W78">
        <v>5</v>
      </c>
    </row>
    <row r="79" spans="1:23" x14ac:dyDescent="0.25">
      <c r="A79" t="s">
        <v>221</v>
      </c>
      <c r="B79" t="s">
        <v>2108</v>
      </c>
      <c r="C79" t="s">
        <v>2342</v>
      </c>
      <c r="D79" t="s">
        <v>2110</v>
      </c>
      <c r="E79" t="s">
        <v>222</v>
      </c>
      <c r="F79" t="s">
        <v>2343</v>
      </c>
      <c r="G79" t="s">
        <v>2344</v>
      </c>
      <c r="H79" t="s">
        <v>222</v>
      </c>
      <c r="I79" t="s">
        <v>63</v>
      </c>
      <c r="J79">
        <v>54</v>
      </c>
      <c r="K79" t="s">
        <v>173</v>
      </c>
      <c r="L79" t="s">
        <v>59</v>
      </c>
      <c r="M79" t="s">
        <v>75</v>
      </c>
      <c r="N79">
        <v>32</v>
      </c>
      <c r="O79" s="20" t="s">
        <v>2104</v>
      </c>
      <c r="P79">
        <v>1.8</v>
      </c>
      <c r="Q79" t="s">
        <v>2099</v>
      </c>
      <c r="R79">
        <v>0.11</v>
      </c>
      <c r="S79" t="s">
        <v>8</v>
      </c>
      <c r="T79" t="s">
        <v>9</v>
      </c>
      <c r="U79">
        <v>10</v>
      </c>
      <c r="W79">
        <v>7</v>
      </c>
    </row>
    <row r="80" spans="1:23" x14ac:dyDescent="0.25">
      <c r="A80" t="s">
        <v>223</v>
      </c>
      <c r="B80" t="s">
        <v>2108</v>
      </c>
      <c r="C80" t="s">
        <v>2345</v>
      </c>
      <c r="D80" t="s">
        <v>2110</v>
      </c>
      <c r="E80" t="s">
        <v>224</v>
      </c>
      <c r="F80" t="s">
        <v>2346</v>
      </c>
      <c r="G80" t="s">
        <v>2347</v>
      </c>
      <c r="H80" t="s">
        <v>224</v>
      </c>
      <c r="I80" t="s">
        <v>63</v>
      </c>
      <c r="J80">
        <v>37</v>
      </c>
      <c r="K80" t="s">
        <v>111</v>
      </c>
      <c r="L80" t="s">
        <v>13</v>
      </c>
      <c r="M80" t="s">
        <v>19</v>
      </c>
      <c r="N80">
        <v>9</v>
      </c>
      <c r="O80" s="20" t="s">
        <v>49</v>
      </c>
      <c r="P80">
        <v>0</v>
      </c>
      <c r="Q80" t="s">
        <v>2100</v>
      </c>
      <c r="R80">
        <v>0.89</v>
      </c>
      <c r="S80" t="s">
        <v>55</v>
      </c>
      <c r="T80" t="s">
        <v>9</v>
      </c>
      <c r="U80">
        <v>14</v>
      </c>
      <c r="W80">
        <v>6</v>
      </c>
    </row>
    <row r="81" spans="1:23" x14ac:dyDescent="0.25">
      <c r="A81" t="s">
        <v>225</v>
      </c>
      <c r="B81" t="s">
        <v>2108</v>
      </c>
      <c r="C81" t="s">
        <v>2348</v>
      </c>
      <c r="D81" t="s">
        <v>2110</v>
      </c>
      <c r="E81" t="s">
        <v>226</v>
      </c>
      <c r="F81" t="s">
        <v>2349</v>
      </c>
      <c r="G81" t="s">
        <v>2350</v>
      </c>
      <c r="H81" t="s">
        <v>226</v>
      </c>
      <c r="I81" t="s">
        <v>82</v>
      </c>
      <c r="J81">
        <v>54</v>
      </c>
      <c r="K81" t="s">
        <v>78</v>
      </c>
      <c r="L81" t="s">
        <v>79</v>
      </c>
      <c r="M81" t="s">
        <v>97</v>
      </c>
      <c r="N81">
        <v>21</v>
      </c>
      <c r="O81" s="20" t="s">
        <v>212</v>
      </c>
      <c r="P81">
        <v>4.5999999999999996</v>
      </c>
      <c r="Q81" t="s">
        <v>2099</v>
      </c>
      <c r="R81">
        <v>0.11</v>
      </c>
      <c r="S81" t="s">
        <v>33</v>
      </c>
      <c r="T81" t="s">
        <v>15</v>
      </c>
      <c r="U81">
        <v>20</v>
      </c>
      <c r="W81">
        <v>3</v>
      </c>
    </row>
    <row r="82" spans="1:23" x14ac:dyDescent="0.25">
      <c r="A82" t="s">
        <v>227</v>
      </c>
      <c r="B82" t="s">
        <v>2108</v>
      </c>
      <c r="C82" t="s">
        <v>2351</v>
      </c>
      <c r="D82" t="s">
        <v>2110</v>
      </c>
      <c r="E82" t="s">
        <v>228</v>
      </c>
      <c r="F82" t="s">
        <v>2352</v>
      </c>
      <c r="G82" t="s">
        <v>2353</v>
      </c>
      <c r="H82" t="s">
        <v>228</v>
      </c>
      <c r="I82" t="s">
        <v>63</v>
      </c>
      <c r="J82">
        <v>33</v>
      </c>
      <c r="K82" t="s">
        <v>58</v>
      </c>
      <c r="L82" t="s">
        <v>59</v>
      </c>
      <c r="M82" t="s">
        <v>60</v>
      </c>
      <c r="N82">
        <v>12</v>
      </c>
      <c r="O82" s="20">
        <v>100</v>
      </c>
      <c r="P82">
        <v>3.6</v>
      </c>
      <c r="Q82" t="s">
        <v>2099</v>
      </c>
      <c r="R82">
        <v>0.63</v>
      </c>
      <c r="S82" t="s">
        <v>8</v>
      </c>
      <c r="T82" t="s">
        <v>44</v>
      </c>
      <c r="U82">
        <v>10</v>
      </c>
      <c r="W82">
        <v>2</v>
      </c>
    </row>
    <row r="83" spans="1:23" x14ac:dyDescent="0.25">
      <c r="A83" t="s">
        <v>229</v>
      </c>
      <c r="B83" t="s">
        <v>2108</v>
      </c>
      <c r="C83" t="s">
        <v>2354</v>
      </c>
      <c r="D83" t="s">
        <v>2110</v>
      </c>
      <c r="E83" t="s">
        <v>230</v>
      </c>
      <c r="F83" t="s">
        <v>2355</v>
      </c>
      <c r="G83" t="s">
        <v>2356</v>
      </c>
      <c r="H83" t="s">
        <v>230</v>
      </c>
      <c r="I83" t="s">
        <v>63</v>
      </c>
      <c r="J83">
        <v>25</v>
      </c>
      <c r="K83" t="s">
        <v>122</v>
      </c>
      <c r="L83" t="s">
        <v>123</v>
      </c>
      <c r="M83" t="s">
        <v>23</v>
      </c>
      <c r="N83">
        <v>7</v>
      </c>
      <c r="O83" s="20" t="s">
        <v>2104</v>
      </c>
      <c r="P83">
        <v>4.4000000000000004</v>
      </c>
      <c r="Q83" t="s">
        <v>2100</v>
      </c>
      <c r="R83">
        <v>0.81</v>
      </c>
      <c r="S83" t="s">
        <v>33</v>
      </c>
      <c r="T83" t="s">
        <v>9</v>
      </c>
      <c r="U83">
        <v>11</v>
      </c>
      <c r="W83">
        <v>8</v>
      </c>
    </row>
    <row r="84" spans="1:23" x14ac:dyDescent="0.25">
      <c r="A84" t="s">
        <v>231</v>
      </c>
      <c r="B84" t="s">
        <v>2108</v>
      </c>
      <c r="C84" t="s">
        <v>2357</v>
      </c>
      <c r="D84" t="s">
        <v>2110</v>
      </c>
      <c r="E84" t="s">
        <v>232</v>
      </c>
      <c r="F84" t="s">
        <v>2358</v>
      </c>
      <c r="G84" t="s">
        <v>2359</v>
      </c>
      <c r="H84" t="s">
        <v>232</v>
      </c>
      <c r="I84" t="s">
        <v>82</v>
      </c>
      <c r="J84">
        <v>40</v>
      </c>
      <c r="K84" t="s">
        <v>158</v>
      </c>
      <c r="L84" t="s">
        <v>159</v>
      </c>
      <c r="M84" t="s">
        <v>75</v>
      </c>
      <c r="N84">
        <v>3</v>
      </c>
      <c r="O84" s="20">
        <v>40</v>
      </c>
      <c r="P84">
        <v>4.5999999999999996</v>
      </c>
      <c r="Q84" t="s">
        <v>2099</v>
      </c>
      <c r="R84">
        <v>0.74</v>
      </c>
      <c r="S84" t="s">
        <v>33</v>
      </c>
      <c r="T84" t="s">
        <v>9</v>
      </c>
      <c r="U84">
        <v>1</v>
      </c>
      <c r="W84">
        <v>1</v>
      </c>
    </row>
    <row r="85" spans="1:23" x14ac:dyDescent="0.25">
      <c r="A85" t="s">
        <v>233</v>
      </c>
      <c r="B85" t="s">
        <v>2108</v>
      </c>
      <c r="C85" t="s">
        <v>2360</v>
      </c>
      <c r="D85" t="s">
        <v>2110</v>
      </c>
      <c r="E85" t="s">
        <v>234</v>
      </c>
      <c r="F85" t="s">
        <v>2361</v>
      </c>
      <c r="G85" t="s">
        <v>2362</v>
      </c>
      <c r="H85" t="s">
        <v>234</v>
      </c>
      <c r="I85" t="s">
        <v>82</v>
      </c>
      <c r="J85">
        <v>35</v>
      </c>
      <c r="K85" t="s">
        <v>95</v>
      </c>
      <c r="L85" t="s">
        <v>96</v>
      </c>
      <c r="M85" t="s">
        <v>23</v>
      </c>
      <c r="N85">
        <v>5</v>
      </c>
      <c r="O85" s="20" t="s">
        <v>153</v>
      </c>
      <c r="P85">
        <v>3.2</v>
      </c>
      <c r="Q85" t="s">
        <v>2099</v>
      </c>
      <c r="R85">
        <v>0.72</v>
      </c>
      <c r="S85" t="s">
        <v>33</v>
      </c>
      <c r="T85" t="s">
        <v>20</v>
      </c>
      <c r="U85">
        <v>2</v>
      </c>
      <c r="W85">
        <v>1</v>
      </c>
    </row>
    <row r="86" spans="1:23" x14ac:dyDescent="0.25">
      <c r="A86" t="s">
        <v>235</v>
      </c>
      <c r="B86" t="s">
        <v>2108</v>
      </c>
      <c r="C86" t="s">
        <v>2363</v>
      </c>
      <c r="D86" t="s">
        <v>2110</v>
      </c>
      <c r="E86" t="s">
        <v>236</v>
      </c>
      <c r="F86" t="s">
        <v>2364</v>
      </c>
      <c r="G86" t="s">
        <v>2365</v>
      </c>
      <c r="H86" t="s">
        <v>236</v>
      </c>
      <c r="I86" t="s">
        <v>82</v>
      </c>
      <c r="J86">
        <v>59</v>
      </c>
      <c r="K86" t="s">
        <v>95</v>
      </c>
      <c r="L86" t="s">
        <v>96</v>
      </c>
      <c r="M86" t="s">
        <v>31</v>
      </c>
      <c r="N86">
        <v>30</v>
      </c>
      <c r="O86" s="20" t="s">
        <v>24</v>
      </c>
      <c r="P86">
        <v>0</v>
      </c>
      <c r="Q86" t="s">
        <v>2100</v>
      </c>
      <c r="R86">
        <v>0.11</v>
      </c>
      <c r="S86" t="s">
        <v>50</v>
      </c>
      <c r="T86" t="s">
        <v>20</v>
      </c>
      <c r="U86">
        <v>13</v>
      </c>
      <c r="W86">
        <v>13</v>
      </c>
    </row>
    <row r="87" spans="1:23" x14ac:dyDescent="0.25">
      <c r="A87" t="s">
        <v>237</v>
      </c>
      <c r="B87" t="s">
        <v>2108</v>
      </c>
      <c r="C87" t="s">
        <v>2366</v>
      </c>
      <c r="D87" t="s">
        <v>2110</v>
      </c>
      <c r="E87" t="s">
        <v>238</v>
      </c>
      <c r="F87" t="s">
        <v>2367</v>
      </c>
      <c r="G87" t="s">
        <v>2368</v>
      </c>
      <c r="H87" t="s">
        <v>238</v>
      </c>
      <c r="I87" t="s">
        <v>63</v>
      </c>
      <c r="J87">
        <v>21</v>
      </c>
      <c r="K87" t="s">
        <v>158</v>
      </c>
      <c r="L87" t="s">
        <v>159</v>
      </c>
      <c r="M87" t="s">
        <v>75</v>
      </c>
      <c r="N87">
        <v>2</v>
      </c>
      <c r="O87" s="20">
        <v>100</v>
      </c>
      <c r="P87">
        <v>2.6</v>
      </c>
      <c r="Q87" t="s">
        <v>2100</v>
      </c>
      <c r="R87">
        <v>0.85</v>
      </c>
      <c r="S87" t="s">
        <v>50</v>
      </c>
      <c r="T87" t="s">
        <v>44</v>
      </c>
      <c r="U87">
        <v>5</v>
      </c>
      <c r="W87">
        <v>3</v>
      </c>
    </row>
    <row r="88" spans="1:23" x14ac:dyDescent="0.25">
      <c r="A88" t="s">
        <v>239</v>
      </c>
      <c r="B88" t="s">
        <v>2108</v>
      </c>
      <c r="C88" t="s">
        <v>2369</v>
      </c>
      <c r="D88" t="s">
        <v>2110</v>
      </c>
      <c r="E88" t="s">
        <v>240</v>
      </c>
      <c r="F88" t="s">
        <v>2370</v>
      </c>
      <c r="G88" t="s">
        <v>2371</v>
      </c>
      <c r="H88" t="s">
        <v>240</v>
      </c>
      <c r="I88" t="s">
        <v>82</v>
      </c>
      <c r="J88">
        <v>25</v>
      </c>
      <c r="K88" t="s">
        <v>43</v>
      </c>
      <c r="L88" t="s">
        <v>13</v>
      </c>
      <c r="M88" t="s">
        <v>14</v>
      </c>
      <c r="N88">
        <v>2</v>
      </c>
      <c r="O88" s="20" t="s">
        <v>153</v>
      </c>
      <c r="P88">
        <v>3.7</v>
      </c>
      <c r="Q88" t="s">
        <v>2099</v>
      </c>
      <c r="R88">
        <v>0.11</v>
      </c>
      <c r="S88" t="s">
        <v>55</v>
      </c>
      <c r="T88" t="s">
        <v>9</v>
      </c>
      <c r="U88">
        <v>1</v>
      </c>
      <c r="W88">
        <v>1</v>
      </c>
    </row>
    <row r="89" spans="1:23" x14ac:dyDescent="0.25">
      <c r="A89" t="s">
        <v>241</v>
      </c>
      <c r="B89" t="s">
        <v>2108</v>
      </c>
      <c r="C89" t="s">
        <v>2372</v>
      </c>
      <c r="D89" t="s">
        <v>2110</v>
      </c>
      <c r="E89" t="s">
        <v>242</v>
      </c>
      <c r="F89" t="s">
        <v>2373</v>
      </c>
      <c r="G89" t="s">
        <v>2374</v>
      </c>
      <c r="H89" t="s">
        <v>242</v>
      </c>
      <c r="I89" t="s">
        <v>63</v>
      </c>
      <c r="J89">
        <v>38</v>
      </c>
      <c r="K89" t="s">
        <v>162</v>
      </c>
      <c r="L89" t="s">
        <v>59</v>
      </c>
      <c r="M89" t="s">
        <v>23</v>
      </c>
      <c r="N89">
        <v>19</v>
      </c>
      <c r="O89" s="20">
        <v>75</v>
      </c>
      <c r="P89">
        <v>2.2999999999999998</v>
      </c>
      <c r="Q89" t="s">
        <v>2099</v>
      </c>
      <c r="R89">
        <v>0.61</v>
      </c>
      <c r="S89" t="s">
        <v>55</v>
      </c>
      <c r="T89" t="s">
        <v>9</v>
      </c>
      <c r="U89">
        <v>20</v>
      </c>
      <c r="W89">
        <v>9</v>
      </c>
    </row>
    <row r="90" spans="1:23" x14ac:dyDescent="0.25">
      <c r="A90" t="s">
        <v>243</v>
      </c>
      <c r="B90" t="s">
        <v>2108</v>
      </c>
      <c r="C90" t="s">
        <v>2375</v>
      </c>
      <c r="D90" t="s">
        <v>2110</v>
      </c>
      <c r="E90" t="s">
        <v>244</v>
      </c>
      <c r="F90" t="s">
        <v>2376</v>
      </c>
      <c r="G90" t="s">
        <v>2377</v>
      </c>
      <c r="H90" t="s">
        <v>244</v>
      </c>
      <c r="I90" t="s">
        <v>82</v>
      </c>
      <c r="J90">
        <v>57</v>
      </c>
      <c r="K90" t="s">
        <v>107</v>
      </c>
      <c r="L90" t="s">
        <v>108</v>
      </c>
      <c r="M90" t="s">
        <v>31</v>
      </c>
      <c r="N90">
        <v>16</v>
      </c>
      <c r="O90" s="20">
        <v>100</v>
      </c>
      <c r="P90">
        <v>3.1</v>
      </c>
      <c r="Q90" t="s">
        <v>2099</v>
      </c>
      <c r="R90">
        <v>0.11</v>
      </c>
      <c r="S90" t="s">
        <v>8</v>
      </c>
      <c r="T90" t="s">
        <v>20</v>
      </c>
      <c r="U90">
        <v>18</v>
      </c>
      <c r="W90">
        <v>4</v>
      </c>
    </row>
    <row r="91" spans="1:23" x14ac:dyDescent="0.25">
      <c r="A91" t="s">
        <v>245</v>
      </c>
      <c r="B91" t="s">
        <v>2108</v>
      </c>
      <c r="C91" t="s">
        <v>2378</v>
      </c>
      <c r="D91" t="s">
        <v>2110</v>
      </c>
      <c r="E91" t="s">
        <v>246</v>
      </c>
      <c r="F91" t="s">
        <v>2379</v>
      </c>
      <c r="G91" t="s">
        <v>2380</v>
      </c>
      <c r="H91" t="s">
        <v>246</v>
      </c>
      <c r="I91" t="s">
        <v>82</v>
      </c>
      <c r="J91">
        <v>32</v>
      </c>
      <c r="K91" t="s">
        <v>78</v>
      </c>
      <c r="L91" t="s">
        <v>79</v>
      </c>
      <c r="M91" t="s">
        <v>14</v>
      </c>
      <c r="N91">
        <v>10</v>
      </c>
      <c r="O91" s="20" t="s">
        <v>104</v>
      </c>
      <c r="P91">
        <v>2.4</v>
      </c>
      <c r="Q91" t="s">
        <v>2099</v>
      </c>
      <c r="R91">
        <v>0.86</v>
      </c>
      <c r="S91" t="s">
        <v>55</v>
      </c>
      <c r="T91" t="s">
        <v>9</v>
      </c>
      <c r="U91">
        <v>9</v>
      </c>
      <c r="W91">
        <v>3</v>
      </c>
    </row>
    <row r="92" spans="1:23" x14ac:dyDescent="0.25">
      <c r="A92" t="s">
        <v>247</v>
      </c>
      <c r="B92" t="s">
        <v>2108</v>
      </c>
      <c r="C92" t="s">
        <v>2381</v>
      </c>
      <c r="D92" t="s">
        <v>2110</v>
      </c>
      <c r="E92" t="s">
        <v>248</v>
      </c>
      <c r="F92" t="s">
        <v>2382</v>
      </c>
      <c r="G92" t="s">
        <v>2383</v>
      </c>
      <c r="H92" t="s">
        <v>248</v>
      </c>
      <c r="I92" t="s">
        <v>82</v>
      </c>
      <c r="J92">
        <v>21</v>
      </c>
      <c r="K92" t="s">
        <v>5</v>
      </c>
      <c r="L92" t="s">
        <v>6</v>
      </c>
      <c r="M92" t="s">
        <v>75</v>
      </c>
      <c r="N92">
        <v>2</v>
      </c>
      <c r="O92" s="20" t="s">
        <v>2102</v>
      </c>
      <c r="P92">
        <v>1.6</v>
      </c>
      <c r="Q92" t="s">
        <v>54</v>
      </c>
      <c r="R92">
        <v>0.97</v>
      </c>
      <c r="S92" t="s">
        <v>33</v>
      </c>
      <c r="T92" t="s">
        <v>15</v>
      </c>
      <c r="U92">
        <v>4</v>
      </c>
      <c r="W92">
        <v>2</v>
      </c>
    </row>
    <row r="93" spans="1:23" x14ac:dyDescent="0.25">
      <c r="A93" t="s">
        <v>249</v>
      </c>
      <c r="B93" t="s">
        <v>2108</v>
      </c>
      <c r="C93" t="s">
        <v>2384</v>
      </c>
      <c r="D93" t="s">
        <v>2110</v>
      </c>
      <c r="E93" t="s">
        <v>250</v>
      </c>
      <c r="F93" t="s">
        <v>2385</v>
      </c>
      <c r="G93" t="s">
        <v>2386</v>
      </c>
      <c r="H93" t="s">
        <v>250</v>
      </c>
      <c r="I93" t="s">
        <v>63</v>
      </c>
      <c r="J93">
        <v>57</v>
      </c>
      <c r="K93" t="s">
        <v>111</v>
      </c>
      <c r="L93" t="s">
        <v>13</v>
      </c>
      <c r="M93" t="s">
        <v>64</v>
      </c>
      <c r="N93">
        <v>18</v>
      </c>
      <c r="O93" s="20">
        <v>50</v>
      </c>
      <c r="P93">
        <v>2.4</v>
      </c>
      <c r="Q93" t="s">
        <v>2100</v>
      </c>
      <c r="R93">
        <v>0.63</v>
      </c>
      <c r="S93" t="s">
        <v>33</v>
      </c>
      <c r="T93" t="s">
        <v>20</v>
      </c>
      <c r="U93">
        <v>11</v>
      </c>
      <c r="W93">
        <v>9</v>
      </c>
    </row>
    <row r="94" spans="1:23" x14ac:dyDescent="0.25">
      <c r="A94" t="s">
        <v>251</v>
      </c>
      <c r="B94" t="s">
        <v>2108</v>
      </c>
      <c r="C94" t="s">
        <v>2387</v>
      </c>
      <c r="D94" t="s">
        <v>2110</v>
      </c>
      <c r="E94" t="s">
        <v>252</v>
      </c>
      <c r="F94" t="s">
        <v>2388</v>
      </c>
      <c r="G94" t="s">
        <v>2389</v>
      </c>
      <c r="H94" t="s">
        <v>252</v>
      </c>
      <c r="I94" t="s">
        <v>82</v>
      </c>
      <c r="J94">
        <v>53</v>
      </c>
      <c r="K94" t="s">
        <v>158</v>
      </c>
      <c r="L94" t="s">
        <v>159</v>
      </c>
      <c r="M94" t="s">
        <v>60</v>
      </c>
      <c r="N94">
        <v>21</v>
      </c>
      <c r="O94" s="20" t="s">
        <v>2102</v>
      </c>
      <c r="P94">
        <v>2.5</v>
      </c>
      <c r="Q94" t="s">
        <v>2100</v>
      </c>
      <c r="R94">
        <v>0.97</v>
      </c>
      <c r="S94" t="s">
        <v>50</v>
      </c>
      <c r="T94" t="s">
        <v>44</v>
      </c>
      <c r="U94">
        <v>20</v>
      </c>
      <c r="W94">
        <v>10</v>
      </c>
    </row>
    <row r="95" spans="1:23" x14ac:dyDescent="0.25">
      <c r="A95" t="s">
        <v>253</v>
      </c>
      <c r="B95" t="s">
        <v>2108</v>
      </c>
      <c r="C95" t="s">
        <v>2390</v>
      </c>
      <c r="D95" t="s">
        <v>2110</v>
      </c>
      <c r="E95" t="s">
        <v>254</v>
      </c>
      <c r="F95" t="s">
        <v>2391</v>
      </c>
      <c r="G95" t="s">
        <v>2392</v>
      </c>
      <c r="H95" t="s">
        <v>254</v>
      </c>
      <c r="I95" t="s">
        <v>82</v>
      </c>
      <c r="J95">
        <v>35</v>
      </c>
      <c r="K95" t="s">
        <v>107</v>
      </c>
      <c r="L95" t="s">
        <v>108</v>
      </c>
      <c r="M95" t="s">
        <v>7</v>
      </c>
      <c r="N95">
        <v>3</v>
      </c>
      <c r="O95" s="20" t="s">
        <v>2106</v>
      </c>
      <c r="P95">
        <v>3.8</v>
      </c>
      <c r="Q95" t="s">
        <v>54</v>
      </c>
      <c r="R95">
        <v>0.81</v>
      </c>
      <c r="S95" t="s">
        <v>33</v>
      </c>
      <c r="T95" t="s">
        <v>20</v>
      </c>
      <c r="U95">
        <v>3</v>
      </c>
      <c r="W95">
        <v>2</v>
      </c>
    </row>
    <row r="96" spans="1:23" x14ac:dyDescent="0.25">
      <c r="A96" t="s">
        <v>255</v>
      </c>
      <c r="B96" t="s">
        <v>2108</v>
      </c>
      <c r="C96" t="s">
        <v>2393</v>
      </c>
      <c r="D96" t="s">
        <v>2110</v>
      </c>
      <c r="E96" t="s">
        <v>256</v>
      </c>
      <c r="F96" t="s">
        <v>2394</v>
      </c>
      <c r="G96" t="s">
        <v>2395</v>
      </c>
      <c r="H96" t="s">
        <v>256</v>
      </c>
      <c r="I96" t="s">
        <v>63</v>
      </c>
      <c r="J96">
        <v>54</v>
      </c>
      <c r="K96" t="s">
        <v>158</v>
      </c>
      <c r="L96" t="s">
        <v>159</v>
      </c>
      <c r="M96" t="s">
        <v>97</v>
      </c>
      <c r="N96">
        <v>17</v>
      </c>
      <c r="O96" s="20">
        <v>20</v>
      </c>
      <c r="P96">
        <v>1.7</v>
      </c>
      <c r="Q96" t="s">
        <v>2099</v>
      </c>
      <c r="R96">
        <v>0.69</v>
      </c>
      <c r="S96" t="s">
        <v>8</v>
      </c>
      <c r="T96" t="s">
        <v>9</v>
      </c>
      <c r="U96">
        <v>17</v>
      </c>
      <c r="W96">
        <v>15</v>
      </c>
    </row>
    <row r="97" spans="1:23" x14ac:dyDescent="0.25">
      <c r="A97" t="s">
        <v>257</v>
      </c>
      <c r="B97" t="s">
        <v>2108</v>
      </c>
      <c r="C97" t="s">
        <v>2396</v>
      </c>
      <c r="D97" t="s">
        <v>2110</v>
      </c>
      <c r="E97" t="s">
        <v>258</v>
      </c>
      <c r="F97" t="s">
        <v>2397</v>
      </c>
      <c r="G97" t="s">
        <v>2398</v>
      </c>
      <c r="H97" t="s">
        <v>258</v>
      </c>
      <c r="I97" t="s">
        <v>63</v>
      </c>
      <c r="J97">
        <v>36</v>
      </c>
      <c r="K97" t="s">
        <v>5</v>
      </c>
      <c r="L97" t="s">
        <v>6</v>
      </c>
      <c r="M97" t="s">
        <v>60</v>
      </c>
      <c r="N97">
        <v>0</v>
      </c>
      <c r="O97" s="20">
        <v>20</v>
      </c>
      <c r="P97">
        <v>1.3</v>
      </c>
      <c r="Q97" t="s">
        <v>2100</v>
      </c>
      <c r="R97">
        <v>0.64</v>
      </c>
      <c r="S97" t="s">
        <v>33</v>
      </c>
      <c r="T97" t="s">
        <v>44</v>
      </c>
      <c r="U97">
        <v>2</v>
      </c>
      <c r="W97">
        <v>2</v>
      </c>
    </row>
    <row r="98" spans="1:23" x14ac:dyDescent="0.25">
      <c r="A98" t="s">
        <v>259</v>
      </c>
      <c r="B98" t="s">
        <v>2108</v>
      </c>
      <c r="C98" t="s">
        <v>2399</v>
      </c>
      <c r="D98" t="s">
        <v>2110</v>
      </c>
      <c r="E98" t="s">
        <v>260</v>
      </c>
      <c r="F98" t="s">
        <v>2400</v>
      </c>
      <c r="G98" t="s">
        <v>2401</v>
      </c>
      <c r="H98" t="s">
        <v>260</v>
      </c>
      <c r="I98" t="s">
        <v>63</v>
      </c>
      <c r="J98">
        <v>49</v>
      </c>
      <c r="K98" t="s">
        <v>173</v>
      </c>
      <c r="L98" t="s">
        <v>59</v>
      </c>
      <c r="M98" t="s">
        <v>64</v>
      </c>
      <c r="N98">
        <v>25</v>
      </c>
      <c r="O98" s="20">
        <v>50</v>
      </c>
      <c r="P98">
        <v>5</v>
      </c>
      <c r="Q98" t="s">
        <v>2099</v>
      </c>
      <c r="R98">
        <v>0.77</v>
      </c>
      <c r="S98" t="s">
        <v>33</v>
      </c>
      <c r="T98" t="s">
        <v>20</v>
      </c>
      <c r="U98">
        <v>14</v>
      </c>
      <c r="W98">
        <v>8</v>
      </c>
    </row>
    <row r="99" spans="1:23" x14ac:dyDescent="0.25">
      <c r="A99" t="s">
        <v>261</v>
      </c>
      <c r="B99" t="s">
        <v>2108</v>
      </c>
      <c r="C99" t="s">
        <v>2402</v>
      </c>
      <c r="D99" t="s">
        <v>2110</v>
      </c>
      <c r="E99" t="s">
        <v>262</v>
      </c>
      <c r="F99" t="s">
        <v>2403</v>
      </c>
      <c r="G99" t="s">
        <v>2404</v>
      </c>
      <c r="H99" t="s">
        <v>262</v>
      </c>
      <c r="I99" t="s">
        <v>82</v>
      </c>
      <c r="J99">
        <v>37</v>
      </c>
      <c r="K99" t="s">
        <v>43</v>
      </c>
      <c r="L99" t="s">
        <v>13</v>
      </c>
      <c r="M99" t="s">
        <v>7</v>
      </c>
      <c r="N99">
        <v>17</v>
      </c>
      <c r="O99" s="20">
        <v>20</v>
      </c>
      <c r="P99">
        <v>3.3</v>
      </c>
      <c r="Q99" t="s">
        <v>2099</v>
      </c>
      <c r="R99">
        <v>0.96</v>
      </c>
      <c r="S99" t="s">
        <v>8</v>
      </c>
      <c r="T99" t="s">
        <v>15</v>
      </c>
      <c r="U99">
        <v>20</v>
      </c>
      <c r="W99">
        <v>11</v>
      </c>
    </row>
    <row r="100" spans="1:23" x14ac:dyDescent="0.25">
      <c r="A100" t="s">
        <v>263</v>
      </c>
      <c r="B100" t="s">
        <v>2108</v>
      </c>
      <c r="C100" t="s">
        <v>2405</v>
      </c>
      <c r="D100" t="s">
        <v>2110</v>
      </c>
      <c r="E100" t="s">
        <v>264</v>
      </c>
      <c r="F100" t="s">
        <v>2406</v>
      </c>
      <c r="G100" t="s">
        <v>2407</v>
      </c>
      <c r="H100" t="s">
        <v>264</v>
      </c>
      <c r="I100" t="s">
        <v>82</v>
      </c>
      <c r="J100">
        <v>40</v>
      </c>
      <c r="K100" t="s">
        <v>43</v>
      </c>
      <c r="L100" t="s">
        <v>13</v>
      </c>
      <c r="M100" t="s">
        <v>60</v>
      </c>
      <c r="N100">
        <v>5</v>
      </c>
      <c r="O100" s="20" t="s">
        <v>104</v>
      </c>
      <c r="P100">
        <v>1.1000000000000001</v>
      </c>
      <c r="Q100" t="s">
        <v>142</v>
      </c>
      <c r="R100">
        <v>0.74</v>
      </c>
      <c r="S100" t="s">
        <v>55</v>
      </c>
      <c r="T100" t="s">
        <v>15</v>
      </c>
      <c r="U100">
        <v>2</v>
      </c>
      <c r="W100">
        <v>1</v>
      </c>
    </row>
    <row r="101" spans="1:23" x14ac:dyDescent="0.25">
      <c r="A101" t="s">
        <v>265</v>
      </c>
      <c r="B101" t="s">
        <v>2108</v>
      </c>
      <c r="C101" t="s">
        <v>2408</v>
      </c>
      <c r="D101" t="s">
        <v>2110</v>
      </c>
      <c r="E101" t="s">
        <v>266</v>
      </c>
      <c r="F101" t="s">
        <v>2409</v>
      </c>
      <c r="G101" t="s">
        <v>2410</v>
      </c>
      <c r="H101" t="s">
        <v>266</v>
      </c>
      <c r="I101" t="s">
        <v>82</v>
      </c>
      <c r="J101">
        <v>32</v>
      </c>
      <c r="K101" t="s">
        <v>122</v>
      </c>
      <c r="L101" t="s">
        <v>123</v>
      </c>
      <c r="M101" t="s">
        <v>60</v>
      </c>
      <c r="N101">
        <v>10</v>
      </c>
      <c r="O101" s="20">
        <v>50</v>
      </c>
      <c r="P101">
        <v>1.2</v>
      </c>
      <c r="Q101" t="s">
        <v>2099</v>
      </c>
      <c r="R101">
        <v>0.89</v>
      </c>
      <c r="S101" t="s">
        <v>55</v>
      </c>
      <c r="T101" t="s">
        <v>20</v>
      </c>
      <c r="U101">
        <v>8</v>
      </c>
      <c r="W101">
        <v>12</v>
      </c>
    </row>
    <row r="102" spans="1:23" x14ac:dyDescent="0.25">
      <c r="A102" t="s">
        <v>267</v>
      </c>
      <c r="B102" t="s">
        <v>2108</v>
      </c>
      <c r="C102" t="s">
        <v>2411</v>
      </c>
      <c r="D102" t="s">
        <v>2110</v>
      </c>
      <c r="E102" t="s">
        <v>268</v>
      </c>
      <c r="F102" t="s">
        <v>2412</v>
      </c>
      <c r="G102" t="s">
        <v>2413</v>
      </c>
      <c r="H102" t="s">
        <v>268</v>
      </c>
      <c r="I102" t="s">
        <v>82</v>
      </c>
      <c r="J102">
        <v>35</v>
      </c>
      <c r="K102" t="s">
        <v>78</v>
      </c>
      <c r="L102" t="s">
        <v>79</v>
      </c>
      <c r="M102" t="s">
        <v>14</v>
      </c>
      <c r="N102">
        <v>0</v>
      </c>
      <c r="O102" s="20" t="s">
        <v>49</v>
      </c>
      <c r="P102">
        <v>2</v>
      </c>
      <c r="Q102" t="s">
        <v>2100</v>
      </c>
      <c r="R102">
        <v>0.64</v>
      </c>
      <c r="S102" t="s">
        <v>8</v>
      </c>
      <c r="T102" t="s">
        <v>15</v>
      </c>
      <c r="U102">
        <v>4</v>
      </c>
      <c r="W102">
        <v>1</v>
      </c>
    </row>
    <row r="103" spans="1:23" x14ac:dyDescent="0.25">
      <c r="A103" t="s">
        <v>269</v>
      </c>
      <c r="B103" t="s">
        <v>2108</v>
      </c>
      <c r="C103" t="s">
        <v>2414</v>
      </c>
      <c r="D103" t="s">
        <v>2110</v>
      </c>
      <c r="E103" t="s">
        <v>270</v>
      </c>
      <c r="F103" t="s">
        <v>2415</v>
      </c>
      <c r="G103" t="s">
        <v>2416</v>
      </c>
      <c r="H103" t="s">
        <v>270</v>
      </c>
      <c r="I103" t="s">
        <v>63</v>
      </c>
      <c r="J103">
        <v>51</v>
      </c>
      <c r="K103" t="s">
        <v>107</v>
      </c>
      <c r="L103" t="s">
        <v>108</v>
      </c>
      <c r="M103" t="s">
        <v>19</v>
      </c>
      <c r="N103">
        <v>2</v>
      </c>
      <c r="O103" s="20" t="s">
        <v>32</v>
      </c>
      <c r="P103">
        <v>4.5</v>
      </c>
      <c r="Q103" t="s">
        <v>2099</v>
      </c>
      <c r="R103">
        <v>0.64</v>
      </c>
      <c r="S103" t="s">
        <v>50</v>
      </c>
      <c r="T103" t="s">
        <v>15</v>
      </c>
      <c r="U103">
        <v>5</v>
      </c>
      <c r="W103">
        <v>1</v>
      </c>
    </row>
    <row r="104" spans="1:23" x14ac:dyDescent="0.25">
      <c r="A104" t="s">
        <v>271</v>
      </c>
      <c r="B104" t="s">
        <v>2108</v>
      </c>
      <c r="C104" t="s">
        <v>2417</v>
      </c>
      <c r="D104" t="s">
        <v>2110</v>
      </c>
      <c r="E104" t="s">
        <v>272</v>
      </c>
      <c r="F104" t="s">
        <v>2418</v>
      </c>
      <c r="G104" t="s">
        <v>2419</v>
      </c>
      <c r="H104" t="s">
        <v>272</v>
      </c>
      <c r="I104" t="s">
        <v>63</v>
      </c>
      <c r="J104">
        <v>50</v>
      </c>
      <c r="K104" t="s">
        <v>107</v>
      </c>
      <c r="L104" t="s">
        <v>108</v>
      </c>
      <c r="M104" t="s">
        <v>75</v>
      </c>
      <c r="N104">
        <v>30</v>
      </c>
      <c r="O104" s="20">
        <v>100</v>
      </c>
      <c r="P104">
        <v>3</v>
      </c>
      <c r="Q104" t="s">
        <v>2100</v>
      </c>
      <c r="R104">
        <v>0.73</v>
      </c>
      <c r="S104" t="s">
        <v>33</v>
      </c>
      <c r="T104" t="s">
        <v>15</v>
      </c>
      <c r="U104">
        <v>13</v>
      </c>
      <c r="W104">
        <v>6</v>
      </c>
    </row>
    <row r="105" spans="1:23" x14ac:dyDescent="0.25">
      <c r="A105" t="s">
        <v>273</v>
      </c>
      <c r="B105" t="s">
        <v>2108</v>
      </c>
      <c r="C105" t="s">
        <v>2420</v>
      </c>
      <c r="D105" t="s">
        <v>2110</v>
      </c>
      <c r="E105" t="s">
        <v>274</v>
      </c>
      <c r="F105" t="s">
        <v>2421</v>
      </c>
      <c r="G105" t="s">
        <v>2422</v>
      </c>
      <c r="H105" t="s">
        <v>274</v>
      </c>
      <c r="I105" t="s">
        <v>63</v>
      </c>
      <c r="J105">
        <v>21</v>
      </c>
      <c r="K105" t="s">
        <v>47</v>
      </c>
      <c r="L105" t="s">
        <v>48</v>
      </c>
      <c r="M105" t="s">
        <v>7</v>
      </c>
      <c r="N105">
        <v>2</v>
      </c>
      <c r="O105" s="20" t="s">
        <v>49</v>
      </c>
      <c r="P105">
        <v>4.9000000000000004</v>
      </c>
      <c r="Q105" t="s">
        <v>54</v>
      </c>
      <c r="R105">
        <v>0.68</v>
      </c>
      <c r="S105" t="s">
        <v>8</v>
      </c>
      <c r="T105" t="s">
        <v>44</v>
      </c>
      <c r="U105">
        <v>2</v>
      </c>
      <c r="W105">
        <v>3</v>
      </c>
    </row>
    <row r="106" spans="1:23" x14ac:dyDescent="0.25">
      <c r="A106" t="s">
        <v>275</v>
      </c>
      <c r="B106" t="s">
        <v>2108</v>
      </c>
      <c r="C106" t="s">
        <v>2423</v>
      </c>
      <c r="D106" t="s">
        <v>2110</v>
      </c>
      <c r="E106" t="s">
        <v>276</v>
      </c>
      <c r="F106" t="s">
        <v>2424</v>
      </c>
      <c r="G106" t="s">
        <v>2425</v>
      </c>
      <c r="H106" t="s">
        <v>276</v>
      </c>
      <c r="I106" t="s">
        <v>82</v>
      </c>
      <c r="J106">
        <v>25</v>
      </c>
      <c r="K106" t="s">
        <v>43</v>
      </c>
      <c r="L106" t="s">
        <v>13</v>
      </c>
      <c r="M106" t="s">
        <v>19</v>
      </c>
      <c r="N106">
        <v>3</v>
      </c>
      <c r="O106" s="20" t="s">
        <v>32</v>
      </c>
      <c r="P106">
        <v>2.5</v>
      </c>
      <c r="Q106" t="s">
        <v>142</v>
      </c>
      <c r="R106">
        <v>0.88</v>
      </c>
      <c r="S106" t="s">
        <v>33</v>
      </c>
      <c r="T106" t="s">
        <v>15</v>
      </c>
      <c r="U106">
        <v>2</v>
      </c>
      <c r="W106">
        <v>4</v>
      </c>
    </row>
    <row r="107" spans="1:23" x14ac:dyDescent="0.25">
      <c r="A107" t="s">
        <v>277</v>
      </c>
      <c r="B107" t="s">
        <v>2108</v>
      </c>
      <c r="C107" t="s">
        <v>2426</v>
      </c>
      <c r="D107" t="s">
        <v>2110</v>
      </c>
      <c r="E107" t="s">
        <v>278</v>
      </c>
      <c r="F107" t="s">
        <v>2427</v>
      </c>
      <c r="G107" t="s">
        <v>2428</v>
      </c>
      <c r="H107" t="s">
        <v>278</v>
      </c>
      <c r="I107" t="s">
        <v>63</v>
      </c>
      <c r="J107">
        <v>57</v>
      </c>
      <c r="K107" t="s">
        <v>118</v>
      </c>
      <c r="L107" t="s">
        <v>119</v>
      </c>
      <c r="M107" t="s">
        <v>75</v>
      </c>
      <c r="N107">
        <v>21</v>
      </c>
      <c r="O107" s="20" t="s">
        <v>24</v>
      </c>
      <c r="P107">
        <v>2.5</v>
      </c>
      <c r="Q107" t="s">
        <v>2099</v>
      </c>
      <c r="R107">
        <v>0.77</v>
      </c>
      <c r="S107" t="s">
        <v>50</v>
      </c>
      <c r="T107" t="s">
        <v>15</v>
      </c>
      <c r="U107">
        <v>13</v>
      </c>
      <c r="W107">
        <v>10</v>
      </c>
    </row>
    <row r="108" spans="1:23" x14ac:dyDescent="0.25">
      <c r="A108" t="s">
        <v>279</v>
      </c>
      <c r="B108" t="s">
        <v>2108</v>
      </c>
      <c r="C108" t="s">
        <v>2429</v>
      </c>
      <c r="D108" t="s">
        <v>2110</v>
      </c>
      <c r="E108" t="s">
        <v>280</v>
      </c>
      <c r="F108" t="s">
        <v>2430</v>
      </c>
      <c r="G108" t="s">
        <v>2431</v>
      </c>
      <c r="H108" t="s">
        <v>280</v>
      </c>
      <c r="I108" t="s">
        <v>82</v>
      </c>
      <c r="J108">
        <v>58</v>
      </c>
      <c r="K108" t="s">
        <v>107</v>
      </c>
      <c r="L108" t="s">
        <v>108</v>
      </c>
      <c r="M108" t="s">
        <v>7</v>
      </c>
      <c r="N108">
        <v>3</v>
      </c>
      <c r="O108" s="20" t="s">
        <v>49</v>
      </c>
      <c r="P108">
        <v>0</v>
      </c>
      <c r="Q108" t="s">
        <v>2100</v>
      </c>
      <c r="R108">
        <v>0.11</v>
      </c>
      <c r="S108" t="s">
        <v>33</v>
      </c>
      <c r="T108" t="s">
        <v>15</v>
      </c>
      <c r="U108">
        <v>3</v>
      </c>
      <c r="W108">
        <v>4</v>
      </c>
    </row>
    <row r="109" spans="1:23" x14ac:dyDescent="0.25">
      <c r="A109" t="s">
        <v>281</v>
      </c>
      <c r="B109" t="s">
        <v>2108</v>
      </c>
      <c r="C109" t="s">
        <v>2432</v>
      </c>
      <c r="D109" t="s">
        <v>2110</v>
      </c>
      <c r="E109" t="s">
        <v>282</v>
      </c>
      <c r="F109" t="s">
        <v>2433</v>
      </c>
      <c r="G109" t="s">
        <v>2434</v>
      </c>
      <c r="H109" t="s">
        <v>282</v>
      </c>
      <c r="I109" t="s">
        <v>63</v>
      </c>
      <c r="J109">
        <v>45</v>
      </c>
      <c r="K109" t="s">
        <v>36</v>
      </c>
      <c r="L109" t="s">
        <v>37</v>
      </c>
      <c r="M109" t="s">
        <v>14</v>
      </c>
      <c r="N109">
        <v>19</v>
      </c>
      <c r="O109" s="20">
        <v>40</v>
      </c>
      <c r="P109">
        <v>2.5</v>
      </c>
      <c r="Q109" t="s">
        <v>2100</v>
      </c>
      <c r="R109">
        <v>0.72</v>
      </c>
      <c r="S109" t="s">
        <v>8</v>
      </c>
      <c r="T109" t="s">
        <v>44</v>
      </c>
      <c r="U109">
        <v>12</v>
      </c>
      <c r="W109">
        <v>6</v>
      </c>
    </row>
    <row r="110" spans="1:23" x14ac:dyDescent="0.25">
      <c r="A110" t="s">
        <v>283</v>
      </c>
      <c r="B110" t="s">
        <v>2108</v>
      </c>
      <c r="C110" t="s">
        <v>2435</v>
      </c>
      <c r="D110" t="s">
        <v>2110</v>
      </c>
      <c r="E110" t="s">
        <v>284</v>
      </c>
      <c r="F110" t="s">
        <v>2436</v>
      </c>
      <c r="G110" t="s">
        <v>2437</v>
      </c>
      <c r="H110" t="s">
        <v>284</v>
      </c>
      <c r="I110" t="s">
        <v>63</v>
      </c>
      <c r="J110">
        <v>23</v>
      </c>
      <c r="K110" t="s">
        <v>43</v>
      </c>
      <c r="L110" t="s">
        <v>13</v>
      </c>
      <c r="M110" t="s">
        <v>23</v>
      </c>
      <c r="N110">
        <v>0</v>
      </c>
      <c r="O110" s="20">
        <v>20</v>
      </c>
      <c r="P110">
        <v>4.7</v>
      </c>
      <c r="Q110" t="s">
        <v>2100</v>
      </c>
      <c r="R110">
        <v>0.6</v>
      </c>
      <c r="S110" t="s">
        <v>33</v>
      </c>
      <c r="T110" t="s">
        <v>20</v>
      </c>
      <c r="U110">
        <v>2</v>
      </c>
      <c r="W110">
        <v>1</v>
      </c>
    </row>
    <row r="111" spans="1:23" x14ac:dyDescent="0.25">
      <c r="A111" t="s">
        <v>285</v>
      </c>
      <c r="B111" t="s">
        <v>2108</v>
      </c>
      <c r="C111" t="s">
        <v>2438</v>
      </c>
      <c r="D111" t="s">
        <v>2110</v>
      </c>
      <c r="E111" t="s">
        <v>286</v>
      </c>
      <c r="F111" t="s">
        <v>2439</v>
      </c>
      <c r="G111" t="s">
        <v>2440</v>
      </c>
      <c r="H111" t="s">
        <v>286</v>
      </c>
      <c r="I111" t="s">
        <v>63</v>
      </c>
      <c r="J111">
        <v>46</v>
      </c>
      <c r="K111" t="s">
        <v>43</v>
      </c>
      <c r="L111" t="s">
        <v>13</v>
      </c>
      <c r="M111" t="s">
        <v>31</v>
      </c>
      <c r="N111">
        <v>9</v>
      </c>
      <c r="O111" s="20" t="s">
        <v>32</v>
      </c>
      <c r="P111">
        <v>3.5</v>
      </c>
      <c r="Q111" t="s">
        <v>2100</v>
      </c>
      <c r="R111">
        <v>0.72</v>
      </c>
      <c r="S111" t="s">
        <v>55</v>
      </c>
      <c r="T111" t="s">
        <v>9</v>
      </c>
      <c r="U111">
        <v>15</v>
      </c>
      <c r="W111">
        <v>9</v>
      </c>
    </row>
    <row r="112" spans="1:23" x14ac:dyDescent="0.25">
      <c r="A112" t="s">
        <v>287</v>
      </c>
      <c r="B112" t="s">
        <v>2108</v>
      </c>
      <c r="C112" t="s">
        <v>2441</v>
      </c>
      <c r="D112" t="s">
        <v>2110</v>
      </c>
      <c r="E112" t="s">
        <v>288</v>
      </c>
      <c r="F112" t="s">
        <v>2442</v>
      </c>
      <c r="G112" t="s">
        <v>2443</v>
      </c>
      <c r="H112" t="s">
        <v>288</v>
      </c>
      <c r="I112" t="s">
        <v>82</v>
      </c>
      <c r="J112">
        <v>27</v>
      </c>
      <c r="K112" t="s">
        <v>58</v>
      </c>
      <c r="L112" t="s">
        <v>59</v>
      </c>
      <c r="M112" t="s">
        <v>60</v>
      </c>
      <c r="N112">
        <v>5</v>
      </c>
      <c r="O112" s="20">
        <v>30</v>
      </c>
      <c r="P112">
        <v>2.5</v>
      </c>
      <c r="Q112" t="s">
        <v>2099</v>
      </c>
      <c r="R112">
        <v>0.92</v>
      </c>
      <c r="S112" t="s">
        <v>50</v>
      </c>
      <c r="T112" t="s">
        <v>15</v>
      </c>
      <c r="U112">
        <v>3</v>
      </c>
      <c r="W112">
        <v>3</v>
      </c>
    </row>
    <row r="113" spans="1:23" x14ac:dyDescent="0.25">
      <c r="A113" t="s">
        <v>289</v>
      </c>
      <c r="B113" t="s">
        <v>2108</v>
      </c>
      <c r="C113" t="s">
        <v>2444</v>
      </c>
      <c r="D113" t="s">
        <v>2110</v>
      </c>
      <c r="E113" t="s">
        <v>290</v>
      </c>
      <c r="F113" t="s">
        <v>2445</v>
      </c>
      <c r="G113" t="s">
        <v>2446</v>
      </c>
      <c r="H113" t="s">
        <v>290</v>
      </c>
      <c r="I113" t="s">
        <v>63</v>
      </c>
      <c r="J113">
        <v>32</v>
      </c>
      <c r="K113" t="s">
        <v>43</v>
      </c>
      <c r="L113" t="s">
        <v>13</v>
      </c>
      <c r="M113" t="s">
        <v>97</v>
      </c>
      <c r="N113">
        <v>6</v>
      </c>
      <c r="O113" s="20" t="s">
        <v>2105</v>
      </c>
      <c r="P113">
        <v>3.4</v>
      </c>
      <c r="Q113" t="s">
        <v>2100</v>
      </c>
      <c r="R113">
        <v>0.11</v>
      </c>
      <c r="S113" t="s">
        <v>50</v>
      </c>
      <c r="T113" t="s">
        <v>20</v>
      </c>
      <c r="U113">
        <v>11</v>
      </c>
      <c r="W113">
        <v>4</v>
      </c>
    </row>
    <row r="114" spans="1:23" x14ac:dyDescent="0.25">
      <c r="A114" t="s">
        <v>291</v>
      </c>
      <c r="B114" t="s">
        <v>2108</v>
      </c>
      <c r="C114" t="s">
        <v>2447</v>
      </c>
      <c r="D114" t="s">
        <v>2110</v>
      </c>
      <c r="E114" t="s">
        <v>292</v>
      </c>
      <c r="F114" t="s">
        <v>2448</v>
      </c>
      <c r="G114" t="s">
        <v>2449</v>
      </c>
      <c r="H114" t="s">
        <v>292</v>
      </c>
      <c r="I114" t="s">
        <v>63</v>
      </c>
      <c r="J114">
        <v>48</v>
      </c>
      <c r="K114" t="s">
        <v>58</v>
      </c>
      <c r="L114" t="s">
        <v>59</v>
      </c>
      <c r="M114" t="s">
        <v>97</v>
      </c>
      <c r="N114">
        <v>6</v>
      </c>
      <c r="O114" s="20" t="s">
        <v>2103</v>
      </c>
      <c r="P114">
        <v>2.5</v>
      </c>
      <c r="Q114" t="s">
        <v>2100</v>
      </c>
      <c r="R114">
        <v>0.92</v>
      </c>
      <c r="S114" t="s">
        <v>50</v>
      </c>
      <c r="T114" t="s">
        <v>15</v>
      </c>
      <c r="U114">
        <v>13</v>
      </c>
      <c r="W114">
        <v>1</v>
      </c>
    </row>
    <row r="115" spans="1:23" x14ac:dyDescent="0.25">
      <c r="A115" t="s">
        <v>293</v>
      </c>
      <c r="B115" t="s">
        <v>2108</v>
      </c>
      <c r="C115" t="s">
        <v>2450</v>
      </c>
      <c r="D115" t="s">
        <v>2110</v>
      </c>
      <c r="E115" t="s">
        <v>294</v>
      </c>
      <c r="F115" t="s">
        <v>2451</v>
      </c>
      <c r="G115" t="s">
        <v>2452</v>
      </c>
      <c r="H115" t="s">
        <v>294</v>
      </c>
      <c r="I115" t="s">
        <v>82</v>
      </c>
      <c r="J115">
        <v>30</v>
      </c>
      <c r="K115" t="s">
        <v>47</v>
      </c>
      <c r="L115" t="s">
        <v>48</v>
      </c>
      <c r="M115" t="s">
        <v>14</v>
      </c>
      <c r="N115">
        <v>3</v>
      </c>
      <c r="O115" s="20" t="s">
        <v>32</v>
      </c>
      <c r="P115">
        <v>1.1000000000000001</v>
      </c>
      <c r="Q115" t="s">
        <v>2100</v>
      </c>
      <c r="R115">
        <v>0.11</v>
      </c>
      <c r="S115" t="s">
        <v>8</v>
      </c>
      <c r="T115" t="s">
        <v>44</v>
      </c>
      <c r="U115">
        <v>2</v>
      </c>
      <c r="W115">
        <v>1</v>
      </c>
    </row>
    <row r="116" spans="1:23" x14ac:dyDescent="0.25">
      <c r="A116" t="s">
        <v>295</v>
      </c>
      <c r="B116" t="s">
        <v>2108</v>
      </c>
      <c r="C116" t="s">
        <v>2453</v>
      </c>
      <c r="D116" t="s">
        <v>2110</v>
      </c>
      <c r="E116" t="s">
        <v>296</v>
      </c>
      <c r="F116" t="s">
        <v>2454</v>
      </c>
      <c r="G116" t="s">
        <v>2455</v>
      </c>
      <c r="H116" t="s">
        <v>296</v>
      </c>
      <c r="I116" t="s">
        <v>82</v>
      </c>
      <c r="J116">
        <v>59</v>
      </c>
      <c r="K116" t="s">
        <v>47</v>
      </c>
      <c r="L116" t="s">
        <v>48</v>
      </c>
      <c r="M116" t="s">
        <v>31</v>
      </c>
      <c r="N116">
        <v>13</v>
      </c>
      <c r="O116" s="20" t="s">
        <v>2107</v>
      </c>
      <c r="P116">
        <v>4.8</v>
      </c>
      <c r="Q116" t="s">
        <v>2100</v>
      </c>
      <c r="R116">
        <v>0.11</v>
      </c>
      <c r="S116" t="s">
        <v>50</v>
      </c>
      <c r="T116" t="s">
        <v>20</v>
      </c>
      <c r="U116">
        <v>7</v>
      </c>
      <c r="W116">
        <v>10</v>
      </c>
    </row>
    <row r="117" spans="1:23" x14ac:dyDescent="0.25">
      <c r="A117" t="s">
        <v>297</v>
      </c>
      <c r="B117" t="s">
        <v>2108</v>
      </c>
      <c r="C117" t="s">
        <v>2456</v>
      </c>
      <c r="D117" t="s">
        <v>2110</v>
      </c>
      <c r="E117" t="s">
        <v>298</v>
      </c>
      <c r="F117" t="s">
        <v>2457</v>
      </c>
      <c r="G117" t="s">
        <v>2458</v>
      </c>
      <c r="H117" t="s">
        <v>298</v>
      </c>
      <c r="I117" t="s">
        <v>63</v>
      </c>
      <c r="J117">
        <v>32</v>
      </c>
      <c r="K117" t="s">
        <v>162</v>
      </c>
      <c r="L117" t="s">
        <v>59</v>
      </c>
      <c r="M117" t="s">
        <v>31</v>
      </c>
      <c r="N117">
        <v>5</v>
      </c>
      <c r="O117" s="20" t="s">
        <v>32</v>
      </c>
      <c r="P117">
        <v>2.5</v>
      </c>
      <c r="Q117" t="s">
        <v>2099</v>
      </c>
      <c r="R117">
        <v>0.86</v>
      </c>
      <c r="S117" t="s">
        <v>55</v>
      </c>
      <c r="T117" t="s">
        <v>44</v>
      </c>
      <c r="U117">
        <v>3</v>
      </c>
      <c r="W117">
        <v>1</v>
      </c>
    </row>
    <row r="118" spans="1:23" x14ac:dyDescent="0.25">
      <c r="A118" t="s">
        <v>299</v>
      </c>
      <c r="B118" t="s">
        <v>2108</v>
      </c>
      <c r="C118" t="s">
        <v>2459</v>
      </c>
      <c r="D118" t="s">
        <v>2110</v>
      </c>
      <c r="E118" t="s">
        <v>300</v>
      </c>
      <c r="F118" t="s">
        <v>2460</v>
      </c>
      <c r="G118" t="s">
        <v>2461</v>
      </c>
      <c r="H118" t="s">
        <v>300</v>
      </c>
      <c r="I118" t="s">
        <v>63</v>
      </c>
      <c r="J118">
        <v>57</v>
      </c>
      <c r="K118" t="s">
        <v>122</v>
      </c>
      <c r="L118" t="s">
        <v>123</v>
      </c>
      <c r="M118" t="s">
        <v>60</v>
      </c>
      <c r="N118">
        <v>4</v>
      </c>
      <c r="O118" s="20" t="s">
        <v>2104</v>
      </c>
      <c r="P118">
        <v>3.4</v>
      </c>
      <c r="Q118" t="s">
        <v>2100</v>
      </c>
      <c r="R118">
        <v>0.68</v>
      </c>
      <c r="S118" t="s">
        <v>8</v>
      </c>
      <c r="T118" t="s">
        <v>15</v>
      </c>
      <c r="U118">
        <v>1</v>
      </c>
      <c r="W118">
        <v>4</v>
      </c>
    </row>
    <row r="119" spans="1:23" x14ac:dyDescent="0.25">
      <c r="A119" t="s">
        <v>301</v>
      </c>
      <c r="B119" t="s">
        <v>2108</v>
      </c>
      <c r="C119" t="s">
        <v>2462</v>
      </c>
      <c r="D119" t="s">
        <v>2110</v>
      </c>
      <c r="E119" t="s">
        <v>302</v>
      </c>
      <c r="F119" t="s">
        <v>2463</v>
      </c>
      <c r="G119" t="s">
        <v>2464</v>
      </c>
      <c r="H119" t="s">
        <v>302</v>
      </c>
      <c r="I119" t="s">
        <v>82</v>
      </c>
      <c r="J119">
        <v>27</v>
      </c>
      <c r="K119" t="s">
        <v>12</v>
      </c>
      <c r="L119" t="s">
        <v>13</v>
      </c>
      <c r="M119" t="s">
        <v>97</v>
      </c>
      <c r="N119">
        <v>7</v>
      </c>
      <c r="O119" s="20" t="s">
        <v>2107</v>
      </c>
      <c r="P119">
        <v>3.2</v>
      </c>
      <c r="Q119" t="s">
        <v>2100</v>
      </c>
      <c r="R119">
        <v>0.62</v>
      </c>
      <c r="S119" t="s">
        <v>55</v>
      </c>
      <c r="T119" t="s">
        <v>15</v>
      </c>
      <c r="U119">
        <v>9</v>
      </c>
      <c r="W119">
        <v>3</v>
      </c>
    </row>
    <row r="120" spans="1:23" x14ac:dyDescent="0.25">
      <c r="A120" t="s">
        <v>303</v>
      </c>
      <c r="B120" t="s">
        <v>2108</v>
      </c>
      <c r="C120" t="s">
        <v>2465</v>
      </c>
      <c r="D120" t="s">
        <v>2110</v>
      </c>
      <c r="E120" t="s">
        <v>304</v>
      </c>
      <c r="F120" t="s">
        <v>2466</v>
      </c>
      <c r="G120" t="s">
        <v>2467</v>
      </c>
      <c r="H120" t="s">
        <v>304</v>
      </c>
      <c r="I120" t="s">
        <v>63</v>
      </c>
      <c r="J120">
        <v>33</v>
      </c>
      <c r="K120" t="s">
        <v>36</v>
      </c>
      <c r="L120" t="s">
        <v>37</v>
      </c>
      <c r="M120" t="s">
        <v>97</v>
      </c>
      <c r="N120">
        <v>13</v>
      </c>
      <c r="O120" s="20">
        <v>20</v>
      </c>
      <c r="P120">
        <v>3.2</v>
      </c>
      <c r="Q120" t="s">
        <v>2099</v>
      </c>
      <c r="R120">
        <v>0.11</v>
      </c>
      <c r="S120" t="s">
        <v>33</v>
      </c>
      <c r="T120" t="s">
        <v>44</v>
      </c>
      <c r="U120">
        <v>8</v>
      </c>
      <c r="W120">
        <v>9</v>
      </c>
    </row>
    <row r="121" spans="1:23" x14ac:dyDescent="0.25">
      <c r="A121" t="s">
        <v>305</v>
      </c>
      <c r="B121" t="s">
        <v>2108</v>
      </c>
      <c r="C121" t="s">
        <v>2468</v>
      </c>
      <c r="D121" t="s">
        <v>2110</v>
      </c>
      <c r="E121" t="s">
        <v>306</v>
      </c>
      <c r="F121" t="s">
        <v>2469</v>
      </c>
      <c r="G121" t="s">
        <v>2470</v>
      </c>
      <c r="H121" t="s">
        <v>306</v>
      </c>
      <c r="I121" t="s">
        <v>82</v>
      </c>
      <c r="J121">
        <v>29</v>
      </c>
      <c r="K121" t="s">
        <v>95</v>
      </c>
      <c r="L121" t="s">
        <v>96</v>
      </c>
      <c r="M121" t="s">
        <v>38</v>
      </c>
      <c r="N121">
        <v>4</v>
      </c>
      <c r="O121" s="20">
        <v>30</v>
      </c>
      <c r="P121">
        <v>0</v>
      </c>
      <c r="Q121" t="s">
        <v>2100</v>
      </c>
      <c r="R121">
        <v>0.82</v>
      </c>
      <c r="S121" t="s">
        <v>33</v>
      </c>
      <c r="T121" t="s">
        <v>9</v>
      </c>
      <c r="U121">
        <v>5</v>
      </c>
      <c r="W121">
        <v>3</v>
      </c>
    </row>
    <row r="122" spans="1:23" x14ac:dyDescent="0.25">
      <c r="A122" t="s">
        <v>307</v>
      </c>
      <c r="B122" t="s">
        <v>2108</v>
      </c>
      <c r="C122" t="s">
        <v>2471</v>
      </c>
      <c r="D122" t="s">
        <v>2110</v>
      </c>
      <c r="E122" t="s">
        <v>308</v>
      </c>
      <c r="F122" t="s">
        <v>2472</v>
      </c>
      <c r="G122" t="s">
        <v>2473</v>
      </c>
      <c r="H122" t="s">
        <v>2474</v>
      </c>
      <c r="I122" t="s">
        <v>63</v>
      </c>
      <c r="J122">
        <v>36</v>
      </c>
      <c r="K122" t="s">
        <v>36</v>
      </c>
      <c r="L122" t="s">
        <v>37</v>
      </c>
      <c r="M122" t="s">
        <v>60</v>
      </c>
      <c r="N122">
        <v>13</v>
      </c>
      <c r="O122" s="20">
        <v>75</v>
      </c>
      <c r="P122">
        <v>2.5</v>
      </c>
      <c r="Q122" t="s">
        <v>2100</v>
      </c>
      <c r="R122">
        <v>0.11</v>
      </c>
      <c r="S122" t="s">
        <v>33</v>
      </c>
      <c r="T122" t="s">
        <v>44</v>
      </c>
      <c r="U122">
        <v>14</v>
      </c>
      <c r="W122">
        <v>4</v>
      </c>
    </row>
    <row r="123" spans="1:23" x14ac:dyDescent="0.25">
      <c r="A123" t="s">
        <v>309</v>
      </c>
      <c r="B123" t="s">
        <v>2108</v>
      </c>
      <c r="C123" t="s">
        <v>2475</v>
      </c>
      <c r="D123" t="s">
        <v>2110</v>
      </c>
      <c r="E123" t="s">
        <v>310</v>
      </c>
      <c r="F123" t="s">
        <v>2476</v>
      </c>
      <c r="G123" t="s">
        <v>2477</v>
      </c>
      <c r="H123" t="s">
        <v>310</v>
      </c>
      <c r="I123" t="s">
        <v>63</v>
      </c>
      <c r="J123">
        <v>47</v>
      </c>
      <c r="K123" t="s">
        <v>5</v>
      </c>
      <c r="L123" t="s">
        <v>6</v>
      </c>
      <c r="M123" t="s">
        <v>75</v>
      </c>
      <c r="N123">
        <v>5</v>
      </c>
      <c r="O123" s="20" t="s">
        <v>24</v>
      </c>
      <c r="P123">
        <v>3.7</v>
      </c>
      <c r="Q123" t="s">
        <v>2099</v>
      </c>
      <c r="R123">
        <v>0.93</v>
      </c>
      <c r="S123" t="s">
        <v>33</v>
      </c>
      <c r="T123" t="s">
        <v>15</v>
      </c>
      <c r="U123">
        <v>3</v>
      </c>
      <c r="W123">
        <v>1</v>
      </c>
    </row>
    <row r="124" spans="1:23" x14ac:dyDescent="0.25">
      <c r="A124" t="s">
        <v>311</v>
      </c>
      <c r="B124" t="s">
        <v>2108</v>
      </c>
      <c r="C124" t="s">
        <v>2478</v>
      </c>
      <c r="D124" t="s">
        <v>2110</v>
      </c>
      <c r="E124" t="s">
        <v>312</v>
      </c>
      <c r="F124" t="s">
        <v>2479</v>
      </c>
      <c r="G124" t="s">
        <v>2480</v>
      </c>
      <c r="H124" t="s">
        <v>312</v>
      </c>
      <c r="I124" t="s">
        <v>82</v>
      </c>
      <c r="J124">
        <v>48</v>
      </c>
      <c r="K124" t="s">
        <v>111</v>
      </c>
      <c r="L124" t="s">
        <v>13</v>
      </c>
      <c r="M124" t="s">
        <v>97</v>
      </c>
      <c r="N124">
        <v>15</v>
      </c>
      <c r="O124" s="20" t="s">
        <v>2105</v>
      </c>
      <c r="P124">
        <v>1</v>
      </c>
      <c r="Q124" t="s">
        <v>2100</v>
      </c>
      <c r="R124">
        <v>0.64</v>
      </c>
      <c r="S124" t="s">
        <v>55</v>
      </c>
      <c r="T124" t="s">
        <v>44</v>
      </c>
      <c r="U124">
        <v>14</v>
      </c>
      <c r="W124">
        <v>5</v>
      </c>
    </row>
    <row r="125" spans="1:23" x14ac:dyDescent="0.25">
      <c r="A125" t="s">
        <v>313</v>
      </c>
      <c r="B125" t="s">
        <v>2108</v>
      </c>
      <c r="C125" t="s">
        <v>2481</v>
      </c>
      <c r="D125" t="s">
        <v>2110</v>
      </c>
      <c r="E125" t="s">
        <v>314</v>
      </c>
      <c r="F125" t="s">
        <v>2482</v>
      </c>
      <c r="G125" t="s">
        <v>2483</v>
      </c>
      <c r="H125" t="s">
        <v>314</v>
      </c>
      <c r="I125" t="s">
        <v>63</v>
      </c>
      <c r="J125">
        <v>27</v>
      </c>
      <c r="K125" t="s">
        <v>158</v>
      </c>
      <c r="L125" t="s">
        <v>159</v>
      </c>
      <c r="M125" t="s">
        <v>60</v>
      </c>
      <c r="N125">
        <v>8</v>
      </c>
      <c r="O125" s="20" t="s">
        <v>49</v>
      </c>
      <c r="P125">
        <v>0</v>
      </c>
      <c r="Q125" t="s">
        <v>2100</v>
      </c>
      <c r="R125">
        <v>0.11</v>
      </c>
      <c r="S125" t="s">
        <v>8</v>
      </c>
      <c r="T125" t="s">
        <v>9</v>
      </c>
      <c r="U125">
        <v>14</v>
      </c>
      <c r="W125">
        <v>6</v>
      </c>
    </row>
    <row r="126" spans="1:23" x14ac:dyDescent="0.25">
      <c r="A126" t="s">
        <v>315</v>
      </c>
      <c r="B126" t="s">
        <v>2108</v>
      </c>
      <c r="C126" t="s">
        <v>2484</v>
      </c>
      <c r="D126" t="s">
        <v>2110</v>
      </c>
      <c r="E126" t="s">
        <v>316</v>
      </c>
      <c r="F126" t="s">
        <v>2485</v>
      </c>
      <c r="G126" t="s">
        <v>2486</v>
      </c>
      <c r="H126" t="s">
        <v>316</v>
      </c>
      <c r="I126" t="s">
        <v>82</v>
      </c>
      <c r="J126">
        <v>34</v>
      </c>
      <c r="K126" t="s">
        <v>12</v>
      </c>
      <c r="L126" t="s">
        <v>13</v>
      </c>
      <c r="M126" t="s">
        <v>23</v>
      </c>
      <c r="N126">
        <v>10</v>
      </c>
      <c r="O126" s="20" t="s">
        <v>49</v>
      </c>
      <c r="P126">
        <v>1.7</v>
      </c>
      <c r="Q126" t="s">
        <v>2099</v>
      </c>
      <c r="R126">
        <v>0.96</v>
      </c>
      <c r="S126" t="s">
        <v>8</v>
      </c>
      <c r="T126" t="s">
        <v>44</v>
      </c>
      <c r="U126">
        <v>7</v>
      </c>
      <c r="W126">
        <v>9</v>
      </c>
    </row>
    <row r="127" spans="1:23" x14ac:dyDescent="0.25">
      <c r="A127" t="s">
        <v>317</v>
      </c>
      <c r="B127" t="s">
        <v>2108</v>
      </c>
      <c r="C127" t="s">
        <v>2487</v>
      </c>
      <c r="D127" t="s">
        <v>2110</v>
      </c>
      <c r="E127" t="s">
        <v>318</v>
      </c>
      <c r="F127" t="s">
        <v>2488</v>
      </c>
      <c r="G127" t="s">
        <v>2489</v>
      </c>
      <c r="H127" t="s">
        <v>318</v>
      </c>
      <c r="I127" t="s">
        <v>82</v>
      </c>
      <c r="J127">
        <v>49</v>
      </c>
      <c r="K127" t="s">
        <v>95</v>
      </c>
      <c r="L127" t="s">
        <v>96</v>
      </c>
      <c r="M127" t="s">
        <v>38</v>
      </c>
      <c r="N127">
        <v>19</v>
      </c>
      <c r="O127" s="20" t="s">
        <v>49</v>
      </c>
      <c r="P127">
        <v>5</v>
      </c>
      <c r="Q127" t="s">
        <v>2100</v>
      </c>
      <c r="R127">
        <v>0.83</v>
      </c>
      <c r="S127" t="s">
        <v>50</v>
      </c>
      <c r="T127" t="s">
        <v>9</v>
      </c>
      <c r="U127">
        <v>11</v>
      </c>
      <c r="W127">
        <v>5</v>
      </c>
    </row>
    <row r="128" spans="1:23" x14ac:dyDescent="0.25">
      <c r="A128" t="s">
        <v>319</v>
      </c>
      <c r="B128" t="s">
        <v>2108</v>
      </c>
      <c r="C128" t="s">
        <v>2490</v>
      </c>
      <c r="D128" t="s">
        <v>2110</v>
      </c>
      <c r="E128" t="s">
        <v>320</v>
      </c>
      <c r="F128" t="s">
        <v>2491</v>
      </c>
      <c r="G128" t="s">
        <v>2492</v>
      </c>
      <c r="H128" t="s">
        <v>320</v>
      </c>
      <c r="I128" t="s">
        <v>82</v>
      </c>
      <c r="J128">
        <v>30</v>
      </c>
      <c r="K128" t="s">
        <v>91</v>
      </c>
      <c r="L128" t="s">
        <v>92</v>
      </c>
      <c r="M128" t="s">
        <v>14</v>
      </c>
      <c r="N128">
        <v>10</v>
      </c>
      <c r="O128" s="20" t="s">
        <v>212</v>
      </c>
      <c r="P128">
        <v>1.7</v>
      </c>
      <c r="Q128" t="s">
        <v>54</v>
      </c>
      <c r="R128">
        <v>0.64</v>
      </c>
      <c r="S128" t="s">
        <v>55</v>
      </c>
      <c r="T128" t="s">
        <v>9</v>
      </c>
      <c r="U128">
        <v>14</v>
      </c>
      <c r="W128">
        <v>9</v>
      </c>
    </row>
    <row r="129" spans="1:23" x14ac:dyDescent="0.25">
      <c r="A129" t="s">
        <v>321</v>
      </c>
      <c r="B129" t="s">
        <v>2108</v>
      </c>
      <c r="C129" t="s">
        <v>2493</v>
      </c>
      <c r="D129" t="s">
        <v>2110</v>
      </c>
      <c r="E129" t="s">
        <v>322</v>
      </c>
      <c r="F129" t="s">
        <v>2494</v>
      </c>
      <c r="G129" t="s">
        <v>2495</v>
      </c>
      <c r="H129" t="s">
        <v>322</v>
      </c>
      <c r="I129" t="s">
        <v>82</v>
      </c>
      <c r="J129">
        <v>31</v>
      </c>
      <c r="K129" t="s">
        <v>122</v>
      </c>
      <c r="L129" t="s">
        <v>123</v>
      </c>
      <c r="M129" t="s">
        <v>19</v>
      </c>
      <c r="N129">
        <v>8</v>
      </c>
      <c r="O129" s="20">
        <v>40</v>
      </c>
      <c r="P129">
        <v>4.4000000000000004</v>
      </c>
      <c r="Q129" t="s">
        <v>2099</v>
      </c>
      <c r="R129">
        <v>0.7</v>
      </c>
      <c r="S129" t="s">
        <v>33</v>
      </c>
      <c r="T129" t="s">
        <v>44</v>
      </c>
      <c r="U129">
        <v>15</v>
      </c>
      <c r="W129">
        <v>5</v>
      </c>
    </row>
    <row r="130" spans="1:23" x14ac:dyDescent="0.25">
      <c r="A130" t="s">
        <v>323</v>
      </c>
      <c r="B130" t="s">
        <v>2108</v>
      </c>
      <c r="C130" t="s">
        <v>2496</v>
      </c>
      <c r="D130" t="s">
        <v>2110</v>
      </c>
      <c r="E130" t="s">
        <v>324</v>
      </c>
      <c r="F130" t="s">
        <v>2497</v>
      </c>
      <c r="G130" t="s">
        <v>2498</v>
      </c>
      <c r="H130" t="s">
        <v>324</v>
      </c>
      <c r="I130" t="s">
        <v>82</v>
      </c>
      <c r="J130">
        <v>58</v>
      </c>
      <c r="K130" t="s">
        <v>158</v>
      </c>
      <c r="L130" t="s">
        <v>159</v>
      </c>
      <c r="M130" t="s">
        <v>97</v>
      </c>
      <c r="N130">
        <v>9</v>
      </c>
      <c r="O130" s="20">
        <v>20</v>
      </c>
      <c r="P130">
        <v>0</v>
      </c>
      <c r="Q130" t="s">
        <v>2099</v>
      </c>
      <c r="R130">
        <v>0.65</v>
      </c>
      <c r="S130" t="s">
        <v>55</v>
      </c>
      <c r="T130" t="s">
        <v>44</v>
      </c>
      <c r="U130">
        <v>15</v>
      </c>
      <c r="W130">
        <v>7</v>
      </c>
    </row>
    <row r="131" spans="1:23" x14ac:dyDescent="0.25">
      <c r="A131" t="s">
        <v>325</v>
      </c>
      <c r="B131" t="s">
        <v>2108</v>
      </c>
      <c r="C131" t="s">
        <v>2499</v>
      </c>
      <c r="D131" t="s">
        <v>2110</v>
      </c>
      <c r="E131" t="s">
        <v>326</v>
      </c>
      <c r="F131" t="s">
        <v>2500</v>
      </c>
      <c r="G131" t="s">
        <v>2501</v>
      </c>
      <c r="H131" t="s">
        <v>326</v>
      </c>
      <c r="I131" t="s">
        <v>82</v>
      </c>
      <c r="J131">
        <v>47</v>
      </c>
      <c r="K131" t="s">
        <v>118</v>
      </c>
      <c r="L131" t="s">
        <v>119</v>
      </c>
      <c r="M131" t="s">
        <v>97</v>
      </c>
      <c r="N131">
        <v>13</v>
      </c>
      <c r="O131" s="20">
        <v>40</v>
      </c>
      <c r="P131">
        <v>3.4</v>
      </c>
      <c r="Q131" t="s">
        <v>2100</v>
      </c>
      <c r="R131">
        <v>0.67</v>
      </c>
      <c r="S131" t="s">
        <v>50</v>
      </c>
      <c r="T131" t="s">
        <v>20</v>
      </c>
      <c r="U131">
        <v>7</v>
      </c>
      <c r="W131">
        <v>3</v>
      </c>
    </row>
    <row r="132" spans="1:23" x14ac:dyDescent="0.25">
      <c r="A132" t="s">
        <v>327</v>
      </c>
      <c r="B132" t="s">
        <v>2108</v>
      </c>
      <c r="C132" t="s">
        <v>2502</v>
      </c>
      <c r="D132" t="s">
        <v>2110</v>
      </c>
      <c r="E132" t="s">
        <v>328</v>
      </c>
      <c r="F132" t="s">
        <v>2503</v>
      </c>
      <c r="G132" t="s">
        <v>2504</v>
      </c>
      <c r="H132" t="s">
        <v>328</v>
      </c>
      <c r="I132" t="s">
        <v>63</v>
      </c>
      <c r="J132">
        <v>45</v>
      </c>
      <c r="K132" t="s">
        <v>53</v>
      </c>
      <c r="L132" t="s">
        <v>13</v>
      </c>
      <c r="M132" t="s">
        <v>64</v>
      </c>
      <c r="N132">
        <v>14</v>
      </c>
      <c r="O132" s="20" t="s">
        <v>2102</v>
      </c>
      <c r="P132">
        <v>1.1000000000000001</v>
      </c>
      <c r="Q132" t="s">
        <v>142</v>
      </c>
      <c r="R132">
        <v>0.93</v>
      </c>
      <c r="S132" t="s">
        <v>50</v>
      </c>
      <c r="T132" t="s">
        <v>15</v>
      </c>
      <c r="U132">
        <v>12</v>
      </c>
      <c r="W132">
        <v>12</v>
      </c>
    </row>
    <row r="133" spans="1:23" x14ac:dyDescent="0.25">
      <c r="A133" t="s">
        <v>329</v>
      </c>
      <c r="B133" t="s">
        <v>2108</v>
      </c>
      <c r="C133" t="s">
        <v>2505</v>
      </c>
      <c r="D133" t="s">
        <v>2110</v>
      </c>
      <c r="E133" t="s">
        <v>330</v>
      </c>
      <c r="F133" t="s">
        <v>2506</v>
      </c>
      <c r="G133" t="s">
        <v>2507</v>
      </c>
      <c r="H133" t="s">
        <v>330</v>
      </c>
      <c r="I133" t="s">
        <v>63</v>
      </c>
      <c r="J133">
        <v>57</v>
      </c>
      <c r="K133" t="s">
        <v>118</v>
      </c>
      <c r="L133" t="s">
        <v>119</v>
      </c>
      <c r="M133" t="s">
        <v>97</v>
      </c>
      <c r="N133">
        <v>0</v>
      </c>
      <c r="O133" s="20">
        <v>50</v>
      </c>
      <c r="P133">
        <v>1.6</v>
      </c>
      <c r="Q133" t="s">
        <v>2099</v>
      </c>
      <c r="R133">
        <v>0.6</v>
      </c>
      <c r="S133" t="s">
        <v>55</v>
      </c>
      <c r="T133" t="s">
        <v>9</v>
      </c>
      <c r="U133">
        <v>3</v>
      </c>
      <c r="W133">
        <v>2</v>
      </c>
    </row>
    <row r="134" spans="1:23" x14ac:dyDescent="0.25">
      <c r="A134" t="s">
        <v>331</v>
      </c>
      <c r="B134" t="s">
        <v>2108</v>
      </c>
      <c r="C134" t="s">
        <v>2508</v>
      </c>
      <c r="D134" t="s">
        <v>2110</v>
      </c>
      <c r="E134" t="s">
        <v>332</v>
      </c>
      <c r="F134" t="s">
        <v>2509</v>
      </c>
      <c r="G134" t="s">
        <v>2510</v>
      </c>
      <c r="H134" t="s">
        <v>332</v>
      </c>
      <c r="I134" t="s">
        <v>82</v>
      </c>
      <c r="J134">
        <v>50</v>
      </c>
      <c r="K134" t="s">
        <v>78</v>
      </c>
      <c r="L134" t="s">
        <v>79</v>
      </c>
      <c r="M134" t="s">
        <v>23</v>
      </c>
      <c r="N134">
        <v>22</v>
      </c>
      <c r="O134" s="20">
        <v>100</v>
      </c>
      <c r="P134">
        <v>4.0999999999999996</v>
      </c>
      <c r="Q134" t="s">
        <v>2099</v>
      </c>
      <c r="R134">
        <v>0.62</v>
      </c>
      <c r="S134" t="s">
        <v>55</v>
      </c>
      <c r="T134" t="s">
        <v>20</v>
      </c>
      <c r="U134">
        <v>17</v>
      </c>
      <c r="W134">
        <v>6</v>
      </c>
    </row>
    <row r="135" spans="1:23" x14ac:dyDescent="0.25">
      <c r="A135" t="s">
        <v>333</v>
      </c>
      <c r="B135" t="s">
        <v>2108</v>
      </c>
      <c r="C135" t="s">
        <v>2511</v>
      </c>
      <c r="D135" t="s">
        <v>2110</v>
      </c>
      <c r="E135" t="s">
        <v>334</v>
      </c>
      <c r="F135" t="s">
        <v>2512</v>
      </c>
      <c r="G135" t="s">
        <v>2513</v>
      </c>
      <c r="H135" t="s">
        <v>334</v>
      </c>
      <c r="I135" t="s">
        <v>63</v>
      </c>
      <c r="J135">
        <v>40</v>
      </c>
      <c r="K135" t="s">
        <v>91</v>
      </c>
      <c r="L135" t="s">
        <v>92</v>
      </c>
      <c r="M135" t="s">
        <v>97</v>
      </c>
      <c r="N135">
        <v>4</v>
      </c>
      <c r="O135" s="20" t="s">
        <v>49</v>
      </c>
      <c r="P135">
        <v>2.5</v>
      </c>
      <c r="Q135" t="s">
        <v>2100</v>
      </c>
      <c r="R135">
        <v>0.7</v>
      </c>
      <c r="S135" t="s">
        <v>55</v>
      </c>
      <c r="T135" t="s">
        <v>44</v>
      </c>
      <c r="U135">
        <v>2</v>
      </c>
      <c r="W135">
        <v>1</v>
      </c>
    </row>
    <row r="136" spans="1:23" x14ac:dyDescent="0.25">
      <c r="A136" t="s">
        <v>335</v>
      </c>
      <c r="B136" t="s">
        <v>2108</v>
      </c>
      <c r="C136" t="s">
        <v>2514</v>
      </c>
      <c r="D136" t="s">
        <v>2110</v>
      </c>
      <c r="E136" t="s">
        <v>336</v>
      </c>
      <c r="F136" t="s">
        <v>2515</v>
      </c>
      <c r="G136" t="s">
        <v>2516</v>
      </c>
      <c r="H136" t="s">
        <v>336</v>
      </c>
      <c r="I136" t="s">
        <v>63</v>
      </c>
      <c r="J136">
        <v>45</v>
      </c>
      <c r="K136" t="s">
        <v>36</v>
      </c>
      <c r="L136" t="s">
        <v>37</v>
      </c>
      <c r="M136" t="s">
        <v>7</v>
      </c>
      <c r="N136">
        <v>22</v>
      </c>
      <c r="O136" s="20" t="s">
        <v>212</v>
      </c>
      <c r="P136">
        <v>4</v>
      </c>
      <c r="Q136" t="s">
        <v>2100</v>
      </c>
      <c r="R136">
        <v>0.75</v>
      </c>
      <c r="S136" t="s">
        <v>8</v>
      </c>
      <c r="T136" t="s">
        <v>15</v>
      </c>
      <c r="U136">
        <v>16</v>
      </c>
      <c r="W136">
        <v>4</v>
      </c>
    </row>
    <row r="137" spans="1:23" x14ac:dyDescent="0.25">
      <c r="A137" t="s">
        <v>337</v>
      </c>
      <c r="B137" t="s">
        <v>2108</v>
      </c>
      <c r="C137" t="s">
        <v>2517</v>
      </c>
      <c r="D137" t="s">
        <v>2110</v>
      </c>
      <c r="E137" t="s">
        <v>338</v>
      </c>
      <c r="F137" t="s">
        <v>2518</v>
      </c>
      <c r="G137" t="s">
        <v>2519</v>
      </c>
      <c r="H137" t="s">
        <v>338</v>
      </c>
      <c r="I137" t="s">
        <v>82</v>
      </c>
      <c r="J137">
        <v>60</v>
      </c>
      <c r="K137" t="s">
        <v>136</v>
      </c>
      <c r="L137" t="s">
        <v>137</v>
      </c>
      <c r="M137" t="s">
        <v>64</v>
      </c>
      <c r="N137">
        <v>39</v>
      </c>
      <c r="O137" s="20">
        <v>75</v>
      </c>
      <c r="P137">
        <v>1.4</v>
      </c>
      <c r="Q137" t="s">
        <v>142</v>
      </c>
      <c r="R137">
        <v>0.7</v>
      </c>
      <c r="S137" t="s">
        <v>33</v>
      </c>
      <c r="T137" t="s">
        <v>20</v>
      </c>
      <c r="U137">
        <v>10</v>
      </c>
      <c r="W137">
        <v>3</v>
      </c>
    </row>
    <row r="138" spans="1:23" x14ac:dyDescent="0.25">
      <c r="A138" t="s">
        <v>339</v>
      </c>
      <c r="B138" t="s">
        <v>2108</v>
      </c>
      <c r="C138" t="s">
        <v>2520</v>
      </c>
      <c r="D138" t="s">
        <v>2110</v>
      </c>
      <c r="E138" t="s">
        <v>340</v>
      </c>
      <c r="F138" t="s">
        <v>2521</v>
      </c>
      <c r="G138" t="s">
        <v>2522</v>
      </c>
      <c r="H138" t="s">
        <v>340</v>
      </c>
      <c r="I138" t="s">
        <v>63</v>
      </c>
      <c r="J138">
        <v>43</v>
      </c>
      <c r="K138" t="s">
        <v>53</v>
      </c>
      <c r="L138" t="s">
        <v>13</v>
      </c>
      <c r="M138" t="s">
        <v>64</v>
      </c>
      <c r="N138">
        <v>5</v>
      </c>
      <c r="O138" s="20" t="s">
        <v>2105</v>
      </c>
      <c r="P138">
        <v>2.5</v>
      </c>
      <c r="Q138" t="s">
        <v>2100</v>
      </c>
      <c r="R138">
        <v>0.84</v>
      </c>
      <c r="S138" t="s">
        <v>55</v>
      </c>
      <c r="T138" t="s">
        <v>9</v>
      </c>
      <c r="U138">
        <v>1</v>
      </c>
      <c r="W138">
        <v>3</v>
      </c>
    </row>
    <row r="139" spans="1:23" x14ac:dyDescent="0.25">
      <c r="A139" t="s">
        <v>341</v>
      </c>
      <c r="B139" t="s">
        <v>2108</v>
      </c>
      <c r="C139" t="s">
        <v>2523</v>
      </c>
      <c r="D139" t="s">
        <v>2110</v>
      </c>
      <c r="E139" t="s">
        <v>342</v>
      </c>
      <c r="F139" t="s">
        <v>2524</v>
      </c>
      <c r="G139" t="s">
        <v>2525</v>
      </c>
      <c r="H139" t="s">
        <v>342</v>
      </c>
      <c r="I139" t="s">
        <v>63</v>
      </c>
      <c r="J139">
        <v>39</v>
      </c>
      <c r="K139" t="s">
        <v>118</v>
      </c>
      <c r="L139" t="s">
        <v>119</v>
      </c>
      <c r="M139" t="s">
        <v>64</v>
      </c>
      <c r="N139">
        <v>5</v>
      </c>
      <c r="O139" s="20" t="s">
        <v>2104</v>
      </c>
      <c r="P139">
        <v>1.2</v>
      </c>
      <c r="Q139" t="s">
        <v>2099</v>
      </c>
      <c r="R139">
        <v>0.83</v>
      </c>
      <c r="S139" t="s">
        <v>55</v>
      </c>
      <c r="T139" t="s">
        <v>20</v>
      </c>
      <c r="U139">
        <v>4</v>
      </c>
      <c r="W139">
        <v>1</v>
      </c>
    </row>
    <row r="140" spans="1:23" x14ac:dyDescent="0.25">
      <c r="A140" t="s">
        <v>343</v>
      </c>
      <c r="B140" t="s">
        <v>2108</v>
      </c>
      <c r="C140" t="s">
        <v>2526</v>
      </c>
      <c r="D140" t="s">
        <v>2110</v>
      </c>
      <c r="E140" t="s">
        <v>344</v>
      </c>
      <c r="F140" t="s">
        <v>2527</v>
      </c>
      <c r="G140" t="s">
        <v>2528</v>
      </c>
      <c r="H140" t="s">
        <v>344</v>
      </c>
      <c r="I140" t="s">
        <v>82</v>
      </c>
      <c r="J140">
        <v>26</v>
      </c>
      <c r="K140" t="s">
        <v>162</v>
      </c>
      <c r="L140" t="s">
        <v>59</v>
      </c>
      <c r="M140" t="s">
        <v>60</v>
      </c>
      <c r="N140">
        <v>5</v>
      </c>
      <c r="O140" s="20">
        <v>50</v>
      </c>
      <c r="P140">
        <v>0</v>
      </c>
      <c r="Q140" t="s">
        <v>2099</v>
      </c>
      <c r="R140">
        <v>0.11</v>
      </c>
      <c r="S140" t="s">
        <v>55</v>
      </c>
      <c r="T140" t="s">
        <v>9</v>
      </c>
      <c r="U140">
        <v>3</v>
      </c>
      <c r="W140">
        <v>1</v>
      </c>
    </row>
    <row r="141" spans="1:23" x14ac:dyDescent="0.25">
      <c r="A141" t="s">
        <v>345</v>
      </c>
      <c r="B141" t="s">
        <v>2108</v>
      </c>
      <c r="C141" t="s">
        <v>2529</v>
      </c>
      <c r="D141" t="s">
        <v>2110</v>
      </c>
      <c r="E141" t="s">
        <v>346</v>
      </c>
      <c r="F141" t="s">
        <v>2530</v>
      </c>
      <c r="G141" t="s">
        <v>2531</v>
      </c>
      <c r="H141" t="s">
        <v>346</v>
      </c>
      <c r="I141" t="s">
        <v>82</v>
      </c>
      <c r="J141">
        <v>31</v>
      </c>
      <c r="K141" t="s">
        <v>18</v>
      </c>
      <c r="L141" t="s">
        <v>18</v>
      </c>
      <c r="M141" t="s">
        <v>64</v>
      </c>
      <c r="N141">
        <v>11</v>
      </c>
      <c r="O141" s="20">
        <v>50</v>
      </c>
      <c r="P141">
        <v>3.1</v>
      </c>
      <c r="Q141" t="s">
        <v>2099</v>
      </c>
      <c r="R141">
        <v>0.88</v>
      </c>
      <c r="S141" t="s">
        <v>50</v>
      </c>
      <c r="T141" t="s">
        <v>44</v>
      </c>
      <c r="U141">
        <v>14</v>
      </c>
      <c r="W141">
        <v>3</v>
      </c>
    </row>
    <row r="142" spans="1:23" x14ac:dyDescent="0.25">
      <c r="A142" t="s">
        <v>347</v>
      </c>
      <c r="B142" t="s">
        <v>2108</v>
      </c>
      <c r="C142" t="s">
        <v>2532</v>
      </c>
      <c r="D142" t="s">
        <v>2110</v>
      </c>
      <c r="E142" t="s">
        <v>348</v>
      </c>
      <c r="F142" t="s">
        <v>2533</v>
      </c>
      <c r="G142" t="s">
        <v>2534</v>
      </c>
      <c r="H142" t="s">
        <v>348</v>
      </c>
      <c r="I142" t="s">
        <v>82</v>
      </c>
      <c r="J142">
        <v>52</v>
      </c>
      <c r="K142" t="s">
        <v>118</v>
      </c>
      <c r="L142" t="s">
        <v>119</v>
      </c>
      <c r="M142" t="s">
        <v>60</v>
      </c>
      <c r="N142">
        <v>15</v>
      </c>
      <c r="O142" s="20">
        <v>50</v>
      </c>
      <c r="P142">
        <v>0</v>
      </c>
      <c r="Q142" t="s">
        <v>54</v>
      </c>
      <c r="R142">
        <v>0.81</v>
      </c>
      <c r="S142" t="s">
        <v>50</v>
      </c>
      <c r="T142" t="s">
        <v>15</v>
      </c>
      <c r="U142">
        <v>10</v>
      </c>
      <c r="W142">
        <v>12</v>
      </c>
    </row>
    <row r="143" spans="1:23" x14ac:dyDescent="0.25">
      <c r="A143" t="s">
        <v>349</v>
      </c>
      <c r="B143" t="s">
        <v>2108</v>
      </c>
      <c r="C143" t="s">
        <v>2535</v>
      </c>
      <c r="D143" t="s">
        <v>2110</v>
      </c>
      <c r="E143" t="s">
        <v>350</v>
      </c>
      <c r="F143" t="s">
        <v>2536</v>
      </c>
      <c r="G143" t="s">
        <v>2537</v>
      </c>
      <c r="H143" t="s">
        <v>350</v>
      </c>
      <c r="I143" t="s">
        <v>63</v>
      </c>
      <c r="J143">
        <v>34</v>
      </c>
      <c r="K143" t="s">
        <v>78</v>
      </c>
      <c r="L143" t="s">
        <v>79</v>
      </c>
      <c r="M143" t="s">
        <v>38</v>
      </c>
      <c r="N143">
        <v>5</v>
      </c>
      <c r="O143" s="20" t="s">
        <v>2107</v>
      </c>
      <c r="P143">
        <v>2.2000000000000002</v>
      </c>
      <c r="Q143" t="s">
        <v>2100</v>
      </c>
      <c r="R143">
        <v>0.8</v>
      </c>
      <c r="S143" t="s">
        <v>8</v>
      </c>
      <c r="T143" t="s">
        <v>15</v>
      </c>
      <c r="U143">
        <v>3</v>
      </c>
      <c r="W143">
        <v>3</v>
      </c>
    </row>
    <row r="144" spans="1:23" x14ac:dyDescent="0.25">
      <c r="A144" t="s">
        <v>351</v>
      </c>
      <c r="B144" t="s">
        <v>2108</v>
      </c>
      <c r="C144" t="s">
        <v>2538</v>
      </c>
      <c r="D144" t="s">
        <v>2110</v>
      </c>
      <c r="E144" t="s">
        <v>352</v>
      </c>
      <c r="F144" t="s">
        <v>2539</v>
      </c>
      <c r="G144" t="s">
        <v>2540</v>
      </c>
      <c r="H144" t="s">
        <v>352</v>
      </c>
      <c r="I144" t="s">
        <v>82</v>
      </c>
      <c r="J144">
        <v>45</v>
      </c>
      <c r="K144" t="s">
        <v>53</v>
      </c>
      <c r="L144" t="s">
        <v>13</v>
      </c>
      <c r="M144" t="s">
        <v>23</v>
      </c>
      <c r="N144">
        <v>7</v>
      </c>
      <c r="O144" s="20">
        <v>75</v>
      </c>
      <c r="P144">
        <v>3</v>
      </c>
      <c r="Q144" t="s">
        <v>2100</v>
      </c>
      <c r="R144">
        <v>0.67</v>
      </c>
      <c r="S144" t="s">
        <v>33</v>
      </c>
      <c r="T144" t="s">
        <v>15</v>
      </c>
      <c r="U144">
        <v>7</v>
      </c>
      <c r="W144">
        <v>8</v>
      </c>
    </row>
    <row r="145" spans="1:23" x14ac:dyDescent="0.25">
      <c r="A145" t="s">
        <v>353</v>
      </c>
      <c r="B145" t="s">
        <v>2108</v>
      </c>
      <c r="C145" t="s">
        <v>2541</v>
      </c>
      <c r="D145" t="s">
        <v>2110</v>
      </c>
      <c r="E145" t="s">
        <v>354</v>
      </c>
      <c r="F145" t="s">
        <v>2542</v>
      </c>
      <c r="G145" t="s">
        <v>2543</v>
      </c>
      <c r="H145" t="s">
        <v>354</v>
      </c>
      <c r="I145" t="s">
        <v>82</v>
      </c>
      <c r="J145">
        <v>46</v>
      </c>
      <c r="K145" t="s">
        <v>53</v>
      </c>
      <c r="L145" t="s">
        <v>13</v>
      </c>
      <c r="M145" t="s">
        <v>64</v>
      </c>
      <c r="N145">
        <v>9</v>
      </c>
      <c r="O145" s="20" t="s">
        <v>104</v>
      </c>
      <c r="P145">
        <v>0</v>
      </c>
      <c r="Q145" t="s">
        <v>2099</v>
      </c>
      <c r="R145">
        <v>0.82</v>
      </c>
      <c r="S145" t="s">
        <v>8</v>
      </c>
      <c r="T145" t="s">
        <v>44</v>
      </c>
      <c r="U145">
        <v>14</v>
      </c>
      <c r="W145">
        <v>6</v>
      </c>
    </row>
    <row r="146" spans="1:23" x14ac:dyDescent="0.25">
      <c r="A146" t="s">
        <v>355</v>
      </c>
      <c r="B146" t="s">
        <v>2108</v>
      </c>
      <c r="C146" t="s">
        <v>2544</v>
      </c>
      <c r="D146" t="s">
        <v>2110</v>
      </c>
      <c r="E146" t="s">
        <v>356</v>
      </c>
      <c r="F146" t="s">
        <v>2545</v>
      </c>
      <c r="G146" t="s">
        <v>2546</v>
      </c>
      <c r="H146" t="s">
        <v>356</v>
      </c>
      <c r="I146" t="s">
        <v>82</v>
      </c>
      <c r="J146">
        <v>56</v>
      </c>
      <c r="K146" t="s">
        <v>118</v>
      </c>
      <c r="L146" t="s">
        <v>119</v>
      </c>
      <c r="M146" t="s">
        <v>60</v>
      </c>
      <c r="N146">
        <v>21</v>
      </c>
      <c r="O146" s="20" t="s">
        <v>2102</v>
      </c>
      <c r="P146">
        <v>0</v>
      </c>
      <c r="Q146" t="s">
        <v>2100</v>
      </c>
      <c r="R146">
        <v>0.78</v>
      </c>
      <c r="S146" t="s">
        <v>33</v>
      </c>
      <c r="T146" t="s">
        <v>9</v>
      </c>
      <c r="U146">
        <v>18</v>
      </c>
      <c r="W146">
        <v>13</v>
      </c>
    </row>
    <row r="147" spans="1:23" x14ac:dyDescent="0.25">
      <c r="A147" t="s">
        <v>357</v>
      </c>
      <c r="B147" t="s">
        <v>2108</v>
      </c>
      <c r="C147" t="s">
        <v>2547</v>
      </c>
      <c r="D147" t="s">
        <v>2110</v>
      </c>
      <c r="E147" t="s">
        <v>358</v>
      </c>
      <c r="F147" t="s">
        <v>2548</v>
      </c>
      <c r="G147" t="s">
        <v>2549</v>
      </c>
      <c r="H147" t="s">
        <v>358</v>
      </c>
      <c r="I147" t="s">
        <v>63</v>
      </c>
      <c r="J147">
        <v>59</v>
      </c>
      <c r="K147" t="s">
        <v>18</v>
      </c>
      <c r="L147" t="s">
        <v>18</v>
      </c>
      <c r="M147" t="s">
        <v>31</v>
      </c>
      <c r="N147">
        <v>7</v>
      </c>
      <c r="O147" s="20" t="s">
        <v>24</v>
      </c>
      <c r="P147">
        <v>1.4</v>
      </c>
      <c r="Q147" t="s">
        <v>2099</v>
      </c>
      <c r="R147">
        <v>0.81</v>
      </c>
      <c r="S147" t="s">
        <v>50</v>
      </c>
      <c r="T147" t="s">
        <v>44</v>
      </c>
      <c r="U147">
        <v>9</v>
      </c>
      <c r="W147">
        <v>11</v>
      </c>
    </row>
    <row r="148" spans="1:23" x14ac:dyDescent="0.25">
      <c r="A148" t="s">
        <v>359</v>
      </c>
      <c r="B148" t="s">
        <v>2108</v>
      </c>
      <c r="C148" t="s">
        <v>2550</v>
      </c>
      <c r="D148" t="s">
        <v>2110</v>
      </c>
      <c r="E148" t="s">
        <v>360</v>
      </c>
      <c r="F148" t="s">
        <v>2551</v>
      </c>
      <c r="G148" t="s">
        <v>2552</v>
      </c>
      <c r="H148" t="s">
        <v>360</v>
      </c>
      <c r="I148" t="s">
        <v>63</v>
      </c>
      <c r="J148">
        <v>54</v>
      </c>
      <c r="K148" t="s">
        <v>122</v>
      </c>
      <c r="L148" t="s">
        <v>123</v>
      </c>
      <c r="M148" t="s">
        <v>7</v>
      </c>
      <c r="N148">
        <v>4</v>
      </c>
      <c r="O148" s="20" t="s">
        <v>49</v>
      </c>
      <c r="P148">
        <v>1.4</v>
      </c>
      <c r="Q148" t="s">
        <v>2100</v>
      </c>
      <c r="R148">
        <v>0.74</v>
      </c>
      <c r="S148" t="s">
        <v>50</v>
      </c>
      <c r="T148" t="s">
        <v>15</v>
      </c>
      <c r="U148">
        <v>5</v>
      </c>
      <c r="W148">
        <v>1</v>
      </c>
    </row>
    <row r="149" spans="1:23" x14ac:dyDescent="0.25">
      <c r="A149" t="s">
        <v>361</v>
      </c>
      <c r="B149" t="s">
        <v>2108</v>
      </c>
      <c r="C149" t="s">
        <v>2553</v>
      </c>
      <c r="D149" t="s">
        <v>2110</v>
      </c>
      <c r="E149" t="s">
        <v>362</v>
      </c>
      <c r="F149" t="s">
        <v>2554</v>
      </c>
      <c r="G149" t="s">
        <v>2555</v>
      </c>
      <c r="H149" t="s">
        <v>362</v>
      </c>
      <c r="I149" t="s">
        <v>82</v>
      </c>
      <c r="J149">
        <v>36</v>
      </c>
      <c r="K149" t="s">
        <v>18</v>
      </c>
      <c r="L149" t="s">
        <v>18</v>
      </c>
      <c r="M149" t="s">
        <v>60</v>
      </c>
      <c r="N149">
        <v>7</v>
      </c>
      <c r="O149" s="20">
        <v>30</v>
      </c>
      <c r="P149">
        <v>0</v>
      </c>
      <c r="Q149" t="s">
        <v>2099</v>
      </c>
      <c r="R149">
        <v>0.88</v>
      </c>
      <c r="S149" t="s">
        <v>50</v>
      </c>
      <c r="T149" t="s">
        <v>44</v>
      </c>
      <c r="U149">
        <v>7</v>
      </c>
      <c r="W149">
        <v>2</v>
      </c>
    </row>
    <row r="150" spans="1:23" x14ac:dyDescent="0.25">
      <c r="A150" t="s">
        <v>363</v>
      </c>
      <c r="B150" t="s">
        <v>2108</v>
      </c>
      <c r="C150" t="s">
        <v>2556</v>
      </c>
      <c r="D150" t="s">
        <v>2110</v>
      </c>
      <c r="E150" t="s">
        <v>364</v>
      </c>
      <c r="F150" t="s">
        <v>2557</v>
      </c>
      <c r="G150" t="s">
        <v>2558</v>
      </c>
      <c r="H150" t="s">
        <v>364</v>
      </c>
      <c r="I150" t="s">
        <v>82</v>
      </c>
      <c r="J150">
        <v>25</v>
      </c>
      <c r="K150" t="s">
        <v>162</v>
      </c>
      <c r="L150" t="s">
        <v>59</v>
      </c>
      <c r="M150" t="s">
        <v>38</v>
      </c>
      <c r="N150">
        <v>0</v>
      </c>
      <c r="O150" s="20">
        <v>40</v>
      </c>
      <c r="P150">
        <v>0</v>
      </c>
      <c r="Q150" t="s">
        <v>2099</v>
      </c>
      <c r="R150">
        <v>0.9</v>
      </c>
      <c r="S150" t="s">
        <v>8</v>
      </c>
      <c r="T150" t="s">
        <v>44</v>
      </c>
      <c r="U150">
        <v>1</v>
      </c>
      <c r="W150">
        <v>2</v>
      </c>
    </row>
    <row r="151" spans="1:23" x14ac:dyDescent="0.25">
      <c r="A151" t="s">
        <v>365</v>
      </c>
      <c r="B151" t="s">
        <v>2108</v>
      </c>
      <c r="C151" t="s">
        <v>2559</v>
      </c>
      <c r="D151" t="s">
        <v>2110</v>
      </c>
      <c r="E151" t="s">
        <v>366</v>
      </c>
      <c r="F151" t="s">
        <v>2560</v>
      </c>
      <c r="G151" t="s">
        <v>2561</v>
      </c>
      <c r="H151" t="s">
        <v>366</v>
      </c>
      <c r="I151" t="s">
        <v>63</v>
      </c>
      <c r="J151">
        <v>37</v>
      </c>
      <c r="K151" t="s">
        <v>107</v>
      </c>
      <c r="L151" t="s">
        <v>108</v>
      </c>
      <c r="M151" t="s">
        <v>38</v>
      </c>
      <c r="N151">
        <v>15</v>
      </c>
      <c r="O151" s="20" t="s">
        <v>24</v>
      </c>
      <c r="P151">
        <v>2.9</v>
      </c>
      <c r="Q151" t="s">
        <v>2099</v>
      </c>
      <c r="R151">
        <v>0.11</v>
      </c>
      <c r="S151" t="s">
        <v>55</v>
      </c>
      <c r="T151" t="s">
        <v>44</v>
      </c>
      <c r="U151">
        <v>6</v>
      </c>
      <c r="W151">
        <v>8</v>
      </c>
    </row>
    <row r="152" spans="1:23" x14ac:dyDescent="0.25">
      <c r="A152" t="s">
        <v>367</v>
      </c>
      <c r="B152" t="s">
        <v>2108</v>
      </c>
      <c r="C152" t="s">
        <v>2562</v>
      </c>
      <c r="D152" t="s">
        <v>2110</v>
      </c>
      <c r="E152" t="s">
        <v>368</v>
      </c>
      <c r="F152" t="s">
        <v>2563</v>
      </c>
      <c r="G152" t="s">
        <v>2564</v>
      </c>
      <c r="H152" t="s">
        <v>368</v>
      </c>
      <c r="I152" t="s">
        <v>82</v>
      </c>
      <c r="J152">
        <v>40</v>
      </c>
      <c r="K152" t="s">
        <v>47</v>
      </c>
      <c r="L152" t="s">
        <v>48</v>
      </c>
      <c r="M152" t="s">
        <v>38</v>
      </c>
      <c r="N152">
        <v>10</v>
      </c>
      <c r="O152" s="20" t="s">
        <v>2104</v>
      </c>
      <c r="P152">
        <v>0</v>
      </c>
      <c r="Q152" t="s">
        <v>2100</v>
      </c>
      <c r="R152">
        <v>0.11</v>
      </c>
      <c r="S152" t="s">
        <v>55</v>
      </c>
      <c r="T152" t="s">
        <v>9</v>
      </c>
      <c r="U152">
        <v>6</v>
      </c>
      <c r="W152">
        <v>2</v>
      </c>
    </row>
    <row r="153" spans="1:23" x14ac:dyDescent="0.25">
      <c r="A153" t="s">
        <v>369</v>
      </c>
      <c r="B153" t="s">
        <v>2108</v>
      </c>
      <c r="C153" t="s">
        <v>2565</v>
      </c>
      <c r="D153" t="s">
        <v>2110</v>
      </c>
      <c r="E153" t="s">
        <v>370</v>
      </c>
      <c r="F153" t="s">
        <v>2566</v>
      </c>
      <c r="G153" t="s">
        <v>2567</v>
      </c>
      <c r="H153" t="s">
        <v>370</v>
      </c>
      <c r="I153" t="s">
        <v>82</v>
      </c>
      <c r="J153">
        <v>29</v>
      </c>
      <c r="K153" t="s">
        <v>173</v>
      </c>
      <c r="L153" t="s">
        <v>59</v>
      </c>
      <c r="M153" t="s">
        <v>38</v>
      </c>
      <c r="N153">
        <v>11</v>
      </c>
      <c r="O153" s="20">
        <v>20</v>
      </c>
      <c r="P153">
        <v>2.7</v>
      </c>
      <c r="Q153" t="s">
        <v>142</v>
      </c>
      <c r="R153">
        <v>0.93</v>
      </c>
      <c r="S153" t="s">
        <v>50</v>
      </c>
      <c r="T153" t="s">
        <v>20</v>
      </c>
      <c r="U153">
        <v>13</v>
      </c>
      <c r="W153">
        <v>7</v>
      </c>
    </row>
    <row r="154" spans="1:23" x14ac:dyDescent="0.25">
      <c r="A154" t="s">
        <v>371</v>
      </c>
      <c r="B154" t="s">
        <v>2108</v>
      </c>
      <c r="C154" t="s">
        <v>2568</v>
      </c>
      <c r="D154" t="s">
        <v>2110</v>
      </c>
      <c r="E154" t="s">
        <v>372</v>
      </c>
      <c r="F154" t="s">
        <v>2569</v>
      </c>
      <c r="G154" t="s">
        <v>2570</v>
      </c>
      <c r="H154" t="s">
        <v>372</v>
      </c>
      <c r="I154" t="s">
        <v>63</v>
      </c>
      <c r="J154">
        <v>55</v>
      </c>
      <c r="K154" t="s">
        <v>58</v>
      </c>
      <c r="L154" t="s">
        <v>59</v>
      </c>
      <c r="M154" t="s">
        <v>14</v>
      </c>
      <c r="N154">
        <v>12</v>
      </c>
      <c r="O154" s="20">
        <v>100</v>
      </c>
      <c r="P154">
        <v>1.8</v>
      </c>
      <c r="Q154" t="s">
        <v>2100</v>
      </c>
      <c r="R154">
        <v>0.11</v>
      </c>
      <c r="S154" t="s">
        <v>55</v>
      </c>
      <c r="T154" t="s">
        <v>20</v>
      </c>
      <c r="U154">
        <v>11</v>
      </c>
      <c r="W154">
        <v>3</v>
      </c>
    </row>
    <row r="155" spans="1:23" x14ac:dyDescent="0.25">
      <c r="A155" t="s">
        <v>373</v>
      </c>
      <c r="B155" t="s">
        <v>2108</v>
      </c>
      <c r="C155" t="s">
        <v>2571</v>
      </c>
      <c r="D155" t="s">
        <v>2110</v>
      </c>
      <c r="E155" t="s">
        <v>374</v>
      </c>
      <c r="F155" t="s">
        <v>2572</v>
      </c>
      <c r="G155" t="s">
        <v>2573</v>
      </c>
      <c r="H155" t="s">
        <v>374</v>
      </c>
      <c r="I155" t="s">
        <v>63</v>
      </c>
      <c r="J155">
        <v>38</v>
      </c>
      <c r="K155" t="s">
        <v>71</v>
      </c>
      <c r="L155" t="s">
        <v>72</v>
      </c>
      <c r="M155" t="s">
        <v>75</v>
      </c>
      <c r="N155">
        <v>20</v>
      </c>
      <c r="O155" s="20" t="s">
        <v>153</v>
      </c>
      <c r="P155">
        <v>1.1000000000000001</v>
      </c>
      <c r="Q155" t="s">
        <v>142</v>
      </c>
      <c r="R155">
        <v>0.71</v>
      </c>
      <c r="S155" t="s">
        <v>55</v>
      </c>
      <c r="T155" t="s">
        <v>44</v>
      </c>
      <c r="U155">
        <v>19</v>
      </c>
      <c r="W155">
        <v>7</v>
      </c>
    </row>
    <row r="156" spans="1:23" x14ac:dyDescent="0.25">
      <c r="A156" t="s">
        <v>375</v>
      </c>
      <c r="B156" t="s">
        <v>2108</v>
      </c>
      <c r="C156" t="s">
        <v>2574</v>
      </c>
      <c r="D156" t="s">
        <v>2110</v>
      </c>
      <c r="E156" t="s">
        <v>376</v>
      </c>
      <c r="F156" t="s">
        <v>2575</v>
      </c>
      <c r="G156" t="s">
        <v>2576</v>
      </c>
      <c r="H156" t="s">
        <v>376</v>
      </c>
      <c r="I156" t="s">
        <v>82</v>
      </c>
      <c r="J156">
        <v>47</v>
      </c>
      <c r="K156" t="s">
        <v>95</v>
      </c>
      <c r="L156" t="s">
        <v>96</v>
      </c>
      <c r="M156" t="s">
        <v>75</v>
      </c>
      <c r="N156">
        <v>29</v>
      </c>
      <c r="O156" s="20" t="s">
        <v>24</v>
      </c>
      <c r="P156">
        <v>4.3</v>
      </c>
      <c r="Q156" t="s">
        <v>2100</v>
      </c>
      <c r="R156">
        <v>0.95</v>
      </c>
      <c r="S156" t="s">
        <v>8</v>
      </c>
      <c r="T156" t="s">
        <v>20</v>
      </c>
      <c r="U156">
        <v>11</v>
      </c>
      <c r="W156">
        <v>8</v>
      </c>
    </row>
    <row r="157" spans="1:23" x14ac:dyDescent="0.25">
      <c r="A157" t="s">
        <v>377</v>
      </c>
      <c r="B157" t="s">
        <v>2108</v>
      </c>
      <c r="C157" t="s">
        <v>2577</v>
      </c>
      <c r="D157" t="s">
        <v>2110</v>
      </c>
      <c r="E157" t="s">
        <v>378</v>
      </c>
      <c r="F157" t="s">
        <v>2578</v>
      </c>
      <c r="G157" t="s">
        <v>2579</v>
      </c>
      <c r="H157" t="s">
        <v>378</v>
      </c>
      <c r="I157" t="s">
        <v>82</v>
      </c>
      <c r="J157">
        <v>60</v>
      </c>
      <c r="K157" t="s">
        <v>91</v>
      </c>
      <c r="L157" t="s">
        <v>92</v>
      </c>
      <c r="M157" t="s">
        <v>23</v>
      </c>
      <c r="N157">
        <v>15</v>
      </c>
      <c r="O157" s="20">
        <v>100</v>
      </c>
      <c r="P157">
        <v>1.5</v>
      </c>
      <c r="Q157" t="s">
        <v>2099</v>
      </c>
      <c r="R157">
        <v>0.8</v>
      </c>
      <c r="S157" t="s">
        <v>33</v>
      </c>
      <c r="T157" t="s">
        <v>20</v>
      </c>
      <c r="U157">
        <v>8</v>
      </c>
      <c r="W157">
        <v>14</v>
      </c>
    </row>
    <row r="158" spans="1:23" x14ac:dyDescent="0.25">
      <c r="A158" t="s">
        <v>379</v>
      </c>
      <c r="B158" t="s">
        <v>2108</v>
      </c>
      <c r="C158" t="s">
        <v>2580</v>
      </c>
      <c r="D158" t="s">
        <v>2110</v>
      </c>
      <c r="E158" t="s">
        <v>380</v>
      </c>
      <c r="F158" t="s">
        <v>2581</v>
      </c>
      <c r="G158" t="s">
        <v>2582</v>
      </c>
      <c r="H158" t="s">
        <v>380</v>
      </c>
      <c r="I158" t="s">
        <v>63</v>
      </c>
      <c r="J158">
        <v>43</v>
      </c>
      <c r="K158" t="s">
        <v>5</v>
      </c>
      <c r="L158" t="s">
        <v>6</v>
      </c>
      <c r="M158" t="s">
        <v>38</v>
      </c>
      <c r="N158">
        <v>9</v>
      </c>
      <c r="O158" s="20" t="s">
        <v>104</v>
      </c>
      <c r="P158">
        <v>2.2000000000000002</v>
      </c>
      <c r="Q158" t="s">
        <v>2099</v>
      </c>
      <c r="R158">
        <v>0.11</v>
      </c>
      <c r="S158" t="s">
        <v>50</v>
      </c>
      <c r="T158" t="s">
        <v>44</v>
      </c>
      <c r="U158">
        <v>12</v>
      </c>
      <c r="W158">
        <v>5</v>
      </c>
    </row>
    <row r="159" spans="1:23" x14ac:dyDescent="0.25">
      <c r="A159" t="s">
        <v>381</v>
      </c>
      <c r="B159" t="s">
        <v>2108</v>
      </c>
      <c r="C159" t="s">
        <v>2583</v>
      </c>
      <c r="D159" t="s">
        <v>2110</v>
      </c>
      <c r="E159" t="s">
        <v>382</v>
      </c>
      <c r="F159" t="s">
        <v>2584</v>
      </c>
      <c r="G159" t="s">
        <v>2585</v>
      </c>
      <c r="H159" t="s">
        <v>382</v>
      </c>
      <c r="I159" t="s">
        <v>82</v>
      </c>
      <c r="J159">
        <v>56</v>
      </c>
      <c r="K159" t="s">
        <v>136</v>
      </c>
      <c r="L159" t="s">
        <v>137</v>
      </c>
      <c r="M159" t="s">
        <v>38</v>
      </c>
      <c r="N159">
        <v>11</v>
      </c>
      <c r="O159" s="20">
        <v>100</v>
      </c>
      <c r="P159">
        <v>3.2</v>
      </c>
      <c r="Q159" t="s">
        <v>2099</v>
      </c>
      <c r="R159">
        <v>0.62</v>
      </c>
      <c r="S159" t="s">
        <v>50</v>
      </c>
      <c r="T159" t="s">
        <v>44</v>
      </c>
      <c r="U159">
        <v>4</v>
      </c>
      <c r="W159">
        <v>1</v>
      </c>
    </row>
    <row r="160" spans="1:23" x14ac:dyDescent="0.25">
      <c r="A160" t="s">
        <v>383</v>
      </c>
      <c r="B160" t="s">
        <v>2108</v>
      </c>
      <c r="C160" t="s">
        <v>2586</v>
      </c>
      <c r="D160" t="s">
        <v>2110</v>
      </c>
      <c r="E160" t="s">
        <v>384</v>
      </c>
      <c r="F160" t="s">
        <v>2587</v>
      </c>
      <c r="G160" t="s">
        <v>2588</v>
      </c>
      <c r="H160" t="s">
        <v>384</v>
      </c>
      <c r="I160" t="s">
        <v>82</v>
      </c>
      <c r="J160">
        <v>42</v>
      </c>
      <c r="K160" t="s">
        <v>107</v>
      </c>
      <c r="L160" t="s">
        <v>108</v>
      </c>
      <c r="M160" t="s">
        <v>75</v>
      </c>
      <c r="N160">
        <v>2</v>
      </c>
      <c r="O160" s="20" t="s">
        <v>49</v>
      </c>
      <c r="P160">
        <v>1.9</v>
      </c>
      <c r="Q160" t="s">
        <v>2099</v>
      </c>
      <c r="R160">
        <v>0.95</v>
      </c>
      <c r="S160" t="s">
        <v>8</v>
      </c>
      <c r="T160" t="s">
        <v>15</v>
      </c>
      <c r="U160">
        <v>2</v>
      </c>
      <c r="W160">
        <v>3</v>
      </c>
    </row>
    <row r="161" spans="1:23" x14ac:dyDescent="0.25">
      <c r="A161" t="s">
        <v>385</v>
      </c>
      <c r="B161" t="s">
        <v>2108</v>
      </c>
      <c r="C161" t="s">
        <v>2589</v>
      </c>
      <c r="D161" t="s">
        <v>2110</v>
      </c>
      <c r="E161" t="s">
        <v>386</v>
      </c>
      <c r="F161" t="s">
        <v>2590</v>
      </c>
      <c r="G161" t="s">
        <v>2591</v>
      </c>
      <c r="H161" t="s">
        <v>386</v>
      </c>
      <c r="I161" t="s">
        <v>63</v>
      </c>
      <c r="J161">
        <v>20</v>
      </c>
      <c r="K161" t="s">
        <v>173</v>
      </c>
      <c r="L161" t="s">
        <v>59</v>
      </c>
      <c r="M161" t="s">
        <v>19</v>
      </c>
      <c r="N161">
        <v>0</v>
      </c>
      <c r="O161" s="20">
        <v>40</v>
      </c>
      <c r="P161">
        <v>2.5</v>
      </c>
      <c r="Q161" t="s">
        <v>2099</v>
      </c>
      <c r="R161">
        <v>0.79</v>
      </c>
      <c r="S161" t="s">
        <v>8</v>
      </c>
      <c r="T161" t="s">
        <v>20</v>
      </c>
      <c r="U161">
        <v>4</v>
      </c>
      <c r="W161">
        <v>2</v>
      </c>
    </row>
    <row r="162" spans="1:23" x14ac:dyDescent="0.25">
      <c r="A162" t="s">
        <v>387</v>
      </c>
      <c r="B162" t="s">
        <v>2108</v>
      </c>
      <c r="C162" t="s">
        <v>2592</v>
      </c>
      <c r="D162" t="s">
        <v>2110</v>
      </c>
      <c r="E162" t="s">
        <v>388</v>
      </c>
      <c r="F162" t="s">
        <v>2593</v>
      </c>
      <c r="G162" t="s">
        <v>2594</v>
      </c>
      <c r="H162" t="s">
        <v>388</v>
      </c>
      <c r="I162" t="s">
        <v>63</v>
      </c>
      <c r="J162">
        <v>47</v>
      </c>
      <c r="K162" t="s">
        <v>36</v>
      </c>
      <c r="L162" t="s">
        <v>37</v>
      </c>
      <c r="M162" t="s">
        <v>60</v>
      </c>
      <c r="N162">
        <v>12</v>
      </c>
      <c r="O162" s="20">
        <v>40</v>
      </c>
      <c r="P162">
        <v>4.5</v>
      </c>
      <c r="Q162" t="s">
        <v>142</v>
      </c>
      <c r="R162">
        <v>0.62</v>
      </c>
      <c r="S162" t="s">
        <v>55</v>
      </c>
      <c r="T162" t="s">
        <v>9</v>
      </c>
      <c r="U162">
        <v>15</v>
      </c>
      <c r="W162">
        <v>10</v>
      </c>
    </row>
    <row r="163" spans="1:23" x14ac:dyDescent="0.25">
      <c r="A163" t="s">
        <v>389</v>
      </c>
      <c r="B163" t="s">
        <v>2108</v>
      </c>
      <c r="C163" t="s">
        <v>2595</v>
      </c>
      <c r="D163" t="s">
        <v>2110</v>
      </c>
      <c r="E163" t="s">
        <v>390</v>
      </c>
      <c r="F163" t="s">
        <v>2596</v>
      </c>
      <c r="G163" t="s">
        <v>2597</v>
      </c>
      <c r="H163" t="s">
        <v>390</v>
      </c>
      <c r="I163" t="s">
        <v>82</v>
      </c>
      <c r="J163">
        <v>40</v>
      </c>
      <c r="K163" t="s">
        <v>58</v>
      </c>
      <c r="L163" t="s">
        <v>59</v>
      </c>
      <c r="M163" t="s">
        <v>38</v>
      </c>
      <c r="N163">
        <v>12</v>
      </c>
      <c r="O163" s="20" t="s">
        <v>32</v>
      </c>
      <c r="P163">
        <v>4.0999999999999996</v>
      </c>
      <c r="Q163" t="s">
        <v>142</v>
      </c>
      <c r="R163">
        <v>0.68</v>
      </c>
      <c r="S163" t="s">
        <v>50</v>
      </c>
      <c r="T163" t="s">
        <v>44</v>
      </c>
      <c r="U163">
        <v>15</v>
      </c>
      <c r="W163">
        <v>11</v>
      </c>
    </row>
    <row r="164" spans="1:23" x14ac:dyDescent="0.25">
      <c r="A164" t="s">
        <v>391</v>
      </c>
      <c r="B164" t="s">
        <v>2108</v>
      </c>
      <c r="C164" t="s">
        <v>2598</v>
      </c>
      <c r="D164" t="s">
        <v>2110</v>
      </c>
      <c r="E164" t="s">
        <v>392</v>
      </c>
      <c r="F164" t="s">
        <v>2599</v>
      </c>
      <c r="G164" t="s">
        <v>2600</v>
      </c>
      <c r="H164" t="s">
        <v>392</v>
      </c>
      <c r="I164" t="s">
        <v>82</v>
      </c>
      <c r="J164">
        <v>56</v>
      </c>
      <c r="K164" t="s">
        <v>36</v>
      </c>
      <c r="L164" t="s">
        <v>37</v>
      </c>
      <c r="M164" t="s">
        <v>75</v>
      </c>
      <c r="N164">
        <v>15</v>
      </c>
      <c r="O164" s="20" t="s">
        <v>2103</v>
      </c>
      <c r="P164">
        <v>0</v>
      </c>
      <c r="Q164" t="s">
        <v>142</v>
      </c>
      <c r="R164">
        <v>0.11</v>
      </c>
      <c r="S164" t="s">
        <v>33</v>
      </c>
      <c r="T164" t="s">
        <v>15</v>
      </c>
      <c r="U164">
        <v>9</v>
      </c>
      <c r="W164">
        <v>9</v>
      </c>
    </row>
    <row r="165" spans="1:23" x14ac:dyDescent="0.25">
      <c r="A165" t="s">
        <v>393</v>
      </c>
      <c r="B165" t="s">
        <v>2108</v>
      </c>
      <c r="C165" t="s">
        <v>2601</v>
      </c>
      <c r="D165" t="s">
        <v>2110</v>
      </c>
      <c r="E165" t="s">
        <v>394</v>
      </c>
      <c r="F165" t="s">
        <v>2602</v>
      </c>
      <c r="G165" t="s">
        <v>2603</v>
      </c>
      <c r="H165" t="s">
        <v>394</v>
      </c>
      <c r="I165" t="s">
        <v>82</v>
      </c>
      <c r="J165">
        <v>59</v>
      </c>
      <c r="K165" t="s">
        <v>53</v>
      </c>
      <c r="L165" t="s">
        <v>13</v>
      </c>
      <c r="M165" t="s">
        <v>75</v>
      </c>
      <c r="N165">
        <v>29</v>
      </c>
      <c r="O165" s="20" t="s">
        <v>2103</v>
      </c>
      <c r="P165">
        <v>2.5</v>
      </c>
      <c r="Q165" t="s">
        <v>2099</v>
      </c>
      <c r="R165">
        <v>0.8</v>
      </c>
      <c r="S165" t="s">
        <v>8</v>
      </c>
      <c r="T165" t="s">
        <v>9</v>
      </c>
      <c r="U165">
        <v>19</v>
      </c>
      <c r="W165">
        <v>7</v>
      </c>
    </row>
    <row r="166" spans="1:23" x14ac:dyDescent="0.25">
      <c r="A166" t="s">
        <v>395</v>
      </c>
      <c r="B166" t="s">
        <v>2108</v>
      </c>
      <c r="C166" t="s">
        <v>2604</v>
      </c>
      <c r="D166" t="s">
        <v>2110</v>
      </c>
      <c r="E166" t="s">
        <v>396</v>
      </c>
      <c r="F166" t="s">
        <v>2605</v>
      </c>
      <c r="G166" t="s">
        <v>2606</v>
      </c>
      <c r="H166" t="s">
        <v>396</v>
      </c>
      <c r="I166" t="s">
        <v>82</v>
      </c>
      <c r="J166">
        <v>56</v>
      </c>
      <c r="K166" t="s">
        <v>71</v>
      </c>
      <c r="L166" t="s">
        <v>72</v>
      </c>
      <c r="M166" t="s">
        <v>64</v>
      </c>
      <c r="N166">
        <v>15</v>
      </c>
      <c r="O166" s="20">
        <v>40</v>
      </c>
      <c r="P166">
        <v>3.7</v>
      </c>
      <c r="Q166" t="s">
        <v>2100</v>
      </c>
      <c r="R166">
        <v>0.92</v>
      </c>
      <c r="S166" t="s">
        <v>33</v>
      </c>
      <c r="T166" t="s">
        <v>20</v>
      </c>
      <c r="U166">
        <v>14</v>
      </c>
      <c r="W166">
        <v>9</v>
      </c>
    </row>
    <row r="167" spans="1:23" x14ac:dyDescent="0.25">
      <c r="A167" t="s">
        <v>397</v>
      </c>
      <c r="B167" t="s">
        <v>2108</v>
      </c>
      <c r="C167" t="s">
        <v>2607</v>
      </c>
      <c r="D167" t="s">
        <v>2110</v>
      </c>
      <c r="E167" t="s">
        <v>398</v>
      </c>
      <c r="F167" t="s">
        <v>2608</v>
      </c>
      <c r="G167" t="s">
        <v>2609</v>
      </c>
      <c r="H167" t="s">
        <v>398</v>
      </c>
      <c r="I167" t="s">
        <v>63</v>
      </c>
      <c r="J167">
        <v>31</v>
      </c>
      <c r="K167" t="s">
        <v>136</v>
      </c>
      <c r="L167" t="s">
        <v>137</v>
      </c>
      <c r="M167" t="s">
        <v>23</v>
      </c>
      <c r="N167">
        <v>11</v>
      </c>
      <c r="O167" s="20" t="s">
        <v>2103</v>
      </c>
      <c r="P167">
        <v>1.3</v>
      </c>
      <c r="Q167" t="s">
        <v>2100</v>
      </c>
      <c r="R167">
        <v>0.65</v>
      </c>
      <c r="S167" t="s">
        <v>33</v>
      </c>
      <c r="T167" t="s">
        <v>15</v>
      </c>
      <c r="U167">
        <v>1</v>
      </c>
      <c r="W167">
        <v>1</v>
      </c>
    </row>
    <row r="168" spans="1:23" x14ac:dyDescent="0.25">
      <c r="A168" t="s">
        <v>399</v>
      </c>
      <c r="B168" t="s">
        <v>2108</v>
      </c>
      <c r="C168" t="s">
        <v>2610</v>
      </c>
      <c r="D168" t="s">
        <v>2110</v>
      </c>
      <c r="E168" t="s">
        <v>400</v>
      </c>
      <c r="F168" t="s">
        <v>2611</v>
      </c>
      <c r="G168" t="s">
        <v>2612</v>
      </c>
      <c r="H168" t="s">
        <v>400</v>
      </c>
      <c r="I168" t="s">
        <v>82</v>
      </c>
      <c r="J168">
        <v>60</v>
      </c>
      <c r="K168" t="s">
        <v>95</v>
      </c>
      <c r="L168" t="s">
        <v>96</v>
      </c>
      <c r="M168" t="s">
        <v>14</v>
      </c>
      <c r="N168">
        <v>33</v>
      </c>
      <c r="O168" s="20">
        <v>40</v>
      </c>
      <c r="P168">
        <v>3.6</v>
      </c>
      <c r="Q168" t="s">
        <v>2100</v>
      </c>
      <c r="R168">
        <v>0.87</v>
      </c>
      <c r="S168" t="s">
        <v>50</v>
      </c>
      <c r="T168" t="s">
        <v>44</v>
      </c>
      <c r="U168">
        <v>13</v>
      </c>
      <c r="W168">
        <v>10</v>
      </c>
    </row>
    <row r="169" spans="1:23" x14ac:dyDescent="0.25">
      <c r="A169" t="s">
        <v>401</v>
      </c>
      <c r="B169" t="s">
        <v>2108</v>
      </c>
      <c r="C169" t="s">
        <v>2613</v>
      </c>
      <c r="D169" t="s">
        <v>2110</v>
      </c>
      <c r="E169" t="s">
        <v>402</v>
      </c>
      <c r="F169" t="s">
        <v>2614</v>
      </c>
      <c r="G169" t="s">
        <v>2615</v>
      </c>
      <c r="H169" t="s">
        <v>402</v>
      </c>
      <c r="I169" t="s">
        <v>63</v>
      </c>
      <c r="J169">
        <v>31</v>
      </c>
      <c r="K169" t="s">
        <v>111</v>
      </c>
      <c r="L169" t="s">
        <v>13</v>
      </c>
      <c r="M169" t="s">
        <v>23</v>
      </c>
      <c r="N169">
        <v>10</v>
      </c>
      <c r="O169" s="20">
        <v>75</v>
      </c>
      <c r="P169">
        <v>0</v>
      </c>
      <c r="Q169" t="s">
        <v>142</v>
      </c>
      <c r="R169">
        <v>0.7</v>
      </c>
      <c r="S169" t="s">
        <v>50</v>
      </c>
      <c r="T169" t="s">
        <v>9</v>
      </c>
      <c r="U169">
        <v>11</v>
      </c>
      <c r="W169">
        <v>9</v>
      </c>
    </row>
    <row r="170" spans="1:23" x14ac:dyDescent="0.25">
      <c r="A170" t="s">
        <v>403</v>
      </c>
      <c r="B170" t="s">
        <v>2108</v>
      </c>
      <c r="C170" t="s">
        <v>2616</v>
      </c>
      <c r="D170" t="s">
        <v>2110</v>
      </c>
      <c r="E170" t="s">
        <v>404</v>
      </c>
      <c r="F170" t="s">
        <v>2617</v>
      </c>
      <c r="G170" t="s">
        <v>2618</v>
      </c>
      <c r="H170" t="s">
        <v>404</v>
      </c>
      <c r="I170" t="s">
        <v>82</v>
      </c>
      <c r="J170">
        <v>60</v>
      </c>
      <c r="K170" t="s">
        <v>58</v>
      </c>
      <c r="L170" t="s">
        <v>59</v>
      </c>
      <c r="M170" t="s">
        <v>64</v>
      </c>
      <c r="N170">
        <v>20</v>
      </c>
      <c r="O170" s="20">
        <v>40</v>
      </c>
      <c r="P170">
        <v>1.4</v>
      </c>
      <c r="Q170" t="s">
        <v>142</v>
      </c>
      <c r="R170">
        <v>0.87</v>
      </c>
      <c r="S170" t="s">
        <v>8</v>
      </c>
      <c r="T170" t="s">
        <v>44</v>
      </c>
      <c r="U170">
        <v>18</v>
      </c>
      <c r="W170">
        <v>17</v>
      </c>
    </row>
    <row r="171" spans="1:23" x14ac:dyDescent="0.25">
      <c r="A171" t="s">
        <v>405</v>
      </c>
      <c r="B171" t="s">
        <v>2108</v>
      </c>
      <c r="C171" t="s">
        <v>2619</v>
      </c>
      <c r="D171" t="s">
        <v>2110</v>
      </c>
      <c r="E171" t="s">
        <v>406</v>
      </c>
      <c r="F171" t="s">
        <v>2620</v>
      </c>
      <c r="G171" t="s">
        <v>2621</v>
      </c>
      <c r="H171" t="s">
        <v>406</v>
      </c>
      <c r="I171" t="s">
        <v>82</v>
      </c>
      <c r="J171">
        <v>46</v>
      </c>
      <c r="K171" t="s">
        <v>118</v>
      </c>
      <c r="L171" t="s">
        <v>119</v>
      </c>
      <c r="M171" t="s">
        <v>75</v>
      </c>
      <c r="N171">
        <v>23</v>
      </c>
      <c r="O171" s="20">
        <v>20</v>
      </c>
      <c r="P171">
        <v>2.9</v>
      </c>
      <c r="Q171" t="s">
        <v>2099</v>
      </c>
      <c r="R171">
        <v>0.72</v>
      </c>
      <c r="S171" t="s">
        <v>50</v>
      </c>
      <c r="T171" t="s">
        <v>20</v>
      </c>
      <c r="U171">
        <v>19</v>
      </c>
      <c r="W171">
        <v>5</v>
      </c>
    </row>
    <row r="172" spans="1:23" x14ac:dyDescent="0.25">
      <c r="A172" t="s">
        <v>407</v>
      </c>
      <c r="B172" t="s">
        <v>2108</v>
      </c>
      <c r="C172" t="s">
        <v>2622</v>
      </c>
      <c r="D172" t="s">
        <v>2110</v>
      </c>
      <c r="E172" t="s">
        <v>408</v>
      </c>
      <c r="F172" t="s">
        <v>2623</v>
      </c>
      <c r="G172" t="s">
        <v>2624</v>
      </c>
      <c r="H172" t="s">
        <v>408</v>
      </c>
      <c r="I172" t="s">
        <v>63</v>
      </c>
      <c r="J172">
        <v>40</v>
      </c>
      <c r="K172" t="s">
        <v>29</v>
      </c>
      <c r="L172" t="s">
        <v>30</v>
      </c>
      <c r="M172" t="s">
        <v>7</v>
      </c>
      <c r="N172">
        <v>11</v>
      </c>
      <c r="O172" s="20">
        <v>40</v>
      </c>
      <c r="P172">
        <v>2.8</v>
      </c>
      <c r="Q172" t="s">
        <v>2099</v>
      </c>
      <c r="R172">
        <v>0.8</v>
      </c>
      <c r="S172" t="s">
        <v>50</v>
      </c>
      <c r="T172" t="s">
        <v>9</v>
      </c>
      <c r="U172">
        <v>4</v>
      </c>
      <c r="W172">
        <v>1</v>
      </c>
    </row>
    <row r="173" spans="1:23" x14ac:dyDescent="0.25">
      <c r="A173" t="s">
        <v>409</v>
      </c>
      <c r="B173" t="s">
        <v>2108</v>
      </c>
      <c r="C173" t="s">
        <v>2625</v>
      </c>
      <c r="D173" t="s">
        <v>2110</v>
      </c>
      <c r="E173" t="s">
        <v>410</v>
      </c>
      <c r="F173" t="s">
        <v>2626</v>
      </c>
      <c r="G173" t="s">
        <v>2627</v>
      </c>
      <c r="H173" t="s">
        <v>410</v>
      </c>
      <c r="I173" t="s">
        <v>82</v>
      </c>
      <c r="J173">
        <v>34</v>
      </c>
      <c r="K173" t="s">
        <v>71</v>
      </c>
      <c r="L173" t="s">
        <v>72</v>
      </c>
      <c r="M173" t="s">
        <v>60</v>
      </c>
      <c r="N173">
        <v>0</v>
      </c>
      <c r="O173" s="20">
        <v>20</v>
      </c>
      <c r="P173">
        <v>1.7</v>
      </c>
      <c r="Q173" t="s">
        <v>2099</v>
      </c>
      <c r="R173">
        <v>0.66</v>
      </c>
      <c r="S173" t="s">
        <v>50</v>
      </c>
      <c r="T173" t="s">
        <v>20</v>
      </c>
      <c r="U173">
        <v>1</v>
      </c>
      <c r="W173">
        <v>3</v>
      </c>
    </row>
    <row r="174" spans="1:23" x14ac:dyDescent="0.25">
      <c r="A174" t="s">
        <v>411</v>
      </c>
      <c r="B174" t="s">
        <v>2108</v>
      </c>
      <c r="C174" t="s">
        <v>2628</v>
      </c>
      <c r="D174" t="s">
        <v>2110</v>
      </c>
      <c r="E174" t="s">
        <v>412</v>
      </c>
      <c r="F174" t="s">
        <v>2629</v>
      </c>
      <c r="G174" t="s">
        <v>2630</v>
      </c>
      <c r="H174" t="s">
        <v>412</v>
      </c>
      <c r="I174" t="s">
        <v>63</v>
      </c>
      <c r="J174">
        <v>42</v>
      </c>
      <c r="K174" t="s">
        <v>29</v>
      </c>
      <c r="L174" t="s">
        <v>30</v>
      </c>
      <c r="M174" t="s">
        <v>19</v>
      </c>
      <c r="N174">
        <v>7</v>
      </c>
      <c r="O174" s="20" t="s">
        <v>2104</v>
      </c>
      <c r="P174">
        <v>0</v>
      </c>
      <c r="Q174" t="s">
        <v>2100</v>
      </c>
      <c r="R174">
        <v>0.11</v>
      </c>
      <c r="S174" t="s">
        <v>33</v>
      </c>
      <c r="T174" t="s">
        <v>20</v>
      </c>
      <c r="U174">
        <v>14</v>
      </c>
      <c r="W174">
        <v>5</v>
      </c>
    </row>
    <row r="175" spans="1:23" x14ac:dyDescent="0.25">
      <c r="A175" t="s">
        <v>413</v>
      </c>
      <c r="B175" t="s">
        <v>2108</v>
      </c>
      <c r="C175" t="s">
        <v>2631</v>
      </c>
      <c r="D175" t="s">
        <v>2110</v>
      </c>
      <c r="E175" t="s">
        <v>414</v>
      </c>
      <c r="F175" t="s">
        <v>2632</v>
      </c>
      <c r="G175" t="s">
        <v>2633</v>
      </c>
      <c r="H175" t="s">
        <v>414</v>
      </c>
      <c r="I175" t="s">
        <v>82</v>
      </c>
      <c r="J175">
        <v>31</v>
      </c>
      <c r="K175" t="s">
        <v>53</v>
      </c>
      <c r="L175" t="s">
        <v>13</v>
      </c>
      <c r="M175" t="s">
        <v>38</v>
      </c>
      <c r="N175">
        <v>4</v>
      </c>
      <c r="O175" s="20" t="s">
        <v>2103</v>
      </c>
      <c r="P175">
        <v>1.1000000000000001</v>
      </c>
      <c r="Q175" t="s">
        <v>2100</v>
      </c>
      <c r="R175">
        <v>0.64</v>
      </c>
      <c r="S175" t="s">
        <v>8</v>
      </c>
      <c r="T175" t="s">
        <v>15</v>
      </c>
      <c r="U175">
        <v>4</v>
      </c>
      <c r="W175">
        <v>2</v>
      </c>
    </row>
    <row r="176" spans="1:23" x14ac:dyDescent="0.25">
      <c r="A176" t="s">
        <v>415</v>
      </c>
      <c r="B176" t="s">
        <v>2108</v>
      </c>
      <c r="C176" t="s">
        <v>2634</v>
      </c>
      <c r="D176" t="s">
        <v>2110</v>
      </c>
      <c r="E176" t="s">
        <v>416</v>
      </c>
      <c r="F176" t="s">
        <v>2635</v>
      </c>
      <c r="G176" t="s">
        <v>2636</v>
      </c>
      <c r="H176" t="s">
        <v>416</v>
      </c>
      <c r="I176" t="s">
        <v>82</v>
      </c>
      <c r="J176">
        <v>29</v>
      </c>
      <c r="K176" t="s">
        <v>91</v>
      </c>
      <c r="L176" t="s">
        <v>92</v>
      </c>
      <c r="M176" t="s">
        <v>60</v>
      </c>
      <c r="N176">
        <v>9</v>
      </c>
      <c r="O176" s="20">
        <v>20</v>
      </c>
      <c r="P176">
        <v>2.5</v>
      </c>
      <c r="Q176" t="s">
        <v>2100</v>
      </c>
      <c r="R176">
        <v>0.68</v>
      </c>
      <c r="S176" t="s">
        <v>55</v>
      </c>
      <c r="T176" t="s">
        <v>44</v>
      </c>
      <c r="U176">
        <v>11</v>
      </c>
      <c r="W176">
        <v>5</v>
      </c>
    </row>
    <row r="177" spans="1:23" x14ac:dyDescent="0.25">
      <c r="A177" t="s">
        <v>417</v>
      </c>
      <c r="B177" t="s">
        <v>2108</v>
      </c>
      <c r="C177" t="s">
        <v>2637</v>
      </c>
      <c r="D177" t="s">
        <v>2110</v>
      </c>
      <c r="E177" t="s">
        <v>418</v>
      </c>
      <c r="F177" t="s">
        <v>2638</v>
      </c>
      <c r="G177" t="s">
        <v>2639</v>
      </c>
      <c r="H177" t="s">
        <v>418</v>
      </c>
      <c r="I177" t="s">
        <v>63</v>
      </c>
      <c r="J177">
        <v>57</v>
      </c>
      <c r="K177" t="s">
        <v>12</v>
      </c>
      <c r="L177" t="s">
        <v>13</v>
      </c>
      <c r="M177" t="s">
        <v>19</v>
      </c>
      <c r="N177">
        <v>17</v>
      </c>
      <c r="O177" s="20">
        <v>20</v>
      </c>
      <c r="P177">
        <v>3.6</v>
      </c>
      <c r="Q177" t="s">
        <v>2099</v>
      </c>
      <c r="R177">
        <v>0.63</v>
      </c>
      <c r="S177" t="s">
        <v>33</v>
      </c>
      <c r="T177" t="s">
        <v>9</v>
      </c>
      <c r="U177">
        <v>10</v>
      </c>
      <c r="W177">
        <v>4</v>
      </c>
    </row>
    <row r="178" spans="1:23" x14ac:dyDescent="0.25">
      <c r="A178" t="s">
        <v>419</v>
      </c>
      <c r="B178" t="s">
        <v>2108</v>
      </c>
      <c r="C178" t="s">
        <v>2640</v>
      </c>
      <c r="D178" t="s">
        <v>2110</v>
      </c>
      <c r="E178" t="s">
        <v>420</v>
      </c>
      <c r="F178" t="s">
        <v>2641</v>
      </c>
      <c r="G178" t="s">
        <v>2642</v>
      </c>
      <c r="H178" t="s">
        <v>420</v>
      </c>
      <c r="I178" t="s">
        <v>82</v>
      </c>
      <c r="J178">
        <v>47</v>
      </c>
      <c r="K178" t="s">
        <v>78</v>
      </c>
      <c r="L178" t="s">
        <v>79</v>
      </c>
      <c r="M178" t="s">
        <v>75</v>
      </c>
      <c r="N178">
        <v>8</v>
      </c>
      <c r="O178" s="20">
        <v>20</v>
      </c>
      <c r="P178">
        <v>4.5</v>
      </c>
      <c r="Q178" t="s">
        <v>2100</v>
      </c>
      <c r="R178">
        <v>0.72</v>
      </c>
      <c r="S178" t="s">
        <v>50</v>
      </c>
      <c r="T178" t="s">
        <v>20</v>
      </c>
      <c r="U178">
        <v>12</v>
      </c>
      <c r="W178">
        <v>10</v>
      </c>
    </row>
    <row r="179" spans="1:23" x14ac:dyDescent="0.25">
      <c r="A179" t="s">
        <v>421</v>
      </c>
      <c r="B179" t="s">
        <v>2108</v>
      </c>
      <c r="C179" t="s">
        <v>2643</v>
      </c>
      <c r="D179" t="s">
        <v>2110</v>
      </c>
      <c r="E179" t="s">
        <v>422</v>
      </c>
      <c r="F179" t="s">
        <v>2644</v>
      </c>
      <c r="G179" t="s">
        <v>2645</v>
      </c>
      <c r="H179" t="s">
        <v>422</v>
      </c>
      <c r="I179" t="s">
        <v>82</v>
      </c>
      <c r="J179">
        <v>47</v>
      </c>
      <c r="K179" t="s">
        <v>136</v>
      </c>
      <c r="L179" t="s">
        <v>137</v>
      </c>
      <c r="M179" t="s">
        <v>31</v>
      </c>
      <c r="N179">
        <v>14</v>
      </c>
      <c r="O179" s="20" t="s">
        <v>32</v>
      </c>
      <c r="P179">
        <v>0</v>
      </c>
      <c r="Q179" t="s">
        <v>2100</v>
      </c>
      <c r="R179">
        <v>0.86</v>
      </c>
      <c r="S179" t="s">
        <v>33</v>
      </c>
      <c r="T179" t="s">
        <v>20</v>
      </c>
      <c r="U179">
        <v>14</v>
      </c>
      <c r="W179">
        <v>3</v>
      </c>
    </row>
    <row r="180" spans="1:23" x14ac:dyDescent="0.25">
      <c r="A180" t="s">
        <v>423</v>
      </c>
      <c r="B180" t="s">
        <v>2108</v>
      </c>
      <c r="C180" t="s">
        <v>2646</v>
      </c>
      <c r="D180" t="s">
        <v>2110</v>
      </c>
      <c r="E180" t="s">
        <v>424</v>
      </c>
      <c r="F180" t="s">
        <v>2647</v>
      </c>
      <c r="G180" t="s">
        <v>2648</v>
      </c>
      <c r="H180" t="s">
        <v>424</v>
      </c>
      <c r="I180" t="s">
        <v>63</v>
      </c>
      <c r="J180">
        <v>45</v>
      </c>
      <c r="K180" t="s">
        <v>118</v>
      </c>
      <c r="L180" t="s">
        <v>119</v>
      </c>
      <c r="M180" t="s">
        <v>19</v>
      </c>
      <c r="N180">
        <v>21</v>
      </c>
      <c r="O180" s="20" t="s">
        <v>2106</v>
      </c>
      <c r="P180">
        <v>1.5</v>
      </c>
      <c r="Q180" t="s">
        <v>2100</v>
      </c>
      <c r="R180">
        <v>0.73</v>
      </c>
      <c r="S180" t="s">
        <v>50</v>
      </c>
      <c r="T180" t="s">
        <v>9</v>
      </c>
      <c r="U180">
        <v>15</v>
      </c>
      <c r="W180">
        <v>17</v>
      </c>
    </row>
    <row r="181" spans="1:23" x14ac:dyDescent="0.25">
      <c r="A181" t="s">
        <v>425</v>
      </c>
      <c r="B181" t="s">
        <v>2108</v>
      </c>
      <c r="C181" t="s">
        <v>2649</v>
      </c>
      <c r="D181" t="s">
        <v>2110</v>
      </c>
      <c r="E181" t="s">
        <v>426</v>
      </c>
      <c r="F181" t="s">
        <v>2650</v>
      </c>
      <c r="G181" t="s">
        <v>2651</v>
      </c>
      <c r="H181" t="s">
        <v>426</v>
      </c>
      <c r="I181" t="s">
        <v>82</v>
      </c>
      <c r="J181">
        <v>24</v>
      </c>
      <c r="K181" t="s">
        <v>47</v>
      </c>
      <c r="L181" t="s">
        <v>48</v>
      </c>
      <c r="M181" t="s">
        <v>97</v>
      </c>
      <c r="N181">
        <v>1</v>
      </c>
      <c r="O181" s="20" t="s">
        <v>32</v>
      </c>
      <c r="P181">
        <v>3.7</v>
      </c>
      <c r="Q181" t="s">
        <v>142</v>
      </c>
      <c r="R181">
        <v>0.95</v>
      </c>
      <c r="S181" t="s">
        <v>50</v>
      </c>
      <c r="T181" t="s">
        <v>20</v>
      </c>
      <c r="U181">
        <v>3</v>
      </c>
      <c r="W181">
        <v>1</v>
      </c>
    </row>
    <row r="182" spans="1:23" x14ac:dyDescent="0.25">
      <c r="A182" t="s">
        <v>427</v>
      </c>
      <c r="B182" t="s">
        <v>2108</v>
      </c>
      <c r="C182" t="s">
        <v>2652</v>
      </c>
      <c r="D182" t="s">
        <v>2110</v>
      </c>
      <c r="E182" t="s">
        <v>428</v>
      </c>
      <c r="F182" t="s">
        <v>2653</v>
      </c>
      <c r="G182" t="s">
        <v>2654</v>
      </c>
      <c r="H182" t="s">
        <v>428</v>
      </c>
      <c r="I182" t="s">
        <v>63</v>
      </c>
      <c r="J182">
        <v>31</v>
      </c>
      <c r="K182" t="s">
        <v>58</v>
      </c>
      <c r="L182" t="s">
        <v>59</v>
      </c>
      <c r="M182" t="s">
        <v>14</v>
      </c>
      <c r="N182">
        <v>12</v>
      </c>
      <c r="O182" s="20">
        <v>20</v>
      </c>
      <c r="P182">
        <v>2.2999999999999998</v>
      </c>
      <c r="Q182" t="s">
        <v>2099</v>
      </c>
      <c r="R182">
        <v>0.9</v>
      </c>
      <c r="S182" t="s">
        <v>33</v>
      </c>
      <c r="T182" t="s">
        <v>15</v>
      </c>
      <c r="U182">
        <v>11</v>
      </c>
      <c r="W182">
        <v>6</v>
      </c>
    </row>
    <row r="183" spans="1:23" x14ac:dyDescent="0.25">
      <c r="A183" t="s">
        <v>429</v>
      </c>
      <c r="B183" t="s">
        <v>2108</v>
      </c>
      <c r="C183" t="s">
        <v>2655</v>
      </c>
      <c r="D183" t="s">
        <v>2110</v>
      </c>
      <c r="E183" t="s">
        <v>430</v>
      </c>
      <c r="F183" t="s">
        <v>2656</v>
      </c>
      <c r="G183" t="s">
        <v>2657</v>
      </c>
      <c r="H183" t="s">
        <v>430</v>
      </c>
      <c r="I183" t="s">
        <v>63</v>
      </c>
      <c r="J183">
        <v>20</v>
      </c>
      <c r="K183" t="s">
        <v>162</v>
      </c>
      <c r="L183" t="s">
        <v>59</v>
      </c>
      <c r="M183" t="s">
        <v>19</v>
      </c>
      <c r="N183">
        <v>2</v>
      </c>
      <c r="O183" s="20" t="s">
        <v>104</v>
      </c>
      <c r="P183">
        <v>2.8</v>
      </c>
      <c r="Q183" t="s">
        <v>2099</v>
      </c>
      <c r="R183">
        <v>0.78</v>
      </c>
      <c r="S183" t="s">
        <v>8</v>
      </c>
      <c r="T183" t="s">
        <v>15</v>
      </c>
      <c r="U183">
        <v>5</v>
      </c>
      <c r="W183">
        <v>1</v>
      </c>
    </row>
    <row r="184" spans="1:23" x14ac:dyDescent="0.25">
      <c r="A184" t="s">
        <v>431</v>
      </c>
      <c r="B184" t="s">
        <v>2108</v>
      </c>
      <c r="C184" t="s">
        <v>2658</v>
      </c>
      <c r="D184" t="s">
        <v>2110</v>
      </c>
      <c r="E184" t="s">
        <v>432</v>
      </c>
      <c r="F184" t="s">
        <v>2659</v>
      </c>
      <c r="G184" t="s">
        <v>2660</v>
      </c>
      <c r="H184" t="s">
        <v>432</v>
      </c>
      <c r="I184" t="s">
        <v>82</v>
      </c>
      <c r="J184">
        <v>38</v>
      </c>
      <c r="K184" t="s">
        <v>71</v>
      </c>
      <c r="L184" t="s">
        <v>72</v>
      </c>
      <c r="M184" t="s">
        <v>23</v>
      </c>
      <c r="N184">
        <v>3</v>
      </c>
      <c r="O184" s="20">
        <v>30</v>
      </c>
      <c r="P184">
        <v>3.5</v>
      </c>
      <c r="Q184" t="s">
        <v>142</v>
      </c>
      <c r="R184">
        <v>0.97</v>
      </c>
      <c r="S184" t="s">
        <v>50</v>
      </c>
      <c r="T184" t="s">
        <v>15</v>
      </c>
      <c r="U184">
        <v>3</v>
      </c>
      <c r="W184">
        <v>1</v>
      </c>
    </row>
    <row r="185" spans="1:23" x14ac:dyDescent="0.25">
      <c r="A185" t="s">
        <v>433</v>
      </c>
      <c r="B185" t="s">
        <v>2108</v>
      </c>
      <c r="C185" t="s">
        <v>2661</v>
      </c>
      <c r="D185" t="s">
        <v>2110</v>
      </c>
      <c r="E185" t="s">
        <v>434</v>
      </c>
      <c r="F185" t="s">
        <v>2662</v>
      </c>
      <c r="G185" t="s">
        <v>2663</v>
      </c>
      <c r="H185" t="s">
        <v>434</v>
      </c>
      <c r="I185" t="s">
        <v>63</v>
      </c>
      <c r="J185">
        <v>33</v>
      </c>
      <c r="K185" t="s">
        <v>18</v>
      </c>
      <c r="L185" t="s">
        <v>18</v>
      </c>
      <c r="M185" t="s">
        <v>60</v>
      </c>
      <c r="N185">
        <v>11</v>
      </c>
      <c r="O185" s="20" t="s">
        <v>49</v>
      </c>
      <c r="P185">
        <v>0</v>
      </c>
      <c r="Q185" t="s">
        <v>54</v>
      </c>
      <c r="R185">
        <v>0.65</v>
      </c>
      <c r="S185" t="s">
        <v>8</v>
      </c>
      <c r="T185" t="s">
        <v>15</v>
      </c>
      <c r="U185">
        <v>12</v>
      </c>
      <c r="W185">
        <v>7</v>
      </c>
    </row>
    <row r="186" spans="1:23" x14ac:dyDescent="0.25">
      <c r="A186" t="s">
        <v>435</v>
      </c>
      <c r="B186" t="s">
        <v>2108</v>
      </c>
      <c r="C186" t="s">
        <v>2664</v>
      </c>
      <c r="D186" t="s">
        <v>2110</v>
      </c>
      <c r="E186" t="s">
        <v>436</v>
      </c>
      <c r="F186" t="s">
        <v>2665</v>
      </c>
      <c r="G186" t="s">
        <v>2666</v>
      </c>
      <c r="H186" t="s">
        <v>436</v>
      </c>
      <c r="I186" t="s">
        <v>63</v>
      </c>
      <c r="J186">
        <v>31</v>
      </c>
      <c r="K186" t="s">
        <v>12</v>
      </c>
      <c r="L186" t="s">
        <v>13</v>
      </c>
      <c r="M186" t="s">
        <v>23</v>
      </c>
      <c r="N186">
        <v>4</v>
      </c>
      <c r="O186" s="20">
        <v>40</v>
      </c>
      <c r="P186">
        <v>3.2</v>
      </c>
      <c r="Q186" t="s">
        <v>2100</v>
      </c>
      <c r="R186">
        <v>0.78</v>
      </c>
      <c r="S186" t="s">
        <v>55</v>
      </c>
      <c r="T186" t="s">
        <v>20</v>
      </c>
      <c r="U186">
        <v>4</v>
      </c>
      <c r="W186">
        <v>1</v>
      </c>
    </row>
    <row r="187" spans="1:23" x14ac:dyDescent="0.25">
      <c r="A187" t="s">
        <v>437</v>
      </c>
      <c r="B187" t="s">
        <v>2108</v>
      </c>
      <c r="C187" t="s">
        <v>2667</v>
      </c>
      <c r="D187" t="s">
        <v>2110</v>
      </c>
      <c r="E187" t="s">
        <v>438</v>
      </c>
      <c r="F187" t="s">
        <v>2668</v>
      </c>
      <c r="G187" t="s">
        <v>2669</v>
      </c>
      <c r="H187" t="s">
        <v>438</v>
      </c>
      <c r="I187" t="s">
        <v>82</v>
      </c>
      <c r="J187">
        <v>41</v>
      </c>
      <c r="K187" t="s">
        <v>173</v>
      </c>
      <c r="L187" t="s">
        <v>59</v>
      </c>
      <c r="M187" t="s">
        <v>97</v>
      </c>
      <c r="N187">
        <v>21</v>
      </c>
      <c r="O187" s="20">
        <v>50</v>
      </c>
      <c r="P187">
        <v>3.3</v>
      </c>
      <c r="Q187" t="s">
        <v>2100</v>
      </c>
      <c r="R187">
        <v>0.65</v>
      </c>
      <c r="S187" t="s">
        <v>50</v>
      </c>
      <c r="T187" t="s">
        <v>9</v>
      </c>
      <c r="U187">
        <v>20</v>
      </c>
      <c r="W187">
        <v>4</v>
      </c>
    </row>
    <row r="188" spans="1:23" x14ac:dyDescent="0.25">
      <c r="A188" t="s">
        <v>439</v>
      </c>
      <c r="B188" t="s">
        <v>2108</v>
      </c>
      <c r="C188" t="s">
        <v>2670</v>
      </c>
      <c r="D188" t="s">
        <v>2110</v>
      </c>
      <c r="E188" t="s">
        <v>440</v>
      </c>
      <c r="F188" t="s">
        <v>2671</v>
      </c>
      <c r="G188" t="s">
        <v>2672</v>
      </c>
      <c r="H188" t="s">
        <v>440</v>
      </c>
      <c r="I188" t="s">
        <v>82</v>
      </c>
      <c r="J188">
        <v>54</v>
      </c>
      <c r="K188" t="s">
        <v>47</v>
      </c>
      <c r="L188" t="s">
        <v>48</v>
      </c>
      <c r="M188" t="s">
        <v>23</v>
      </c>
      <c r="N188">
        <v>0</v>
      </c>
      <c r="O188" s="20" t="s">
        <v>104</v>
      </c>
      <c r="P188">
        <v>4.9000000000000004</v>
      </c>
      <c r="Q188" t="s">
        <v>2099</v>
      </c>
      <c r="R188">
        <v>0.11</v>
      </c>
      <c r="S188" t="s">
        <v>8</v>
      </c>
      <c r="T188" t="s">
        <v>9</v>
      </c>
      <c r="U188">
        <v>2</v>
      </c>
      <c r="W188">
        <v>4</v>
      </c>
    </row>
    <row r="189" spans="1:23" x14ac:dyDescent="0.25">
      <c r="A189" t="s">
        <v>441</v>
      </c>
      <c r="B189" t="s">
        <v>2108</v>
      </c>
      <c r="C189" t="s">
        <v>2673</v>
      </c>
      <c r="D189" t="s">
        <v>2110</v>
      </c>
      <c r="E189" t="s">
        <v>442</v>
      </c>
      <c r="F189" t="s">
        <v>2674</v>
      </c>
      <c r="G189" t="s">
        <v>2675</v>
      </c>
      <c r="H189" t="s">
        <v>442</v>
      </c>
      <c r="I189" t="s">
        <v>82</v>
      </c>
      <c r="J189">
        <v>50</v>
      </c>
      <c r="K189" t="s">
        <v>162</v>
      </c>
      <c r="L189" t="s">
        <v>59</v>
      </c>
      <c r="M189" t="s">
        <v>38</v>
      </c>
      <c r="N189">
        <v>6</v>
      </c>
      <c r="O189" s="20">
        <v>30</v>
      </c>
      <c r="P189">
        <v>2.2000000000000002</v>
      </c>
      <c r="Q189" t="s">
        <v>2100</v>
      </c>
      <c r="R189">
        <v>0.95</v>
      </c>
      <c r="S189" t="s">
        <v>8</v>
      </c>
      <c r="T189" t="s">
        <v>9</v>
      </c>
      <c r="U189">
        <v>13</v>
      </c>
      <c r="W189">
        <v>2</v>
      </c>
    </row>
    <row r="190" spans="1:23" x14ac:dyDescent="0.25">
      <c r="A190" t="s">
        <v>443</v>
      </c>
      <c r="B190" t="s">
        <v>2108</v>
      </c>
      <c r="C190" t="s">
        <v>2676</v>
      </c>
      <c r="D190" t="s">
        <v>2110</v>
      </c>
      <c r="E190" t="s">
        <v>444</v>
      </c>
      <c r="F190" t="s">
        <v>2677</v>
      </c>
      <c r="G190" t="s">
        <v>2678</v>
      </c>
      <c r="H190" t="s">
        <v>444</v>
      </c>
      <c r="I190" t="s">
        <v>82</v>
      </c>
      <c r="J190">
        <v>48</v>
      </c>
      <c r="K190" t="s">
        <v>91</v>
      </c>
      <c r="L190" t="s">
        <v>92</v>
      </c>
      <c r="M190" t="s">
        <v>97</v>
      </c>
      <c r="N190">
        <v>18</v>
      </c>
      <c r="O190" s="20" t="s">
        <v>2104</v>
      </c>
      <c r="P190">
        <v>2.5</v>
      </c>
      <c r="Q190" t="s">
        <v>2100</v>
      </c>
      <c r="R190">
        <v>0.88</v>
      </c>
      <c r="S190" t="s">
        <v>55</v>
      </c>
      <c r="T190" t="s">
        <v>9</v>
      </c>
      <c r="U190">
        <v>14</v>
      </c>
      <c r="W190">
        <v>2</v>
      </c>
    </row>
    <row r="191" spans="1:23" x14ac:dyDescent="0.25">
      <c r="A191" t="s">
        <v>445</v>
      </c>
      <c r="B191" t="s">
        <v>2108</v>
      </c>
      <c r="C191" t="s">
        <v>2679</v>
      </c>
      <c r="D191" t="s">
        <v>2110</v>
      </c>
      <c r="E191" t="s">
        <v>446</v>
      </c>
      <c r="F191" t="s">
        <v>2680</v>
      </c>
      <c r="G191" t="s">
        <v>2681</v>
      </c>
      <c r="H191" t="s">
        <v>446</v>
      </c>
      <c r="I191" t="s">
        <v>63</v>
      </c>
      <c r="J191">
        <v>49</v>
      </c>
      <c r="K191" t="s">
        <v>162</v>
      </c>
      <c r="L191" t="s">
        <v>59</v>
      </c>
      <c r="M191" t="s">
        <v>19</v>
      </c>
      <c r="N191">
        <v>11</v>
      </c>
      <c r="O191" s="20" t="s">
        <v>49</v>
      </c>
      <c r="P191">
        <v>1.8</v>
      </c>
      <c r="Q191" t="s">
        <v>2099</v>
      </c>
      <c r="R191">
        <v>0.11</v>
      </c>
      <c r="S191" t="s">
        <v>8</v>
      </c>
      <c r="T191" t="s">
        <v>44</v>
      </c>
      <c r="U191">
        <v>5</v>
      </c>
      <c r="W191">
        <v>5</v>
      </c>
    </row>
    <row r="192" spans="1:23" x14ac:dyDescent="0.25">
      <c r="A192" t="s">
        <v>447</v>
      </c>
      <c r="B192" t="s">
        <v>2108</v>
      </c>
      <c r="C192" t="s">
        <v>2682</v>
      </c>
      <c r="D192" t="s">
        <v>2110</v>
      </c>
      <c r="E192" t="s">
        <v>448</v>
      </c>
      <c r="F192" t="s">
        <v>2683</v>
      </c>
      <c r="G192" t="s">
        <v>2684</v>
      </c>
      <c r="H192" t="s">
        <v>448</v>
      </c>
      <c r="I192" t="s">
        <v>82</v>
      </c>
      <c r="J192">
        <v>21</v>
      </c>
      <c r="K192" t="s">
        <v>95</v>
      </c>
      <c r="L192" t="s">
        <v>96</v>
      </c>
      <c r="M192" t="s">
        <v>19</v>
      </c>
      <c r="N192">
        <v>1</v>
      </c>
      <c r="O192" s="20">
        <v>75</v>
      </c>
      <c r="P192">
        <v>4.5999999999999996</v>
      </c>
      <c r="Q192" t="s">
        <v>2099</v>
      </c>
      <c r="R192">
        <v>0.92</v>
      </c>
      <c r="S192" t="s">
        <v>8</v>
      </c>
      <c r="T192" t="s">
        <v>9</v>
      </c>
      <c r="U192">
        <v>2</v>
      </c>
      <c r="W192">
        <v>1</v>
      </c>
    </row>
    <row r="193" spans="1:23" x14ac:dyDescent="0.25">
      <c r="A193" t="s">
        <v>449</v>
      </c>
      <c r="B193" t="s">
        <v>2108</v>
      </c>
      <c r="C193" t="s">
        <v>2685</v>
      </c>
      <c r="D193" t="s">
        <v>2110</v>
      </c>
      <c r="E193" t="s">
        <v>450</v>
      </c>
      <c r="F193" t="s">
        <v>2686</v>
      </c>
      <c r="G193" t="s">
        <v>2687</v>
      </c>
      <c r="H193" t="s">
        <v>450</v>
      </c>
      <c r="I193" t="s">
        <v>82</v>
      </c>
      <c r="J193">
        <v>58</v>
      </c>
      <c r="K193" t="s">
        <v>12</v>
      </c>
      <c r="L193" t="s">
        <v>13</v>
      </c>
      <c r="M193" t="s">
        <v>19</v>
      </c>
      <c r="N193">
        <v>20</v>
      </c>
      <c r="O193" s="20">
        <v>75</v>
      </c>
      <c r="P193">
        <v>2.8</v>
      </c>
      <c r="Q193" t="s">
        <v>142</v>
      </c>
      <c r="R193">
        <v>0.75</v>
      </c>
      <c r="S193" t="s">
        <v>55</v>
      </c>
      <c r="T193" t="s">
        <v>44</v>
      </c>
      <c r="U193">
        <v>13</v>
      </c>
      <c r="W193">
        <v>1</v>
      </c>
    </row>
    <row r="194" spans="1:23" x14ac:dyDescent="0.25">
      <c r="A194" t="s">
        <v>451</v>
      </c>
      <c r="B194" t="s">
        <v>2108</v>
      </c>
      <c r="C194" t="s">
        <v>2688</v>
      </c>
      <c r="D194" t="s">
        <v>2110</v>
      </c>
      <c r="E194" t="s">
        <v>246</v>
      </c>
      <c r="F194" t="s">
        <v>2379</v>
      </c>
      <c r="G194" t="s">
        <v>2380</v>
      </c>
      <c r="H194" t="s">
        <v>246</v>
      </c>
      <c r="I194" t="s">
        <v>82</v>
      </c>
      <c r="J194">
        <v>41</v>
      </c>
      <c r="K194" t="s">
        <v>5</v>
      </c>
      <c r="L194" t="s">
        <v>6</v>
      </c>
      <c r="M194" t="s">
        <v>75</v>
      </c>
      <c r="N194">
        <v>11</v>
      </c>
      <c r="O194" s="20" t="s">
        <v>32</v>
      </c>
      <c r="P194">
        <v>1.4</v>
      </c>
      <c r="Q194" t="s">
        <v>2099</v>
      </c>
      <c r="R194">
        <v>0.74</v>
      </c>
      <c r="S194" t="s">
        <v>50</v>
      </c>
      <c r="T194" t="s">
        <v>44</v>
      </c>
      <c r="U194">
        <v>2</v>
      </c>
      <c r="W194">
        <v>4</v>
      </c>
    </row>
    <row r="195" spans="1:23" x14ac:dyDescent="0.25">
      <c r="A195" t="s">
        <v>452</v>
      </c>
      <c r="B195" t="s">
        <v>2108</v>
      </c>
      <c r="C195" t="s">
        <v>2689</v>
      </c>
      <c r="D195" t="s">
        <v>2110</v>
      </c>
      <c r="E195" t="s">
        <v>453</v>
      </c>
      <c r="F195" t="s">
        <v>2690</v>
      </c>
      <c r="G195" t="s">
        <v>2691</v>
      </c>
      <c r="H195" t="s">
        <v>453</v>
      </c>
      <c r="I195" t="s">
        <v>63</v>
      </c>
      <c r="J195">
        <v>58</v>
      </c>
      <c r="K195" t="s">
        <v>107</v>
      </c>
      <c r="L195" t="s">
        <v>108</v>
      </c>
      <c r="M195" t="s">
        <v>7</v>
      </c>
      <c r="N195">
        <v>25</v>
      </c>
      <c r="O195" s="20" t="s">
        <v>32</v>
      </c>
      <c r="P195">
        <v>4.2</v>
      </c>
      <c r="Q195" t="s">
        <v>2100</v>
      </c>
      <c r="R195">
        <v>0.71</v>
      </c>
      <c r="S195" t="s">
        <v>8</v>
      </c>
      <c r="T195" t="s">
        <v>15</v>
      </c>
      <c r="U195">
        <v>11</v>
      </c>
      <c r="W195">
        <v>13</v>
      </c>
    </row>
    <row r="196" spans="1:23" x14ac:dyDescent="0.25">
      <c r="A196" t="s">
        <v>454</v>
      </c>
      <c r="B196" t="s">
        <v>2108</v>
      </c>
      <c r="C196" t="s">
        <v>2692</v>
      </c>
      <c r="D196" t="s">
        <v>2110</v>
      </c>
      <c r="E196" t="s">
        <v>455</v>
      </c>
      <c r="F196" t="s">
        <v>2693</v>
      </c>
      <c r="G196" t="s">
        <v>2694</v>
      </c>
      <c r="H196" t="s">
        <v>455</v>
      </c>
      <c r="I196" t="s">
        <v>63</v>
      </c>
      <c r="J196">
        <v>50</v>
      </c>
      <c r="K196" t="s">
        <v>136</v>
      </c>
      <c r="L196" t="s">
        <v>137</v>
      </c>
      <c r="M196" t="s">
        <v>19</v>
      </c>
      <c r="N196">
        <v>20</v>
      </c>
      <c r="O196" s="20" t="s">
        <v>2104</v>
      </c>
      <c r="P196">
        <v>3.6</v>
      </c>
      <c r="Q196" t="s">
        <v>2100</v>
      </c>
      <c r="R196">
        <v>0.89</v>
      </c>
      <c r="S196" t="s">
        <v>8</v>
      </c>
      <c r="T196" t="s">
        <v>44</v>
      </c>
      <c r="U196">
        <v>17</v>
      </c>
      <c r="W196">
        <v>2</v>
      </c>
    </row>
    <row r="197" spans="1:23" x14ac:dyDescent="0.25">
      <c r="A197" t="s">
        <v>456</v>
      </c>
      <c r="B197" t="s">
        <v>2108</v>
      </c>
      <c r="C197" t="s">
        <v>2695</v>
      </c>
      <c r="D197" t="s">
        <v>2110</v>
      </c>
      <c r="E197" t="s">
        <v>457</v>
      </c>
      <c r="F197" t="s">
        <v>2696</v>
      </c>
      <c r="G197" t="s">
        <v>2697</v>
      </c>
      <c r="H197" t="s">
        <v>457</v>
      </c>
      <c r="I197" t="s">
        <v>82</v>
      </c>
      <c r="J197">
        <v>52</v>
      </c>
      <c r="K197" t="s">
        <v>36</v>
      </c>
      <c r="L197" t="s">
        <v>37</v>
      </c>
      <c r="M197" t="s">
        <v>23</v>
      </c>
      <c r="N197">
        <v>33</v>
      </c>
      <c r="O197" s="20" t="s">
        <v>212</v>
      </c>
      <c r="P197">
        <v>1.6</v>
      </c>
      <c r="Q197" t="s">
        <v>2100</v>
      </c>
      <c r="R197">
        <v>0.66</v>
      </c>
      <c r="S197" t="s">
        <v>8</v>
      </c>
      <c r="T197" t="s">
        <v>20</v>
      </c>
      <c r="U197">
        <v>14</v>
      </c>
      <c r="W197">
        <v>17</v>
      </c>
    </row>
    <row r="198" spans="1:23" x14ac:dyDescent="0.25">
      <c r="A198" t="s">
        <v>458</v>
      </c>
      <c r="B198" t="s">
        <v>2108</v>
      </c>
      <c r="C198" t="s">
        <v>2698</v>
      </c>
      <c r="D198" t="s">
        <v>2110</v>
      </c>
      <c r="E198" t="s">
        <v>459</v>
      </c>
      <c r="F198" t="s">
        <v>2699</v>
      </c>
      <c r="G198" t="s">
        <v>2700</v>
      </c>
      <c r="H198" t="s">
        <v>459</v>
      </c>
      <c r="I198" t="s">
        <v>82</v>
      </c>
      <c r="J198">
        <v>34</v>
      </c>
      <c r="K198" t="s">
        <v>29</v>
      </c>
      <c r="L198" t="s">
        <v>30</v>
      </c>
      <c r="M198" t="s">
        <v>38</v>
      </c>
      <c r="N198">
        <v>6</v>
      </c>
      <c r="O198" s="20" t="s">
        <v>212</v>
      </c>
      <c r="P198">
        <v>2</v>
      </c>
      <c r="Q198" t="s">
        <v>142</v>
      </c>
      <c r="R198">
        <v>0.11</v>
      </c>
      <c r="S198" t="s">
        <v>33</v>
      </c>
      <c r="T198" t="s">
        <v>44</v>
      </c>
      <c r="U198">
        <v>13</v>
      </c>
      <c r="W198">
        <v>1</v>
      </c>
    </row>
    <row r="199" spans="1:23" x14ac:dyDescent="0.25">
      <c r="A199" t="s">
        <v>460</v>
      </c>
      <c r="B199" t="s">
        <v>2108</v>
      </c>
      <c r="C199" t="s">
        <v>2701</v>
      </c>
      <c r="D199" t="s">
        <v>2110</v>
      </c>
      <c r="E199" t="s">
        <v>461</v>
      </c>
      <c r="F199" t="s">
        <v>2702</v>
      </c>
      <c r="G199" t="s">
        <v>2703</v>
      </c>
      <c r="H199" t="s">
        <v>461</v>
      </c>
      <c r="I199" t="s">
        <v>82</v>
      </c>
      <c r="J199">
        <v>32</v>
      </c>
      <c r="K199" t="s">
        <v>118</v>
      </c>
      <c r="L199" t="s">
        <v>119</v>
      </c>
      <c r="M199" t="s">
        <v>97</v>
      </c>
      <c r="N199">
        <v>11</v>
      </c>
      <c r="O199" s="20">
        <v>40</v>
      </c>
      <c r="P199">
        <v>4.3</v>
      </c>
      <c r="Q199" t="s">
        <v>2100</v>
      </c>
      <c r="R199">
        <v>0.86</v>
      </c>
      <c r="S199" t="s">
        <v>55</v>
      </c>
      <c r="T199" t="s">
        <v>15</v>
      </c>
      <c r="U199">
        <v>9</v>
      </c>
      <c r="W199">
        <v>2</v>
      </c>
    </row>
    <row r="200" spans="1:23" x14ac:dyDescent="0.25">
      <c r="A200" t="s">
        <v>462</v>
      </c>
      <c r="B200" t="s">
        <v>2108</v>
      </c>
      <c r="C200" t="s">
        <v>2704</v>
      </c>
      <c r="D200" t="s">
        <v>2110</v>
      </c>
      <c r="E200" t="s">
        <v>463</v>
      </c>
      <c r="F200" t="s">
        <v>2705</v>
      </c>
      <c r="G200" t="s">
        <v>2706</v>
      </c>
      <c r="H200" t="s">
        <v>463</v>
      </c>
      <c r="I200" t="s">
        <v>63</v>
      </c>
      <c r="J200">
        <v>50</v>
      </c>
      <c r="K200" t="s">
        <v>78</v>
      </c>
      <c r="L200" t="s">
        <v>79</v>
      </c>
      <c r="M200" t="s">
        <v>19</v>
      </c>
      <c r="N200">
        <v>28</v>
      </c>
      <c r="O200" s="20" t="s">
        <v>212</v>
      </c>
      <c r="P200">
        <v>4.9000000000000004</v>
      </c>
      <c r="Q200" t="s">
        <v>2100</v>
      </c>
      <c r="R200">
        <v>0.86</v>
      </c>
      <c r="S200" t="s">
        <v>33</v>
      </c>
      <c r="T200" t="s">
        <v>44</v>
      </c>
      <c r="U200">
        <v>12</v>
      </c>
      <c r="W200">
        <v>3</v>
      </c>
    </row>
    <row r="201" spans="1:23" x14ac:dyDescent="0.25">
      <c r="A201" t="s">
        <v>464</v>
      </c>
      <c r="B201" t="s">
        <v>2108</v>
      </c>
      <c r="C201" t="s">
        <v>2707</v>
      </c>
      <c r="D201" t="s">
        <v>2110</v>
      </c>
      <c r="E201" t="s">
        <v>465</v>
      </c>
      <c r="F201" t="s">
        <v>2708</v>
      </c>
      <c r="G201" t="s">
        <v>2709</v>
      </c>
      <c r="H201" t="s">
        <v>465</v>
      </c>
      <c r="I201" t="s">
        <v>63</v>
      </c>
      <c r="J201">
        <v>39</v>
      </c>
      <c r="K201" t="s">
        <v>58</v>
      </c>
      <c r="L201" t="s">
        <v>59</v>
      </c>
      <c r="M201" t="s">
        <v>38</v>
      </c>
      <c r="N201">
        <v>11</v>
      </c>
      <c r="O201" s="20">
        <v>100</v>
      </c>
      <c r="P201">
        <v>3.5</v>
      </c>
      <c r="Q201" t="s">
        <v>2100</v>
      </c>
      <c r="R201">
        <v>0.82</v>
      </c>
      <c r="S201" t="s">
        <v>55</v>
      </c>
      <c r="T201" t="s">
        <v>20</v>
      </c>
      <c r="U201">
        <v>12</v>
      </c>
      <c r="W201">
        <v>2</v>
      </c>
    </row>
    <row r="202" spans="1:23" x14ac:dyDescent="0.25">
      <c r="A202" t="s">
        <v>466</v>
      </c>
      <c r="B202" t="s">
        <v>2108</v>
      </c>
      <c r="C202" t="s">
        <v>2710</v>
      </c>
      <c r="D202" t="s">
        <v>2110</v>
      </c>
      <c r="E202" t="s">
        <v>467</v>
      </c>
      <c r="F202" t="s">
        <v>2711</v>
      </c>
      <c r="G202" t="s">
        <v>2712</v>
      </c>
      <c r="H202" t="s">
        <v>467</v>
      </c>
      <c r="I202" t="s">
        <v>63</v>
      </c>
      <c r="J202">
        <v>25</v>
      </c>
      <c r="K202" t="s">
        <v>173</v>
      </c>
      <c r="L202" t="s">
        <v>59</v>
      </c>
      <c r="M202" t="s">
        <v>31</v>
      </c>
      <c r="N202">
        <v>2</v>
      </c>
      <c r="O202" s="20">
        <v>100</v>
      </c>
      <c r="P202">
        <v>2.5</v>
      </c>
      <c r="Q202" t="s">
        <v>142</v>
      </c>
      <c r="R202">
        <v>0.87</v>
      </c>
      <c r="S202" t="s">
        <v>50</v>
      </c>
      <c r="T202" t="s">
        <v>20</v>
      </c>
      <c r="U202">
        <v>1</v>
      </c>
      <c r="W202">
        <v>1</v>
      </c>
    </row>
    <row r="203" spans="1:23" x14ac:dyDescent="0.25">
      <c r="A203" t="s">
        <v>468</v>
      </c>
      <c r="B203" t="s">
        <v>2108</v>
      </c>
      <c r="C203" t="s">
        <v>2713</v>
      </c>
      <c r="D203" t="s">
        <v>2110</v>
      </c>
      <c r="E203" t="s">
        <v>469</v>
      </c>
      <c r="F203" t="s">
        <v>2714</v>
      </c>
      <c r="G203" t="s">
        <v>2715</v>
      </c>
      <c r="H203" t="s">
        <v>469</v>
      </c>
      <c r="I203" t="s">
        <v>63</v>
      </c>
      <c r="J203">
        <v>55</v>
      </c>
      <c r="K203" t="s">
        <v>158</v>
      </c>
      <c r="L203" t="s">
        <v>159</v>
      </c>
      <c r="M203" t="s">
        <v>97</v>
      </c>
      <c r="N203">
        <v>7</v>
      </c>
      <c r="O203" s="20">
        <v>100</v>
      </c>
      <c r="P203">
        <v>1.7</v>
      </c>
      <c r="Q203" t="s">
        <v>2100</v>
      </c>
      <c r="R203">
        <v>0.8</v>
      </c>
      <c r="S203" t="s">
        <v>50</v>
      </c>
      <c r="T203" t="s">
        <v>20</v>
      </c>
      <c r="U203">
        <v>14</v>
      </c>
      <c r="W203">
        <v>4</v>
      </c>
    </row>
    <row r="204" spans="1:23" x14ac:dyDescent="0.25">
      <c r="A204" t="s">
        <v>470</v>
      </c>
      <c r="B204" t="s">
        <v>2108</v>
      </c>
      <c r="C204" t="s">
        <v>2716</v>
      </c>
      <c r="D204" t="s">
        <v>2110</v>
      </c>
      <c r="E204" t="s">
        <v>471</v>
      </c>
      <c r="F204" t="s">
        <v>2717</v>
      </c>
      <c r="G204" t="s">
        <v>2718</v>
      </c>
      <c r="H204" t="s">
        <v>471</v>
      </c>
      <c r="I204" t="s">
        <v>82</v>
      </c>
      <c r="J204">
        <v>42</v>
      </c>
      <c r="K204" t="s">
        <v>5</v>
      </c>
      <c r="L204" t="s">
        <v>6</v>
      </c>
      <c r="M204" t="s">
        <v>75</v>
      </c>
      <c r="N204">
        <v>10</v>
      </c>
      <c r="O204" s="20" t="s">
        <v>2102</v>
      </c>
      <c r="P204">
        <v>4.5999999999999996</v>
      </c>
      <c r="Q204" t="s">
        <v>2100</v>
      </c>
      <c r="R204">
        <v>0.71</v>
      </c>
      <c r="S204" t="s">
        <v>8</v>
      </c>
      <c r="T204" t="s">
        <v>15</v>
      </c>
      <c r="U204">
        <v>15</v>
      </c>
      <c r="W204">
        <v>10</v>
      </c>
    </row>
    <row r="205" spans="1:23" x14ac:dyDescent="0.25">
      <c r="A205" t="s">
        <v>472</v>
      </c>
      <c r="B205" t="s">
        <v>2108</v>
      </c>
      <c r="C205" t="s">
        <v>2719</v>
      </c>
      <c r="D205" t="s">
        <v>2110</v>
      </c>
      <c r="E205" t="s">
        <v>473</v>
      </c>
      <c r="F205" t="s">
        <v>2720</v>
      </c>
      <c r="G205" t="s">
        <v>2721</v>
      </c>
      <c r="H205" t="s">
        <v>473</v>
      </c>
      <c r="I205" t="s">
        <v>82</v>
      </c>
      <c r="J205">
        <v>43</v>
      </c>
      <c r="K205" t="s">
        <v>107</v>
      </c>
      <c r="L205" t="s">
        <v>108</v>
      </c>
      <c r="M205" t="s">
        <v>14</v>
      </c>
      <c r="N205">
        <v>6</v>
      </c>
      <c r="O205" s="20">
        <v>50</v>
      </c>
      <c r="P205">
        <v>2.5</v>
      </c>
      <c r="Q205" t="s">
        <v>2099</v>
      </c>
      <c r="R205">
        <v>0.77</v>
      </c>
      <c r="S205" t="s">
        <v>55</v>
      </c>
      <c r="T205" t="s">
        <v>15</v>
      </c>
      <c r="U205">
        <v>6</v>
      </c>
      <c r="W205">
        <v>9</v>
      </c>
    </row>
    <row r="206" spans="1:23" x14ac:dyDescent="0.25">
      <c r="A206" t="s">
        <v>474</v>
      </c>
      <c r="B206" t="s">
        <v>2108</v>
      </c>
      <c r="C206" t="s">
        <v>2722</v>
      </c>
      <c r="D206" t="s">
        <v>2110</v>
      </c>
      <c r="E206" t="s">
        <v>475</v>
      </c>
      <c r="F206" t="s">
        <v>2723</v>
      </c>
      <c r="G206" t="s">
        <v>2724</v>
      </c>
      <c r="H206" t="s">
        <v>475</v>
      </c>
      <c r="I206" t="s">
        <v>82</v>
      </c>
      <c r="J206">
        <v>54</v>
      </c>
      <c r="K206" t="s">
        <v>5</v>
      </c>
      <c r="L206" t="s">
        <v>6</v>
      </c>
      <c r="M206" t="s">
        <v>75</v>
      </c>
      <c r="N206">
        <v>29</v>
      </c>
      <c r="O206" s="20" t="s">
        <v>32</v>
      </c>
      <c r="P206">
        <v>1.7</v>
      </c>
      <c r="Q206" t="s">
        <v>2099</v>
      </c>
      <c r="R206">
        <v>0.68</v>
      </c>
      <c r="S206" t="s">
        <v>50</v>
      </c>
      <c r="T206" t="s">
        <v>9</v>
      </c>
      <c r="U206">
        <v>19</v>
      </c>
      <c r="W206">
        <v>2</v>
      </c>
    </row>
    <row r="207" spans="1:23" x14ac:dyDescent="0.25">
      <c r="A207" t="s">
        <v>476</v>
      </c>
      <c r="B207" t="s">
        <v>2108</v>
      </c>
      <c r="C207" t="s">
        <v>2725</v>
      </c>
      <c r="D207" t="s">
        <v>2110</v>
      </c>
      <c r="E207" t="s">
        <v>477</v>
      </c>
      <c r="F207" t="s">
        <v>2726</v>
      </c>
      <c r="G207" t="s">
        <v>2727</v>
      </c>
      <c r="H207" t="s">
        <v>477</v>
      </c>
      <c r="I207" t="s">
        <v>63</v>
      </c>
      <c r="J207">
        <v>21</v>
      </c>
      <c r="K207" t="s">
        <v>122</v>
      </c>
      <c r="L207" t="s">
        <v>123</v>
      </c>
      <c r="M207" t="s">
        <v>19</v>
      </c>
      <c r="N207">
        <v>0</v>
      </c>
      <c r="O207" s="20">
        <v>20</v>
      </c>
      <c r="P207">
        <v>1.8</v>
      </c>
      <c r="Q207" t="s">
        <v>2099</v>
      </c>
      <c r="R207">
        <v>0.91</v>
      </c>
      <c r="S207" t="s">
        <v>55</v>
      </c>
      <c r="T207" t="s">
        <v>15</v>
      </c>
      <c r="U207">
        <v>4</v>
      </c>
      <c r="W207">
        <v>1</v>
      </c>
    </row>
    <row r="208" spans="1:23" x14ac:dyDescent="0.25">
      <c r="A208" t="s">
        <v>478</v>
      </c>
      <c r="B208" t="s">
        <v>2108</v>
      </c>
      <c r="C208" t="s">
        <v>2728</v>
      </c>
      <c r="D208" t="s">
        <v>2110</v>
      </c>
      <c r="E208" t="s">
        <v>479</v>
      </c>
      <c r="F208" t="s">
        <v>2729</v>
      </c>
      <c r="G208" t="s">
        <v>2730</v>
      </c>
      <c r="H208" t="s">
        <v>479</v>
      </c>
      <c r="I208" t="s">
        <v>82</v>
      </c>
      <c r="J208">
        <v>46</v>
      </c>
      <c r="K208" t="s">
        <v>111</v>
      </c>
      <c r="L208" t="s">
        <v>13</v>
      </c>
      <c r="M208" t="s">
        <v>60</v>
      </c>
      <c r="N208">
        <v>5</v>
      </c>
      <c r="O208" s="20">
        <v>20</v>
      </c>
      <c r="P208">
        <v>2.2000000000000002</v>
      </c>
      <c r="Q208" t="s">
        <v>2099</v>
      </c>
      <c r="R208">
        <v>0.75</v>
      </c>
      <c r="S208" t="s">
        <v>50</v>
      </c>
      <c r="T208" t="s">
        <v>20</v>
      </c>
      <c r="U208">
        <v>1</v>
      </c>
      <c r="W208">
        <v>5</v>
      </c>
    </row>
    <row r="209" spans="1:23" x14ac:dyDescent="0.25">
      <c r="A209" t="s">
        <v>480</v>
      </c>
      <c r="B209" t="s">
        <v>2108</v>
      </c>
      <c r="C209" t="s">
        <v>2731</v>
      </c>
      <c r="D209" t="s">
        <v>2110</v>
      </c>
      <c r="E209" t="s">
        <v>481</v>
      </c>
      <c r="F209" t="s">
        <v>2732</v>
      </c>
      <c r="G209" t="s">
        <v>2733</v>
      </c>
      <c r="H209" t="s">
        <v>481</v>
      </c>
      <c r="I209" t="s">
        <v>63</v>
      </c>
      <c r="J209">
        <v>30</v>
      </c>
      <c r="K209" t="s">
        <v>173</v>
      </c>
      <c r="L209" t="s">
        <v>59</v>
      </c>
      <c r="M209" t="s">
        <v>7</v>
      </c>
      <c r="N209">
        <v>11</v>
      </c>
      <c r="O209" s="20">
        <v>40</v>
      </c>
      <c r="P209">
        <v>1</v>
      </c>
      <c r="Q209" t="s">
        <v>2099</v>
      </c>
      <c r="R209">
        <v>0.9</v>
      </c>
      <c r="S209" t="s">
        <v>33</v>
      </c>
      <c r="T209" t="s">
        <v>20</v>
      </c>
      <c r="U209">
        <v>11</v>
      </c>
      <c r="W209">
        <v>1</v>
      </c>
    </row>
    <row r="210" spans="1:23" x14ac:dyDescent="0.25">
      <c r="A210" t="s">
        <v>482</v>
      </c>
      <c r="B210" t="s">
        <v>2108</v>
      </c>
      <c r="C210" t="s">
        <v>2734</v>
      </c>
      <c r="D210" t="s">
        <v>2110</v>
      </c>
      <c r="E210" t="s">
        <v>483</v>
      </c>
      <c r="F210" t="s">
        <v>2735</v>
      </c>
      <c r="G210" t="s">
        <v>2736</v>
      </c>
      <c r="H210" t="s">
        <v>483</v>
      </c>
      <c r="I210" t="s">
        <v>82</v>
      </c>
      <c r="J210">
        <v>36</v>
      </c>
      <c r="K210" t="s">
        <v>158</v>
      </c>
      <c r="L210" t="s">
        <v>159</v>
      </c>
      <c r="M210" t="s">
        <v>97</v>
      </c>
      <c r="N210">
        <v>11</v>
      </c>
      <c r="O210" s="20" t="s">
        <v>153</v>
      </c>
      <c r="P210">
        <v>3.2</v>
      </c>
      <c r="Q210" t="s">
        <v>2099</v>
      </c>
      <c r="R210">
        <v>0.93</v>
      </c>
      <c r="S210" t="s">
        <v>50</v>
      </c>
      <c r="T210" t="s">
        <v>15</v>
      </c>
      <c r="U210">
        <v>10</v>
      </c>
      <c r="W210">
        <v>3</v>
      </c>
    </row>
    <row r="211" spans="1:23" x14ac:dyDescent="0.25">
      <c r="A211" t="s">
        <v>484</v>
      </c>
      <c r="B211" t="s">
        <v>2108</v>
      </c>
      <c r="C211" t="s">
        <v>2737</v>
      </c>
      <c r="D211" t="s">
        <v>2110</v>
      </c>
      <c r="E211" t="s">
        <v>485</v>
      </c>
      <c r="F211" t="s">
        <v>2738</v>
      </c>
      <c r="G211" t="s">
        <v>2739</v>
      </c>
      <c r="H211" t="s">
        <v>485</v>
      </c>
      <c r="I211" t="s">
        <v>63</v>
      </c>
      <c r="J211">
        <v>47</v>
      </c>
      <c r="K211" t="s">
        <v>18</v>
      </c>
      <c r="L211" t="s">
        <v>18</v>
      </c>
      <c r="M211" t="s">
        <v>38</v>
      </c>
      <c r="N211">
        <v>15</v>
      </c>
      <c r="O211" s="20">
        <v>40</v>
      </c>
      <c r="P211">
        <v>2.1</v>
      </c>
      <c r="Q211" t="s">
        <v>54</v>
      </c>
      <c r="R211">
        <v>0.94</v>
      </c>
      <c r="S211" t="s">
        <v>33</v>
      </c>
      <c r="T211" t="s">
        <v>44</v>
      </c>
      <c r="U211">
        <v>8</v>
      </c>
      <c r="W211">
        <v>10</v>
      </c>
    </row>
    <row r="212" spans="1:23" x14ac:dyDescent="0.25">
      <c r="A212" t="s">
        <v>486</v>
      </c>
      <c r="B212" t="s">
        <v>2108</v>
      </c>
      <c r="C212" t="s">
        <v>2740</v>
      </c>
      <c r="D212" t="s">
        <v>2110</v>
      </c>
      <c r="E212" t="s">
        <v>487</v>
      </c>
      <c r="F212" t="s">
        <v>2741</v>
      </c>
      <c r="G212" t="s">
        <v>2742</v>
      </c>
      <c r="H212" t="s">
        <v>487</v>
      </c>
      <c r="I212" t="s">
        <v>63</v>
      </c>
      <c r="J212">
        <v>43</v>
      </c>
      <c r="K212" t="s">
        <v>111</v>
      </c>
      <c r="L212" t="s">
        <v>13</v>
      </c>
      <c r="M212" t="s">
        <v>14</v>
      </c>
      <c r="N212">
        <v>1</v>
      </c>
      <c r="O212" s="20" t="s">
        <v>2105</v>
      </c>
      <c r="P212">
        <v>4.5999999999999996</v>
      </c>
      <c r="Q212" t="s">
        <v>2100</v>
      </c>
      <c r="R212">
        <v>0.64</v>
      </c>
      <c r="S212" t="s">
        <v>50</v>
      </c>
      <c r="T212" t="s">
        <v>15</v>
      </c>
      <c r="U212">
        <v>4</v>
      </c>
      <c r="W212">
        <v>2</v>
      </c>
    </row>
    <row r="213" spans="1:23" x14ac:dyDescent="0.25">
      <c r="A213" t="s">
        <v>488</v>
      </c>
      <c r="B213" t="s">
        <v>2108</v>
      </c>
      <c r="C213" t="s">
        <v>2743</v>
      </c>
      <c r="D213" t="s">
        <v>2110</v>
      </c>
      <c r="E213" t="s">
        <v>489</v>
      </c>
      <c r="F213" t="s">
        <v>2744</v>
      </c>
      <c r="G213" t="s">
        <v>2745</v>
      </c>
      <c r="H213" t="s">
        <v>489</v>
      </c>
      <c r="I213" t="s">
        <v>82</v>
      </c>
      <c r="J213">
        <v>57</v>
      </c>
      <c r="K213" t="s">
        <v>95</v>
      </c>
      <c r="L213" t="s">
        <v>96</v>
      </c>
      <c r="M213" t="s">
        <v>64</v>
      </c>
      <c r="N213">
        <v>8</v>
      </c>
      <c r="O213" s="20" t="s">
        <v>104</v>
      </c>
      <c r="P213">
        <v>0</v>
      </c>
      <c r="Q213" t="s">
        <v>54</v>
      </c>
      <c r="R213">
        <v>0.84</v>
      </c>
      <c r="S213" t="s">
        <v>8</v>
      </c>
      <c r="T213" t="s">
        <v>15</v>
      </c>
      <c r="U213">
        <v>8</v>
      </c>
      <c r="W213">
        <v>5</v>
      </c>
    </row>
    <row r="214" spans="1:23" x14ac:dyDescent="0.25">
      <c r="A214" t="s">
        <v>490</v>
      </c>
      <c r="B214" t="s">
        <v>2108</v>
      </c>
      <c r="C214" t="s">
        <v>2746</v>
      </c>
      <c r="D214" t="s">
        <v>2110</v>
      </c>
      <c r="E214" t="s">
        <v>491</v>
      </c>
      <c r="F214" t="s">
        <v>2747</v>
      </c>
      <c r="G214" t="s">
        <v>2748</v>
      </c>
      <c r="H214" t="s">
        <v>491</v>
      </c>
      <c r="I214" t="s">
        <v>82</v>
      </c>
      <c r="J214">
        <v>52</v>
      </c>
      <c r="K214" t="s">
        <v>5</v>
      </c>
      <c r="L214" t="s">
        <v>6</v>
      </c>
      <c r="M214" t="s">
        <v>97</v>
      </c>
      <c r="N214">
        <v>30</v>
      </c>
      <c r="O214" s="20" t="s">
        <v>104</v>
      </c>
      <c r="P214">
        <v>2.8</v>
      </c>
      <c r="Q214" t="s">
        <v>142</v>
      </c>
      <c r="R214">
        <v>0.87</v>
      </c>
      <c r="S214" t="s">
        <v>33</v>
      </c>
      <c r="T214" t="s">
        <v>20</v>
      </c>
      <c r="U214">
        <v>12</v>
      </c>
      <c r="W214">
        <v>5</v>
      </c>
    </row>
    <row r="215" spans="1:23" x14ac:dyDescent="0.25">
      <c r="A215" t="s">
        <v>492</v>
      </c>
      <c r="B215" t="s">
        <v>2108</v>
      </c>
      <c r="C215" t="s">
        <v>2749</v>
      </c>
      <c r="D215" t="s">
        <v>2110</v>
      </c>
      <c r="E215" t="s">
        <v>493</v>
      </c>
      <c r="F215" t="s">
        <v>2750</v>
      </c>
      <c r="G215" t="s">
        <v>2751</v>
      </c>
      <c r="H215" t="s">
        <v>493</v>
      </c>
      <c r="I215" t="s">
        <v>82</v>
      </c>
      <c r="J215">
        <v>40</v>
      </c>
      <c r="K215" t="s">
        <v>18</v>
      </c>
      <c r="L215" t="s">
        <v>18</v>
      </c>
      <c r="M215" t="s">
        <v>7</v>
      </c>
      <c r="N215">
        <v>8</v>
      </c>
      <c r="O215" s="20" t="s">
        <v>24</v>
      </c>
      <c r="P215">
        <v>0</v>
      </c>
      <c r="Q215" t="s">
        <v>2099</v>
      </c>
      <c r="R215">
        <v>0.64</v>
      </c>
      <c r="S215" t="s">
        <v>50</v>
      </c>
      <c r="T215" t="s">
        <v>9</v>
      </c>
      <c r="U215">
        <v>14</v>
      </c>
      <c r="W215">
        <v>4</v>
      </c>
    </row>
    <row r="216" spans="1:23" x14ac:dyDescent="0.25">
      <c r="A216" t="s">
        <v>494</v>
      </c>
      <c r="B216" t="s">
        <v>2108</v>
      </c>
      <c r="C216" t="s">
        <v>2752</v>
      </c>
      <c r="D216" t="s">
        <v>2110</v>
      </c>
      <c r="E216" t="s">
        <v>495</v>
      </c>
      <c r="F216" t="s">
        <v>2753</v>
      </c>
      <c r="G216" t="s">
        <v>2754</v>
      </c>
      <c r="H216" t="s">
        <v>495</v>
      </c>
      <c r="I216" t="s">
        <v>63</v>
      </c>
      <c r="J216">
        <v>22</v>
      </c>
      <c r="K216" t="s">
        <v>36</v>
      </c>
      <c r="L216" t="s">
        <v>37</v>
      </c>
      <c r="M216" t="s">
        <v>97</v>
      </c>
      <c r="N216">
        <v>0</v>
      </c>
      <c r="O216" s="20">
        <v>100</v>
      </c>
      <c r="P216">
        <v>2.7</v>
      </c>
      <c r="Q216" t="s">
        <v>2100</v>
      </c>
      <c r="R216">
        <v>0.64</v>
      </c>
      <c r="S216" t="s">
        <v>8</v>
      </c>
      <c r="T216" t="s">
        <v>20</v>
      </c>
      <c r="U216">
        <v>1</v>
      </c>
      <c r="W216">
        <v>1</v>
      </c>
    </row>
    <row r="217" spans="1:23" x14ac:dyDescent="0.25">
      <c r="A217" t="s">
        <v>496</v>
      </c>
      <c r="B217" t="s">
        <v>2108</v>
      </c>
      <c r="C217" t="s">
        <v>2755</v>
      </c>
      <c r="D217" t="s">
        <v>2110</v>
      </c>
      <c r="E217" t="s">
        <v>497</v>
      </c>
      <c r="F217" t="s">
        <v>2756</v>
      </c>
      <c r="G217" t="s">
        <v>2757</v>
      </c>
      <c r="H217" t="s">
        <v>497</v>
      </c>
      <c r="I217" t="s">
        <v>82</v>
      </c>
      <c r="J217">
        <v>40</v>
      </c>
      <c r="K217" t="s">
        <v>78</v>
      </c>
      <c r="L217" t="s">
        <v>79</v>
      </c>
      <c r="M217" t="s">
        <v>97</v>
      </c>
      <c r="N217">
        <v>12</v>
      </c>
      <c r="O217" s="20" t="s">
        <v>104</v>
      </c>
      <c r="P217">
        <v>0</v>
      </c>
      <c r="Q217" t="s">
        <v>2100</v>
      </c>
      <c r="R217">
        <v>0.8</v>
      </c>
      <c r="S217" t="s">
        <v>33</v>
      </c>
      <c r="T217" t="s">
        <v>9</v>
      </c>
      <c r="U217">
        <v>8</v>
      </c>
      <c r="W217">
        <v>13</v>
      </c>
    </row>
    <row r="218" spans="1:23" x14ac:dyDescent="0.25">
      <c r="A218" t="s">
        <v>498</v>
      </c>
      <c r="B218" t="s">
        <v>2108</v>
      </c>
      <c r="C218" t="s">
        <v>2758</v>
      </c>
      <c r="D218" t="s">
        <v>2110</v>
      </c>
      <c r="E218" t="s">
        <v>499</v>
      </c>
      <c r="F218" t="s">
        <v>2759</v>
      </c>
      <c r="G218" t="s">
        <v>2760</v>
      </c>
      <c r="H218" t="s">
        <v>499</v>
      </c>
      <c r="I218" t="s">
        <v>63</v>
      </c>
      <c r="J218">
        <v>58</v>
      </c>
      <c r="K218" t="s">
        <v>173</v>
      </c>
      <c r="L218" t="s">
        <v>59</v>
      </c>
      <c r="M218" t="s">
        <v>14</v>
      </c>
      <c r="N218">
        <v>4</v>
      </c>
      <c r="O218" s="20" t="s">
        <v>49</v>
      </c>
      <c r="P218">
        <v>3.1</v>
      </c>
      <c r="Q218" t="s">
        <v>2099</v>
      </c>
      <c r="R218">
        <v>0.9</v>
      </c>
      <c r="S218" t="s">
        <v>8</v>
      </c>
      <c r="T218" t="s">
        <v>20</v>
      </c>
      <c r="U218">
        <v>2</v>
      </c>
      <c r="W218">
        <v>1</v>
      </c>
    </row>
    <row r="219" spans="1:23" x14ac:dyDescent="0.25">
      <c r="A219" t="s">
        <v>500</v>
      </c>
      <c r="B219" t="s">
        <v>2108</v>
      </c>
      <c r="C219" t="s">
        <v>2761</v>
      </c>
      <c r="D219" t="s">
        <v>2110</v>
      </c>
      <c r="E219" t="s">
        <v>501</v>
      </c>
      <c r="F219" t="s">
        <v>2762</v>
      </c>
      <c r="G219" t="s">
        <v>2763</v>
      </c>
      <c r="H219" t="s">
        <v>501</v>
      </c>
      <c r="I219" t="s">
        <v>82</v>
      </c>
      <c r="J219">
        <v>39</v>
      </c>
      <c r="K219" t="s">
        <v>95</v>
      </c>
      <c r="L219" t="s">
        <v>96</v>
      </c>
      <c r="M219" t="s">
        <v>23</v>
      </c>
      <c r="N219">
        <v>14</v>
      </c>
      <c r="O219" s="20" t="s">
        <v>2102</v>
      </c>
      <c r="P219">
        <v>0</v>
      </c>
      <c r="Q219" t="s">
        <v>2100</v>
      </c>
      <c r="R219">
        <v>0.92</v>
      </c>
      <c r="S219" t="s">
        <v>55</v>
      </c>
      <c r="T219" t="s">
        <v>15</v>
      </c>
      <c r="U219">
        <v>7</v>
      </c>
      <c r="W219">
        <v>9</v>
      </c>
    </row>
    <row r="220" spans="1:23" x14ac:dyDescent="0.25">
      <c r="A220" t="s">
        <v>502</v>
      </c>
      <c r="B220" t="s">
        <v>2108</v>
      </c>
      <c r="C220" t="s">
        <v>2764</v>
      </c>
      <c r="D220" t="s">
        <v>2110</v>
      </c>
      <c r="E220" t="s">
        <v>503</v>
      </c>
      <c r="F220" t="s">
        <v>2765</v>
      </c>
      <c r="G220" t="s">
        <v>2766</v>
      </c>
      <c r="H220" t="s">
        <v>503</v>
      </c>
      <c r="I220" t="s">
        <v>82</v>
      </c>
      <c r="J220">
        <v>32</v>
      </c>
      <c r="K220" t="s">
        <v>36</v>
      </c>
      <c r="L220" t="s">
        <v>37</v>
      </c>
      <c r="M220" t="s">
        <v>19</v>
      </c>
      <c r="N220">
        <v>14</v>
      </c>
      <c r="O220" s="20" t="s">
        <v>49</v>
      </c>
      <c r="P220">
        <v>2.5</v>
      </c>
      <c r="Q220" t="s">
        <v>2099</v>
      </c>
      <c r="R220">
        <v>0.96</v>
      </c>
      <c r="S220" t="s">
        <v>55</v>
      </c>
      <c r="T220" t="s">
        <v>20</v>
      </c>
      <c r="U220">
        <v>14</v>
      </c>
      <c r="W220">
        <v>3</v>
      </c>
    </row>
    <row r="221" spans="1:23" x14ac:dyDescent="0.25">
      <c r="A221" t="s">
        <v>504</v>
      </c>
      <c r="B221" t="s">
        <v>2108</v>
      </c>
      <c r="C221" t="s">
        <v>2767</v>
      </c>
      <c r="D221" t="s">
        <v>2110</v>
      </c>
      <c r="E221" t="s">
        <v>505</v>
      </c>
      <c r="F221" t="s">
        <v>2768</v>
      </c>
      <c r="G221" t="s">
        <v>2769</v>
      </c>
      <c r="H221" t="s">
        <v>505</v>
      </c>
      <c r="I221" t="s">
        <v>82</v>
      </c>
      <c r="J221">
        <v>37</v>
      </c>
      <c r="K221" t="s">
        <v>111</v>
      </c>
      <c r="L221" t="s">
        <v>13</v>
      </c>
      <c r="M221" t="s">
        <v>60</v>
      </c>
      <c r="N221">
        <v>2</v>
      </c>
      <c r="O221" s="20" t="s">
        <v>32</v>
      </c>
      <c r="P221">
        <v>2.2999999999999998</v>
      </c>
      <c r="Q221" t="s">
        <v>54</v>
      </c>
      <c r="R221">
        <v>0.11</v>
      </c>
      <c r="S221" t="s">
        <v>33</v>
      </c>
      <c r="T221" t="s">
        <v>20</v>
      </c>
      <c r="U221">
        <v>4</v>
      </c>
      <c r="W221">
        <v>4</v>
      </c>
    </row>
    <row r="222" spans="1:23" x14ac:dyDescent="0.25">
      <c r="A222" t="s">
        <v>506</v>
      </c>
      <c r="B222" t="s">
        <v>2108</v>
      </c>
      <c r="C222" t="s">
        <v>2770</v>
      </c>
      <c r="D222" t="s">
        <v>2110</v>
      </c>
      <c r="E222" t="s">
        <v>507</v>
      </c>
      <c r="F222" t="s">
        <v>2771</v>
      </c>
      <c r="G222" t="s">
        <v>2772</v>
      </c>
      <c r="H222" t="s">
        <v>507</v>
      </c>
      <c r="I222" t="s">
        <v>63</v>
      </c>
      <c r="J222">
        <v>21</v>
      </c>
      <c r="K222" t="s">
        <v>158</v>
      </c>
      <c r="L222" t="s">
        <v>159</v>
      </c>
      <c r="M222" t="s">
        <v>64</v>
      </c>
      <c r="N222">
        <v>2</v>
      </c>
      <c r="O222" s="20">
        <v>100</v>
      </c>
      <c r="P222">
        <v>2.4</v>
      </c>
      <c r="Q222" t="s">
        <v>2100</v>
      </c>
      <c r="R222">
        <v>0.11</v>
      </c>
      <c r="S222" t="s">
        <v>50</v>
      </c>
      <c r="T222" t="s">
        <v>20</v>
      </c>
      <c r="U222">
        <v>3</v>
      </c>
      <c r="W222">
        <v>1</v>
      </c>
    </row>
    <row r="223" spans="1:23" x14ac:dyDescent="0.25">
      <c r="A223" t="s">
        <v>508</v>
      </c>
      <c r="B223" t="s">
        <v>2108</v>
      </c>
      <c r="C223" t="s">
        <v>2773</v>
      </c>
      <c r="D223" t="s">
        <v>2110</v>
      </c>
      <c r="E223" t="s">
        <v>509</v>
      </c>
      <c r="F223" t="s">
        <v>2774</v>
      </c>
      <c r="G223" t="s">
        <v>2775</v>
      </c>
      <c r="H223" t="s">
        <v>509</v>
      </c>
      <c r="I223" t="s">
        <v>82</v>
      </c>
      <c r="J223">
        <v>41</v>
      </c>
      <c r="K223" t="s">
        <v>95</v>
      </c>
      <c r="L223" t="s">
        <v>96</v>
      </c>
      <c r="M223" t="s">
        <v>97</v>
      </c>
      <c r="N223">
        <v>4</v>
      </c>
      <c r="O223" s="20">
        <v>75</v>
      </c>
      <c r="P223">
        <v>2.6</v>
      </c>
      <c r="Q223" t="s">
        <v>2100</v>
      </c>
      <c r="R223">
        <v>0.85</v>
      </c>
      <c r="S223" t="s">
        <v>33</v>
      </c>
      <c r="T223" t="s">
        <v>15</v>
      </c>
      <c r="U223">
        <v>4</v>
      </c>
      <c r="W223">
        <v>1</v>
      </c>
    </row>
    <row r="224" spans="1:23" x14ac:dyDescent="0.25">
      <c r="A224" t="s">
        <v>510</v>
      </c>
      <c r="B224" t="s">
        <v>2108</v>
      </c>
      <c r="C224" t="s">
        <v>2776</v>
      </c>
      <c r="D224" t="s">
        <v>2110</v>
      </c>
      <c r="E224" t="s">
        <v>511</v>
      </c>
      <c r="F224" t="s">
        <v>2777</v>
      </c>
      <c r="G224" t="s">
        <v>2778</v>
      </c>
      <c r="H224" t="s">
        <v>511</v>
      </c>
      <c r="I224" t="s">
        <v>63</v>
      </c>
      <c r="J224">
        <v>21</v>
      </c>
      <c r="K224" t="s">
        <v>111</v>
      </c>
      <c r="L224" t="s">
        <v>13</v>
      </c>
      <c r="M224" t="s">
        <v>31</v>
      </c>
      <c r="N224">
        <v>0</v>
      </c>
      <c r="O224" s="20" t="s">
        <v>2104</v>
      </c>
      <c r="P224">
        <v>1.1000000000000001</v>
      </c>
      <c r="Q224" t="s">
        <v>2099</v>
      </c>
      <c r="R224">
        <v>0.79</v>
      </c>
      <c r="S224" t="s">
        <v>8</v>
      </c>
      <c r="T224" t="s">
        <v>15</v>
      </c>
      <c r="U224">
        <v>5</v>
      </c>
      <c r="W224">
        <v>2</v>
      </c>
    </row>
    <row r="225" spans="1:23" x14ac:dyDescent="0.25">
      <c r="A225" t="s">
        <v>512</v>
      </c>
      <c r="B225" t="s">
        <v>2108</v>
      </c>
      <c r="C225" t="s">
        <v>2779</v>
      </c>
      <c r="D225" t="s">
        <v>2110</v>
      </c>
      <c r="E225" t="s">
        <v>513</v>
      </c>
      <c r="F225" t="s">
        <v>2780</v>
      </c>
      <c r="G225" t="s">
        <v>2781</v>
      </c>
      <c r="H225" t="s">
        <v>513</v>
      </c>
      <c r="I225" t="s">
        <v>63</v>
      </c>
      <c r="J225">
        <v>58</v>
      </c>
      <c r="K225" t="s">
        <v>158</v>
      </c>
      <c r="L225" t="s">
        <v>159</v>
      </c>
      <c r="M225" t="s">
        <v>97</v>
      </c>
      <c r="N225">
        <v>9</v>
      </c>
      <c r="O225" s="20">
        <v>30</v>
      </c>
      <c r="P225">
        <v>0</v>
      </c>
      <c r="Q225" t="s">
        <v>2100</v>
      </c>
      <c r="R225">
        <v>0.65</v>
      </c>
      <c r="S225" t="s">
        <v>50</v>
      </c>
      <c r="T225" t="s">
        <v>15</v>
      </c>
      <c r="U225">
        <v>15</v>
      </c>
      <c r="W225">
        <v>6</v>
      </c>
    </row>
    <row r="226" spans="1:23" x14ac:dyDescent="0.25">
      <c r="A226" t="s">
        <v>514</v>
      </c>
      <c r="B226" t="s">
        <v>2108</v>
      </c>
      <c r="C226" t="s">
        <v>2782</v>
      </c>
      <c r="D226" t="s">
        <v>2110</v>
      </c>
      <c r="E226" t="s">
        <v>515</v>
      </c>
      <c r="F226" t="s">
        <v>2783</v>
      </c>
      <c r="G226" t="s">
        <v>2784</v>
      </c>
      <c r="H226" t="s">
        <v>515</v>
      </c>
      <c r="I226" t="s">
        <v>82</v>
      </c>
      <c r="J226">
        <v>60</v>
      </c>
      <c r="K226" t="s">
        <v>111</v>
      </c>
      <c r="L226" t="s">
        <v>13</v>
      </c>
      <c r="M226" t="s">
        <v>97</v>
      </c>
      <c r="N226">
        <v>3</v>
      </c>
      <c r="O226" s="20">
        <v>40</v>
      </c>
      <c r="P226">
        <v>4.7</v>
      </c>
      <c r="Q226" t="s">
        <v>2099</v>
      </c>
      <c r="R226">
        <v>0.63</v>
      </c>
      <c r="S226" t="s">
        <v>55</v>
      </c>
      <c r="T226" t="s">
        <v>15</v>
      </c>
      <c r="U226">
        <v>1</v>
      </c>
      <c r="W226">
        <v>5</v>
      </c>
    </row>
    <row r="227" spans="1:23" x14ac:dyDescent="0.25">
      <c r="A227" t="s">
        <v>516</v>
      </c>
      <c r="B227" t="s">
        <v>2108</v>
      </c>
      <c r="C227" t="s">
        <v>2785</v>
      </c>
      <c r="D227" t="s">
        <v>2110</v>
      </c>
      <c r="E227" t="s">
        <v>517</v>
      </c>
      <c r="F227" t="s">
        <v>2786</v>
      </c>
      <c r="G227" t="s">
        <v>2787</v>
      </c>
      <c r="H227" t="s">
        <v>517</v>
      </c>
      <c r="I227" t="s">
        <v>82</v>
      </c>
      <c r="J227">
        <v>27</v>
      </c>
      <c r="K227" t="s">
        <v>136</v>
      </c>
      <c r="L227" t="s">
        <v>137</v>
      </c>
      <c r="M227" t="s">
        <v>23</v>
      </c>
      <c r="N227">
        <v>2</v>
      </c>
      <c r="O227" s="20" t="s">
        <v>24</v>
      </c>
      <c r="P227">
        <v>1.2</v>
      </c>
      <c r="Q227" t="s">
        <v>2099</v>
      </c>
      <c r="R227">
        <v>0.11</v>
      </c>
      <c r="S227" t="s">
        <v>50</v>
      </c>
      <c r="T227" t="s">
        <v>9</v>
      </c>
      <c r="U227">
        <v>1</v>
      </c>
      <c r="W227">
        <v>1</v>
      </c>
    </row>
    <row r="228" spans="1:23" x14ac:dyDescent="0.25">
      <c r="A228" t="s">
        <v>518</v>
      </c>
      <c r="B228" t="s">
        <v>2108</v>
      </c>
      <c r="C228" t="s">
        <v>2788</v>
      </c>
      <c r="D228" t="s">
        <v>2110</v>
      </c>
      <c r="E228" t="s">
        <v>519</v>
      </c>
      <c r="F228" t="s">
        <v>2789</v>
      </c>
      <c r="G228" t="s">
        <v>2790</v>
      </c>
      <c r="H228" t="s">
        <v>519</v>
      </c>
      <c r="I228" t="s">
        <v>63</v>
      </c>
      <c r="J228">
        <v>29</v>
      </c>
      <c r="K228" t="s">
        <v>18</v>
      </c>
      <c r="L228" t="s">
        <v>18</v>
      </c>
      <c r="M228" t="s">
        <v>97</v>
      </c>
      <c r="N228">
        <v>10</v>
      </c>
      <c r="O228" s="20" t="s">
        <v>2104</v>
      </c>
      <c r="P228">
        <v>1.2</v>
      </c>
      <c r="Q228" t="s">
        <v>2099</v>
      </c>
      <c r="R228">
        <v>0.78</v>
      </c>
      <c r="S228" t="s">
        <v>55</v>
      </c>
      <c r="T228" t="s">
        <v>9</v>
      </c>
      <c r="U228">
        <v>7</v>
      </c>
      <c r="W228">
        <v>6</v>
      </c>
    </row>
    <row r="229" spans="1:23" x14ac:dyDescent="0.25">
      <c r="A229" t="s">
        <v>520</v>
      </c>
      <c r="B229" t="s">
        <v>2108</v>
      </c>
      <c r="C229" t="s">
        <v>2791</v>
      </c>
      <c r="D229" t="s">
        <v>2110</v>
      </c>
      <c r="E229" t="s">
        <v>521</v>
      </c>
      <c r="F229" t="s">
        <v>2792</v>
      </c>
      <c r="G229" t="s">
        <v>2793</v>
      </c>
      <c r="H229" t="s">
        <v>521</v>
      </c>
      <c r="I229" t="s">
        <v>63</v>
      </c>
      <c r="J229">
        <v>54</v>
      </c>
      <c r="K229" t="s">
        <v>111</v>
      </c>
      <c r="L229" t="s">
        <v>13</v>
      </c>
      <c r="M229" t="s">
        <v>19</v>
      </c>
      <c r="N229">
        <v>33</v>
      </c>
      <c r="O229" s="20" t="s">
        <v>153</v>
      </c>
      <c r="P229">
        <v>0</v>
      </c>
      <c r="Q229" t="s">
        <v>2100</v>
      </c>
      <c r="R229">
        <v>0.62</v>
      </c>
      <c r="S229" t="s">
        <v>50</v>
      </c>
      <c r="T229" t="s">
        <v>44</v>
      </c>
      <c r="U229">
        <v>18</v>
      </c>
      <c r="W229">
        <v>9</v>
      </c>
    </row>
    <row r="230" spans="1:23" x14ac:dyDescent="0.25">
      <c r="A230" t="s">
        <v>522</v>
      </c>
      <c r="B230" t="s">
        <v>2108</v>
      </c>
      <c r="C230" t="s">
        <v>2794</v>
      </c>
      <c r="D230" t="s">
        <v>2110</v>
      </c>
      <c r="E230" t="s">
        <v>523</v>
      </c>
      <c r="F230" t="s">
        <v>2795</v>
      </c>
      <c r="G230" t="s">
        <v>2796</v>
      </c>
      <c r="H230" t="s">
        <v>523</v>
      </c>
      <c r="I230" t="s">
        <v>82</v>
      </c>
      <c r="J230">
        <v>52</v>
      </c>
      <c r="K230" t="s">
        <v>162</v>
      </c>
      <c r="L230" t="s">
        <v>59</v>
      </c>
      <c r="M230" t="s">
        <v>97</v>
      </c>
      <c r="N230">
        <v>12</v>
      </c>
      <c r="O230" s="20">
        <v>40</v>
      </c>
      <c r="P230">
        <v>1.2</v>
      </c>
      <c r="Q230" t="s">
        <v>2099</v>
      </c>
      <c r="R230">
        <v>0.76</v>
      </c>
      <c r="S230" t="s">
        <v>50</v>
      </c>
      <c r="T230" t="s">
        <v>15</v>
      </c>
      <c r="U230">
        <v>14</v>
      </c>
      <c r="W230">
        <v>3</v>
      </c>
    </row>
    <row r="231" spans="1:23" x14ac:dyDescent="0.25">
      <c r="A231" t="s">
        <v>524</v>
      </c>
      <c r="B231" t="s">
        <v>2108</v>
      </c>
      <c r="C231" t="s">
        <v>2797</v>
      </c>
      <c r="D231" t="s">
        <v>2110</v>
      </c>
      <c r="E231" t="s">
        <v>525</v>
      </c>
      <c r="F231" t="s">
        <v>2798</v>
      </c>
      <c r="G231" t="s">
        <v>2799</v>
      </c>
      <c r="H231" t="s">
        <v>525</v>
      </c>
      <c r="I231" t="s">
        <v>63</v>
      </c>
      <c r="J231">
        <v>55</v>
      </c>
      <c r="K231" t="s">
        <v>36</v>
      </c>
      <c r="L231" t="s">
        <v>37</v>
      </c>
      <c r="M231" t="s">
        <v>7</v>
      </c>
      <c r="N231">
        <v>18</v>
      </c>
      <c r="O231" s="20">
        <v>100</v>
      </c>
      <c r="P231">
        <v>2.9</v>
      </c>
      <c r="Q231" t="s">
        <v>2099</v>
      </c>
      <c r="R231">
        <v>0.97</v>
      </c>
      <c r="S231" t="s">
        <v>50</v>
      </c>
      <c r="T231" t="s">
        <v>9</v>
      </c>
      <c r="U231">
        <v>12</v>
      </c>
      <c r="W231">
        <v>9</v>
      </c>
    </row>
    <row r="232" spans="1:23" x14ac:dyDescent="0.25">
      <c r="A232" t="s">
        <v>526</v>
      </c>
      <c r="B232" t="s">
        <v>2108</v>
      </c>
      <c r="C232" t="s">
        <v>2800</v>
      </c>
      <c r="D232" t="s">
        <v>2110</v>
      </c>
      <c r="E232" t="s">
        <v>527</v>
      </c>
      <c r="F232" t="s">
        <v>2801</v>
      </c>
      <c r="G232" t="s">
        <v>2802</v>
      </c>
      <c r="H232" t="s">
        <v>527</v>
      </c>
      <c r="I232" t="s">
        <v>82</v>
      </c>
      <c r="J232">
        <v>37</v>
      </c>
      <c r="K232" t="s">
        <v>91</v>
      </c>
      <c r="L232" t="s">
        <v>92</v>
      </c>
      <c r="M232" t="s">
        <v>7</v>
      </c>
      <c r="N232">
        <v>4</v>
      </c>
      <c r="O232" s="20" t="s">
        <v>49</v>
      </c>
      <c r="P232">
        <v>2.5</v>
      </c>
      <c r="Q232" t="s">
        <v>2099</v>
      </c>
      <c r="R232">
        <v>0.11</v>
      </c>
      <c r="S232" t="s">
        <v>8</v>
      </c>
      <c r="T232" t="s">
        <v>20</v>
      </c>
      <c r="U232">
        <v>3</v>
      </c>
      <c r="W232">
        <v>2</v>
      </c>
    </row>
    <row r="233" spans="1:23" x14ac:dyDescent="0.25">
      <c r="A233" t="s">
        <v>528</v>
      </c>
      <c r="B233" t="s">
        <v>2108</v>
      </c>
      <c r="C233" t="s">
        <v>2803</v>
      </c>
      <c r="D233" t="s">
        <v>2110</v>
      </c>
      <c r="E233" t="s">
        <v>529</v>
      </c>
      <c r="F233" t="s">
        <v>2804</v>
      </c>
      <c r="G233" t="s">
        <v>2805</v>
      </c>
      <c r="H233" t="s">
        <v>529</v>
      </c>
      <c r="I233" t="s">
        <v>63</v>
      </c>
      <c r="J233">
        <v>34</v>
      </c>
      <c r="K233" t="s">
        <v>122</v>
      </c>
      <c r="L233" t="s">
        <v>123</v>
      </c>
      <c r="M233" t="s">
        <v>38</v>
      </c>
      <c r="N233">
        <v>11</v>
      </c>
      <c r="O233" s="20" t="s">
        <v>49</v>
      </c>
      <c r="P233">
        <v>3.9</v>
      </c>
      <c r="Q233" t="s">
        <v>2100</v>
      </c>
      <c r="R233">
        <v>0.82</v>
      </c>
      <c r="S233" t="s">
        <v>8</v>
      </c>
      <c r="T233" t="s">
        <v>15</v>
      </c>
      <c r="U233">
        <v>13</v>
      </c>
      <c r="W233">
        <v>2</v>
      </c>
    </row>
    <row r="234" spans="1:23" x14ac:dyDescent="0.25">
      <c r="A234" t="s">
        <v>530</v>
      </c>
      <c r="B234" t="s">
        <v>2108</v>
      </c>
      <c r="C234" t="s">
        <v>2806</v>
      </c>
      <c r="D234" t="s">
        <v>2110</v>
      </c>
      <c r="E234" t="s">
        <v>531</v>
      </c>
      <c r="F234" t="s">
        <v>2807</v>
      </c>
      <c r="G234" t="s">
        <v>2808</v>
      </c>
      <c r="H234" t="s">
        <v>531</v>
      </c>
      <c r="I234" t="s">
        <v>82</v>
      </c>
      <c r="J234">
        <v>20</v>
      </c>
      <c r="K234" t="s">
        <v>118</v>
      </c>
      <c r="L234" t="s">
        <v>119</v>
      </c>
      <c r="M234" t="s">
        <v>38</v>
      </c>
      <c r="N234">
        <v>1</v>
      </c>
      <c r="O234" s="20">
        <v>50</v>
      </c>
      <c r="P234">
        <v>3.1</v>
      </c>
      <c r="Q234" t="s">
        <v>2100</v>
      </c>
      <c r="R234">
        <v>0.71</v>
      </c>
      <c r="S234" t="s">
        <v>33</v>
      </c>
      <c r="T234" t="s">
        <v>44</v>
      </c>
      <c r="U234">
        <v>4</v>
      </c>
      <c r="W234">
        <v>3</v>
      </c>
    </row>
    <row r="235" spans="1:23" x14ac:dyDescent="0.25">
      <c r="A235" t="s">
        <v>532</v>
      </c>
      <c r="B235" t="s">
        <v>2108</v>
      </c>
      <c r="C235" t="s">
        <v>2809</v>
      </c>
      <c r="D235" t="s">
        <v>2110</v>
      </c>
      <c r="E235" t="s">
        <v>533</v>
      </c>
      <c r="F235" t="s">
        <v>2810</v>
      </c>
      <c r="G235" t="s">
        <v>2811</v>
      </c>
      <c r="H235" t="s">
        <v>533</v>
      </c>
      <c r="I235" t="s">
        <v>82</v>
      </c>
      <c r="J235">
        <v>22</v>
      </c>
      <c r="K235" t="s">
        <v>162</v>
      </c>
      <c r="L235" t="s">
        <v>59</v>
      </c>
      <c r="M235" t="s">
        <v>60</v>
      </c>
      <c r="N235">
        <v>2</v>
      </c>
      <c r="O235" s="20" t="s">
        <v>49</v>
      </c>
      <c r="P235">
        <v>0</v>
      </c>
      <c r="Q235" t="s">
        <v>2100</v>
      </c>
      <c r="R235">
        <v>0.11</v>
      </c>
      <c r="S235" t="s">
        <v>33</v>
      </c>
      <c r="T235" t="s">
        <v>44</v>
      </c>
      <c r="U235">
        <v>5</v>
      </c>
      <c r="W235">
        <v>1</v>
      </c>
    </row>
    <row r="236" spans="1:23" x14ac:dyDescent="0.25">
      <c r="A236" t="s">
        <v>534</v>
      </c>
      <c r="B236" t="s">
        <v>2108</v>
      </c>
      <c r="C236" t="s">
        <v>2812</v>
      </c>
      <c r="D236" t="s">
        <v>2110</v>
      </c>
      <c r="E236" t="s">
        <v>535</v>
      </c>
      <c r="F236" t="s">
        <v>2813</v>
      </c>
      <c r="G236" t="s">
        <v>2814</v>
      </c>
      <c r="H236" t="s">
        <v>535</v>
      </c>
      <c r="I236" t="s">
        <v>63</v>
      </c>
      <c r="J236">
        <v>23</v>
      </c>
      <c r="K236" t="s">
        <v>95</v>
      </c>
      <c r="L236" t="s">
        <v>96</v>
      </c>
      <c r="M236" t="s">
        <v>19</v>
      </c>
      <c r="N236">
        <v>2</v>
      </c>
      <c r="O236" s="20">
        <v>50</v>
      </c>
      <c r="P236">
        <v>3.2</v>
      </c>
      <c r="Q236" t="s">
        <v>2100</v>
      </c>
      <c r="R236">
        <v>0.11</v>
      </c>
      <c r="S236" t="s">
        <v>55</v>
      </c>
      <c r="T236" t="s">
        <v>44</v>
      </c>
      <c r="U236">
        <v>2</v>
      </c>
      <c r="W236">
        <v>1</v>
      </c>
    </row>
    <row r="237" spans="1:23" x14ac:dyDescent="0.25">
      <c r="A237" t="s">
        <v>536</v>
      </c>
      <c r="B237" t="s">
        <v>2108</v>
      </c>
      <c r="C237" t="s">
        <v>2815</v>
      </c>
      <c r="D237" t="s">
        <v>2110</v>
      </c>
      <c r="E237" t="s">
        <v>537</v>
      </c>
      <c r="F237" t="s">
        <v>2816</v>
      </c>
      <c r="G237" t="s">
        <v>2817</v>
      </c>
      <c r="H237" t="s">
        <v>537</v>
      </c>
      <c r="I237" t="s">
        <v>63</v>
      </c>
      <c r="J237">
        <v>53</v>
      </c>
      <c r="K237" t="s">
        <v>95</v>
      </c>
      <c r="L237" t="s">
        <v>96</v>
      </c>
      <c r="M237" t="s">
        <v>7</v>
      </c>
      <c r="N237">
        <v>34</v>
      </c>
      <c r="O237" s="20">
        <v>30</v>
      </c>
      <c r="P237">
        <v>2.5</v>
      </c>
      <c r="Q237" t="s">
        <v>2100</v>
      </c>
      <c r="R237">
        <v>0.11</v>
      </c>
      <c r="S237" t="s">
        <v>8</v>
      </c>
      <c r="T237" t="s">
        <v>20</v>
      </c>
      <c r="U237">
        <v>14</v>
      </c>
      <c r="W237">
        <v>9</v>
      </c>
    </row>
    <row r="238" spans="1:23" x14ac:dyDescent="0.25">
      <c r="A238" t="s">
        <v>538</v>
      </c>
      <c r="B238" t="s">
        <v>2108</v>
      </c>
      <c r="C238" t="s">
        <v>2818</v>
      </c>
      <c r="D238" t="s">
        <v>2110</v>
      </c>
      <c r="E238" t="s">
        <v>539</v>
      </c>
      <c r="F238" t="s">
        <v>2819</v>
      </c>
      <c r="G238" t="s">
        <v>2820</v>
      </c>
      <c r="H238" t="s">
        <v>539</v>
      </c>
      <c r="I238" t="s">
        <v>63</v>
      </c>
      <c r="J238">
        <v>56</v>
      </c>
      <c r="K238" t="s">
        <v>95</v>
      </c>
      <c r="L238" t="s">
        <v>96</v>
      </c>
      <c r="M238" t="s">
        <v>19</v>
      </c>
      <c r="N238">
        <v>27</v>
      </c>
      <c r="O238" s="20">
        <v>100</v>
      </c>
      <c r="P238">
        <v>4.7</v>
      </c>
      <c r="Q238" t="s">
        <v>2100</v>
      </c>
      <c r="R238">
        <v>0.69</v>
      </c>
      <c r="S238" t="s">
        <v>55</v>
      </c>
      <c r="T238" t="s">
        <v>9</v>
      </c>
      <c r="U238">
        <v>19</v>
      </c>
      <c r="W238">
        <v>7</v>
      </c>
    </row>
    <row r="239" spans="1:23" x14ac:dyDescent="0.25">
      <c r="A239" t="s">
        <v>540</v>
      </c>
      <c r="B239" t="s">
        <v>2108</v>
      </c>
      <c r="C239" t="s">
        <v>2821</v>
      </c>
      <c r="D239" t="s">
        <v>2110</v>
      </c>
      <c r="E239" t="s">
        <v>541</v>
      </c>
      <c r="F239" t="s">
        <v>2822</v>
      </c>
      <c r="G239" t="s">
        <v>2823</v>
      </c>
      <c r="H239" t="s">
        <v>541</v>
      </c>
      <c r="I239" t="s">
        <v>82</v>
      </c>
      <c r="J239">
        <v>27</v>
      </c>
      <c r="K239" t="s">
        <v>111</v>
      </c>
      <c r="L239" t="s">
        <v>13</v>
      </c>
      <c r="M239" t="s">
        <v>31</v>
      </c>
      <c r="N239">
        <v>4</v>
      </c>
      <c r="O239" s="20">
        <v>75</v>
      </c>
      <c r="P239">
        <v>5</v>
      </c>
      <c r="Q239" t="s">
        <v>2099</v>
      </c>
      <c r="R239">
        <v>0.88</v>
      </c>
      <c r="S239" t="s">
        <v>33</v>
      </c>
      <c r="T239" t="s">
        <v>20</v>
      </c>
      <c r="U239">
        <v>5</v>
      </c>
      <c r="W239">
        <v>1</v>
      </c>
    </row>
    <row r="240" spans="1:23" x14ac:dyDescent="0.25">
      <c r="A240" t="s">
        <v>542</v>
      </c>
      <c r="B240" t="s">
        <v>2108</v>
      </c>
      <c r="C240" t="s">
        <v>2824</v>
      </c>
      <c r="D240" t="s">
        <v>2110</v>
      </c>
      <c r="E240" t="s">
        <v>543</v>
      </c>
      <c r="F240" t="s">
        <v>2825</v>
      </c>
      <c r="G240" t="s">
        <v>2826</v>
      </c>
      <c r="H240" t="s">
        <v>543</v>
      </c>
      <c r="I240" t="s">
        <v>82</v>
      </c>
      <c r="J240">
        <v>34</v>
      </c>
      <c r="K240" t="s">
        <v>5</v>
      </c>
      <c r="L240" t="s">
        <v>6</v>
      </c>
      <c r="M240" t="s">
        <v>14</v>
      </c>
      <c r="N240">
        <v>11</v>
      </c>
      <c r="O240" s="20" t="s">
        <v>2104</v>
      </c>
      <c r="P240">
        <v>2.5</v>
      </c>
      <c r="Q240" t="s">
        <v>2099</v>
      </c>
      <c r="R240">
        <v>0.67</v>
      </c>
      <c r="S240" t="s">
        <v>55</v>
      </c>
      <c r="T240" t="s">
        <v>15</v>
      </c>
      <c r="U240">
        <v>13</v>
      </c>
      <c r="W240">
        <v>9</v>
      </c>
    </row>
    <row r="241" spans="1:23" x14ac:dyDescent="0.25">
      <c r="A241" t="s">
        <v>544</v>
      </c>
      <c r="B241" t="s">
        <v>2108</v>
      </c>
      <c r="C241" t="s">
        <v>2827</v>
      </c>
      <c r="D241" t="s">
        <v>2110</v>
      </c>
      <c r="E241" t="s">
        <v>545</v>
      </c>
      <c r="F241" t="s">
        <v>2828</v>
      </c>
      <c r="G241" t="s">
        <v>2829</v>
      </c>
      <c r="H241" t="s">
        <v>545</v>
      </c>
      <c r="I241" t="s">
        <v>82</v>
      </c>
      <c r="J241">
        <v>29</v>
      </c>
      <c r="K241" t="s">
        <v>43</v>
      </c>
      <c r="L241" t="s">
        <v>13</v>
      </c>
      <c r="M241" t="s">
        <v>23</v>
      </c>
      <c r="N241">
        <v>4</v>
      </c>
      <c r="O241" s="20" t="s">
        <v>2105</v>
      </c>
      <c r="P241">
        <v>4</v>
      </c>
      <c r="Q241" t="s">
        <v>2099</v>
      </c>
      <c r="R241">
        <v>0.11</v>
      </c>
      <c r="S241" t="s">
        <v>33</v>
      </c>
      <c r="T241" t="s">
        <v>44</v>
      </c>
      <c r="U241">
        <v>3</v>
      </c>
      <c r="W241">
        <v>2</v>
      </c>
    </row>
    <row r="242" spans="1:23" x14ac:dyDescent="0.25">
      <c r="A242" t="s">
        <v>546</v>
      </c>
      <c r="B242" t="s">
        <v>2108</v>
      </c>
      <c r="C242" t="s">
        <v>2830</v>
      </c>
      <c r="D242" t="s">
        <v>2110</v>
      </c>
      <c r="E242" t="s">
        <v>547</v>
      </c>
      <c r="F242" t="s">
        <v>2831</v>
      </c>
      <c r="G242" t="s">
        <v>2832</v>
      </c>
      <c r="H242" t="s">
        <v>547</v>
      </c>
      <c r="I242" t="s">
        <v>82</v>
      </c>
      <c r="J242">
        <v>34</v>
      </c>
      <c r="K242" t="s">
        <v>78</v>
      </c>
      <c r="L242" t="s">
        <v>79</v>
      </c>
      <c r="M242" t="s">
        <v>31</v>
      </c>
      <c r="N242">
        <v>11</v>
      </c>
      <c r="O242" s="20" t="s">
        <v>49</v>
      </c>
      <c r="P242">
        <v>1.2</v>
      </c>
      <c r="Q242" t="s">
        <v>2100</v>
      </c>
      <c r="R242">
        <v>0.11</v>
      </c>
      <c r="S242" t="s">
        <v>8</v>
      </c>
      <c r="T242" t="s">
        <v>20</v>
      </c>
      <c r="U242">
        <v>11</v>
      </c>
      <c r="W242">
        <v>4</v>
      </c>
    </row>
    <row r="243" spans="1:23" x14ac:dyDescent="0.25">
      <c r="A243" t="s">
        <v>548</v>
      </c>
      <c r="B243" t="s">
        <v>2108</v>
      </c>
      <c r="C243" t="s">
        <v>2833</v>
      </c>
      <c r="D243" t="s">
        <v>2110</v>
      </c>
      <c r="E243" t="s">
        <v>549</v>
      </c>
      <c r="F243" t="s">
        <v>2834</v>
      </c>
      <c r="G243" t="s">
        <v>2835</v>
      </c>
      <c r="H243" t="s">
        <v>549</v>
      </c>
      <c r="I243" t="s">
        <v>63</v>
      </c>
      <c r="J243">
        <v>32</v>
      </c>
      <c r="K243" t="s">
        <v>162</v>
      </c>
      <c r="L243" t="s">
        <v>59</v>
      </c>
      <c r="M243" t="s">
        <v>31</v>
      </c>
      <c r="N243">
        <v>1</v>
      </c>
      <c r="O243" s="20">
        <v>100</v>
      </c>
      <c r="P243">
        <v>4.7</v>
      </c>
      <c r="Q243" t="s">
        <v>2099</v>
      </c>
      <c r="R243">
        <v>0.67</v>
      </c>
      <c r="S243" t="s">
        <v>50</v>
      </c>
      <c r="T243" t="s">
        <v>20</v>
      </c>
      <c r="U243">
        <v>5</v>
      </c>
      <c r="W243">
        <v>1</v>
      </c>
    </row>
    <row r="244" spans="1:23" x14ac:dyDescent="0.25">
      <c r="A244" t="s">
        <v>550</v>
      </c>
      <c r="B244" t="s">
        <v>2108</v>
      </c>
      <c r="C244" t="s">
        <v>2836</v>
      </c>
      <c r="D244" t="s">
        <v>2110</v>
      </c>
      <c r="E244" t="s">
        <v>551</v>
      </c>
      <c r="F244" t="s">
        <v>2837</v>
      </c>
      <c r="G244" t="s">
        <v>2838</v>
      </c>
      <c r="H244" t="s">
        <v>551</v>
      </c>
      <c r="I244" t="s">
        <v>63</v>
      </c>
      <c r="J244">
        <v>21</v>
      </c>
      <c r="K244" t="s">
        <v>136</v>
      </c>
      <c r="L244" t="s">
        <v>137</v>
      </c>
      <c r="M244" t="s">
        <v>97</v>
      </c>
      <c r="N244">
        <v>2</v>
      </c>
      <c r="O244" s="20">
        <v>20</v>
      </c>
      <c r="P244">
        <v>2.4</v>
      </c>
      <c r="Q244" t="s">
        <v>2100</v>
      </c>
      <c r="R244">
        <v>0.86</v>
      </c>
      <c r="S244" t="s">
        <v>8</v>
      </c>
      <c r="T244" t="s">
        <v>9</v>
      </c>
      <c r="U244">
        <v>4</v>
      </c>
      <c r="W244">
        <v>2</v>
      </c>
    </row>
    <row r="245" spans="1:23" x14ac:dyDescent="0.25">
      <c r="A245" t="s">
        <v>552</v>
      </c>
      <c r="B245" t="s">
        <v>2108</v>
      </c>
      <c r="C245" t="s">
        <v>2839</v>
      </c>
      <c r="D245" t="s">
        <v>2110</v>
      </c>
      <c r="E245" t="s">
        <v>553</v>
      </c>
      <c r="F245" t="s">
        <v>2840</v>
      </c>
      <c r="G245" t="s">
        <v>2841</v>
      </c>
      <c r="H245" t="s">
        <v>553</v>
      </c>
      <c r="I245" t="s">
        <v>82</v>
      </c>
      <c r="J245">
        <v>20</v>
      </c>
      <c r="K245" t="s">
        <v>162</v>
      </c>
      <c r="L245" t="s">
        <v>59</v>
      </c>
      <c r="M245" t="s">
        <v>19</v>
      </c>
      <c r="N245">
        <v>2</v>
      </c>
      <c r="O245" s="20" t="s">
        <v>49</v>
      </c>
      <c r="P245">
        <v>1.1000000000000001</v>
      </c>
      <c r="Q245" t="s">
        <v>2099</v>
      </c>
      <c r="R245">
        <v>0.69</v>
      </c>
      <c r="S245" t="s">
        <v>55</v>
      </c>
      <c r="T245" t="s">
        <v>9</v>
      </c>
      <c r="U245">
        <v>3</v>
      </c>
      <c r="W245">
        <v>1</v>
      </c>
    </row>
    <row r="246" spans="1:23" x14ac:dyDescent="0.25">
      <c r="A246" t="s">
        <v>554</v>
      </c>
      <c r="B246" t="s">
        <v>2108</v>
      </c>
      <c r="C246" t="s">
        <v>2842</v>
      </c>
      <c r="D246" t="s">
        <v>2110</v>
      </c>
      <c r="E246" t="s">
        <v>555</v>
      </c>
      <c r="F246" t="s">
        <v>2843</v>
      </c>
      <c r="G246" t="s">
        <v>2844</v>
      </c>
      <c r="H246" t="s">
        <v>555</v>
      </c>
      <c r="I246" t="s">
        <v>63</v>
      </c>
      <c r="J246">
        <v>35</v>
      </c>
      <c r="K246" t="s">
        <v>43</v>
      </c>
      <c r="L246" t="s">
        <v>13</v>
      </c>
      <c r="M246" t="s">
        <v>14</v>
      </c>
      <c r="N246">
        <v>10</v>
      </c>
      <c r="O246" s="20">
        <v>50</v>
      </c>
      <c r="P246">
        <v>1.4</v>
      </c>
      <c r="Q246" t="s">
        <v>2100</v>
      </c>
      <c r="R246">
        <v>0.85</v>
      </c>
      <c r="S246" t="s">
        <v>55</v>
      </c>
      <c r="T246" t="s">
        <v>44</v>
      </c>
      <c r="U246">
        <v>8</v>
      </c>
      <c r="W246">
        <v>4</v>
      </c>
    </row>
    <row r="247" spans="1:23" x14ac:dyDescent="0.25">
      <c r="A247" t="s">
        <v>556</v>
      </c>
      <c r="B247" t="s">
        <v>2108</v>
      </c>
      <c r="C247" t="s">
        <v>2845</v>
      </c>
      <c r="D247" t="s">
        <v>2110</v>
      </c>
      <c r="E247" t="s">
        <v>557</v>
      </c>
      <c r="F247" t="s">
        <v>2846</v>
      </c>
      <c r="G247" t="s">
        <v>2847</v>
      </c>
      <c r="H247" t="s">
        <v>557</v>
      </c>
      <c r="I247" t="s">
        <v>63</v>
      </c>
      <c r="J247">
        <v>47</v>
      </c>
      <c r="K247" t="s">
        <v>43</v>
      </c>
      <c r="L247" t="s">
        <v>13</v>
      </c>
      <c r="M247" t="s">
        <v>60</v>
      </c>
      <c r="N247">
        <v>18</v>
      </c>
      <c r="O247" s="20">
        <v>40</v>
      </c>
      <c r="P247">
        <v>3.4</v>
      </c>
      <c r="Q247" t="s">
        <v>2099</v>
      </c>
      <c r="R247">
        <v>0.6</v>
      </c>
      <c r="S247" t="s">
        <v>8</v>
      </c>
      <c r="T247" t="s">
        <v>20</v>
      </c>
      <c r="U247">
        <v>11</v>
      </c>
      <c r="W247">
        <v>10</v>
      </c>
    </row>
    <row r="248" spans="1:23" x14ac:dyDescent="0.25">
      <c r="A248" t="s">
        <v>558</v>
      </c>
      <c r="B248" t="s">
        <v>2108</v>
      </c>
      <c r="C248" t="s">
        <v>2848</v>
      </c>
      <c r="D248" t="s">
        <v>2110</v>
      </c>
      <c r="E248" t="s">
        <v>559</v>
      </c>
      <c r="F248" t="s">
        <v>2849</v>
      </c>
      <c r="G248" t="s">
        <v>2850</v>
      </c>
      <c r="H248" t="s">
        <v>559</v>
      </c>
      <c r="I248" t="s">
        <v>63</v>
      </c>
      <c r="J248">
        <v>41</v>
      </c>
      <c r="K248" t="s">
        <v>47</v>
      </c>
      <c r="L248" t="s">
        <v>48</v>
      </c>
      <c r="M248" t="s">
        <v>7</v>
      </c>
      <c r="N248">
        <v>4</v>
      </c>
      <c r="O248" s="20">
        <v>40</v>
      </c>
      <c r="P248">
        <v>2.7</v>
      </c>
      <c r="Q248" t="s">
        <v>2100</v>
      </c>
      <c r="R248">
        <v>0.7</v>
      </c>
      <c r="S248" t="s">
        <v>8</v>
      </c>
      <c r="T248" t="s">
        <v>20</v>
      </c>
      <c r="U248">
        <v>2</v>
      </c>
      <c r="W248">
        <v>2</v>
      </c>
    </row>
    <row r="249" spans="1:23" x14ac:dyDescent="0.25">
      <c r="A249" t="s">
        <v>560</v>
      </c>
      <c r="B249" t="s">
        <v>2108</v>
      </c>
      <c r="C249" t="s">
        <v>2851</v>
      </c>
      <c r="D249" t="s">
        <v>2110</v>
      </c>
      <c r="E249" t="s">
        <v>561</v>
      </c>
      <c r="F249" t="s">
        <v>2852</v>
      </c>
      <c r="G249" t="s">
        <v>2853</v>
      </c>
      <c r="H249" t="s">
        <v>561</v>
      </c>
      <c r="I249" t="s">
        <v>82</v>
      </c>
      <c r="J249">
        <v>58</v>
      </c>
      <c r="K249" t="s">
        <v>58</v>
      </c>
      <c r="L249" t="s">
        <v>59</v>
      </c>
      <c r="M249" t="s">
        <v>23</v>
      </c>
      <c r="N249">
        <v>23</v>
      </c>
      <c r="O249" s="20" t="s">
        <v>49</v>
      </c>
      <c r="P249">
        <v>4.9000000000000004</v>
      </c>
      <c r="Q249" t="s">
        <v>2099</v>
      </c>
      <c r="R249">
        <v>0.11</v>
      </c>
      <c r="S249" t="s">
        <v>33</v>
      </c>
      <c r="T249" t="s">
        <v>9</v>
      </c>
      <c r="U249">
        <v>19</v>
      </c>
      <c r="W249">
        <v>5</v>
      </c>
    </row>
    <row r="250" spans="1:23" x14ac:dyDescent="0.25">
      <c r="A250" t="s">
        <v>562</v>
      </c>
      <c r="B250" t="s">
        <v>2108</v>
      </c>
      <c r="C250" t="s">
        <v>2854</v>
      </c>
      <c r="D250" t="s">
        <v>2110</v>
      </c>
      <c r="E250" t="s">
        <v>563</v>
      </c>
      <c r="F250" t="s">
        <v>2855</v>
      </c>
      <c r="G250" t="s">
        <v>2856</v>
      </c>
      <c r="H250" t="s">
        <v>563</v>
      </c>
      <c r="I250" t="s">
        <v>82</v>
      </c>
      <c r="J250">
        <v>34</v>
      </c>
      <c r="K250" t="s">
        <v>158</v>
      </c>
      <c r="L250" t="s">
        <v>159</v>
      </c>
      <c r="M250" t="s">
        <v>38</v>
      </c>
      <c r="N250">
        <v>6</v>
      </c>
      <c r="O250" s="20">
        <v>75</v>
      </c>
      <c r="P250">
        <v>1.9</v>
      </c>
      <c r="Q250" t="s">
        <v>2100</v>
      </c>
      <c r="R250">
        <v>0.81</v>
      </c>
      <c r="S250" t="s">
        <v>55</v>
      </c>
      <c r="T250" t="s">
        <v>20</v>
      </c>
      <c r="U250">
        <v>9</v>
      </c>
      <c r="W250">
        <v>6</v>
      </c>
    </row>
    <row r="251" spans="1:23" x14ac:dyDescent="0.25">
      <c r="A251" t="s">
        <v>564</v>
      </c>
      <c r="B251" t="s">
        <v>2108</v>
      </c>
      <c r="C251" t="s">
        <v>2110</v>
      </c>
      <c r="D251" t="s">
        <v>2110</v>
      </c>
      <c r="E251" t="s">
        <v>565</v>
      </c>
      <c r="F251" t="s">
        <v>2857</v>
      </c>
      <c r="G251" t="s">
        <v>2858</v>
      </c>
      <c r="H251" t="s">
        <v>565</v>
      </c>
      <c r="I251" t="s">
        <v>63</v>
      </c>
      <c r="J251">
        <v>50</v>
      </c>
      <c r="K251" t="s">
        <v>78</v>
      </c>
      <c r="L251" t="s">
        <v>79</v>
      </c>
      <c r="M251" t="s">
        <v>14</v>
      </c>
      <c r="N251">
        <v>5</v>
      </c>
      <c r="O251" s="20">
        <v>100</v>
      </c>
      <c r="P251">
        <v>2.5</v>
      </c>
      <c r="Q251" t="s">
        <v>2100</v>
      </c>
      <c r="R251">
        <v>0.11</v>
      </c>
      <c r="S251" t="s">
        <v>55</v>
      </c>
      <c r="T251" t="s">
        <v>20</v>
      </c>
      <c r="U251">
        <v>4</v>
      </c>
      <c r="W251">
        <v>1</v>
      </c>
    </row>
    <row r="252" spans="1:23" x14ac:dyDescent="0.25">
      <c r="A252" t="s">
        <v>566</v>
      </c>
      <c r="B252" t="s">
        <v>2108</v>
      </c>
      <c r="C252" t="s">
        <v>2859</v>
      </c>
      <c r="D252" t="s">
        <v>2110</v>
      </c>
      <c r="E252" t="s">
        <v>567</v>
      </c>
      <c r="F252" t="s">
        <v>2860</v>
      </c>
      <c r="G252" t="s">
        <v>2861</v>
      </c>
      <c r="H252" t="s">
        <v>567</v>
      </c>
      <c r="I252" t="s">
        <v>63</v>
      </c>
      <c r="J252">
        <v>42</v>
      </c>
      <c r="K252" t="s">
        <v>162</v>
      </c>
      <c r="L252" t="s">
        <v>59</v>
      </c>
      <c r="M252" t="s">
        <v>75</v>
      </c>
      <c r="N252">
        <v>19</v>
      </c>
      <c r="O252" s="20" t="s">
        <v>2103</v>
      </c>
      <c r="P252">
        <v>4.5999999999999996</v>
      </c>
      <c r="Q252" t="s">
        <v>2099</v>
      </c>
      <c r="R252">
        <v>0.78</v>
      </c>
      <c r="S252" t="s">
        <v>8</v>
      </c>
      <c r="T252" t="s">
        <v>20</v>
      </c>
      <c r="U252">
        <v>18</v>
      </c>
      <c r="W252">
        <v>13</v>
      </c>
    </row>
    <row r="253" spans="1:23" x14ac:dyDescent="0.25">
      <c r="A253" t="s">
        <v>568</v>
      </c>
      <c r="B253" t="s">
        <v>2108</v>
      </c>
      <c r="C253" t="s">
        <v>2862</v>
      </c>
      <c r="D253" t="s">
        <v>2110</v>
      </c>
      <c r="E253" t="s">
        <v>569</v>
      </c>
      <c r="F253" t="s">
        <v>2863</v>
      </c>
      <c r="G253" t="s">
        <v>2864</v>
      </c>
      <c r="H253" t="s">
        <v>569</v>
      </c>
      <c r="I253" t="s">
        <v>82</v>
      </c>
      <c r="J253">
        <v>43</v>
      </c>
      <c r="K253" t="s">
        <v>18</v>
      </c>
      <c r="L253" t="s">
        <v>18</v>
      </c>
      <c r="M253" t="s">
        <v>60</v>
      </c>
      <c r="N253">
        <v>6</v>
      </c>
      <c r="O253" s="20">
        <v>50</v>
      </c>
      <c r="P253">
        <v>0</v>
      </c>
      <c r="Q253" t="s">
        <v>2099</v>
      </c>
      <c r="R253">
        <v>0.81</v>
      </c>
      <c r="S253" t="s">
        <v>50</v>
      </c>
      <c r="T253" t="s">
        <v>9</v>
      </c>
      <c r="U253">
        <v>8</v>
      </c>
      <c r="W253">
        <v>13</v>
      </c>
    </row>
    <row r="254" spans="1:23" x14ac:dyDescent="0.25">
      <c r="A254" t="s">
        <v>570</v>
      </c>
      <c r="B254" t="s">
        <v>2108</v>
      </c>
      <c r="C254" t="s">
        <v>2865</v>
      </c>
      <c r="D254" t="s">
        <v>2110</v>
      </c>
      <c r="E254" t="s">
        <v>571</v>
      </c>
      <c r="F254" t="s">
        <v>2866</v>
      </c>
      <c r="G254" t="s">
        <v>2867</v>
      </c>
      <c r="H254" t="s">
        <v>571</v>
      </c>
      <c r="I254" t="s">
        <v>82</v>
      </c>
      <c r="J254">
        <v>34</v>
      </c>
      <c r="K254" t="s">
        <v>18</v>
      </c>
      <c r="L254" t="s">
        <v>18</v>
      </c>
      <c r="M254" t="s">
        <v>38</v>
      </c>
      <c r="N254">
        <v>8</v>
      </c>
      <c r="O254" s="20">
        <v>75</v>
      </c>
      <c r="P254">
        <v>1.8</v>
      </c>
      <c r="Q254" t="s">
        <v>2100</v>
      </c>
      <c r="R254">
        <v>0.71</v>
      </c>
      <c r="S254" t="s">
        <v>55</v>
      </c>
      <c r="T254" t="s">
        <v>44</v>
      </c>
      <c r="U254">
        <v>8</v>
      </c>
      <c r="W254">
        <v>9</v>
      </c>
    </row>
    <row r="255" spans="1:23" x14ac:dyDescent="0.25">
      <c r="A255" t="s">
        <v>572</v>
      </c>
      <c r="B255" t="s">
        <v>2108</v>
      </c>
      <c r="C255" t="s">
        <v>2868</v>
      </c>
      <c r="D255" t="s">
        <v>2110</v>
      </c>
      <c r="E255" t="s">
        <v>573</v>
      </c>
      <c r="F255" t="s">
        <v>2869</v>
      </c>
      <c r="G255" t="s">
        <v>2870</v>
      </c>
      <c r="H255" t="s">
        <v>573</v>
      </c>
      <c r="I255" t="s">
        <v>82</v>
      </c>
      <c r="J255">
        <v>24</v>
      </c>
      <c r="K255" t="s">
        <v>173</v>
      </c>
      <c r="L255" t="s">
        <v>59</v>
      </c>
      <c r="M255" t="s">
        <v>14</v>
      </c>
      <c r="N255">
        <v>3</v>
      </c>
      <c r="O255" s="20">
        <v>75</v>
      </c>
      <c r="P255">
        <v>2</v>
      </c>
      <c r="Q255" t="s">
        <v>2099</v>
      </c>
      <c r="R255">
        <v>0.11</v>
      </c>
      <c r="S255" t="s">
        <v>50</v>
      </c>
      <c r="T255" t="s">
        <v>15</v>
      </c>
      <c r="U255">
        <v>2</v>
      </c>
      <c r="W255">
        <v>1</v>
      </c>
    </row>
    <row r="256" spans="1:23" x14ac:dyDescent="0.25">
      <c r="A256" t="s">
        <v>574</v>
      </c>
      <c r="B256" t="s">
        <v>2108</v>
      </c>
      <c r="C256" t="s">
        <v>2871</v>
      </c>
      <c r="D256" t="s">
        <v>2110</v>
      </c>
      <c r="E256" t="s">
        <v>575</v>
      </c>
      <c r="F256" t="s">
        <v>2872</v>
      </c>
      <c r="G256" t="s">
        <v>2873</v>
      </c>
      <c r="H256" t="s">
        <v>575</v>
      </c>
      <c r="I256" t="s">
        <v>82</v>
      </c>
      <c r="J256">
        <v>48</v>
      </c>
      <c r="K256" t="s">
        <v>136</v>
      </c>
      <c r="L256" t="s">
        <v>137</v>
      </c>
      <c r="M256" t="s">
        <v>60</v>
      </c>
      <c r="N256">
        <v>8</v>
      </c>
      <c r="O256" s="20">
        <v>30</v>
      </c>
      <c r="P256">
        <v>5</v>
      </c>
      <c r="Q256" t="s">
        <v>2100</v>
      </c>
      <c r="R256">
        <v>0.99</v>
      </c>
      <c r="S256" t="s">
        <v>8</v>
      </c>
      <c r="T256" t="s">
        <v>44</v>
      </c>
      <c r="U256">
        <v>6</v>
      </c>
      <c r="W256">
        <v>9</v>
      </c>
    </row>
    <row r="257" spans="1:23" x14ac:dyDescent="0.25">
      <c r="A257" t="s">
        <v>576</v>
      </c>
      <c r="B257" t="s">
        <v>2108</v>
      </c>
      <c r="C257" t="s">
        <v>2874</v>
      </c>
      <c r="D257" t="s">
        <v>2110</v>
      </c>
      <c r="E257" t="s">
        <v>577</v>
      </c>
      <c r="F257" t="s">
        <v>2875</v>
      </c>
      <c r="G257" t="s">
        <v>2876</v>
      </c>
      <c r="H257" t="s">
        <v>577</v>
      </c>
      <c r="I257" t="s">
        <v>63</v>
      </c>
      <c r="J257">
        <v>39</v>
      </c>
      <c r="K257" t="s">
        <v>95</v>
      </c>
      <c r="L257" t="s">
        <v>96</v>
      </c>
      <c r="M257" t="s">
        <v>38</v>
      </c>
      <c r="N257">
        <v>12</v>
      </c>
      <c r="O257" s="20" t="s">
        <v>104</v>
      </c>
      <c r="P257">
        <v>3.2</v>
      </c>
      <c r="Q257" t="s">
        <v>2100</v>
      </c>
      <c r="R257">
        <v>0.66</v>
      </c>
      <c r="S257" t="s">
        <v>8</v>
      </c>
      <c r="T257" t="s">
        <v>15</v>
      </c>
      <c r="U257">
        <v>15</v>
      </c>
      <c r="W257">
        <v>6</v>
      </c>
    </row>
    <row r="258" spans="1:23" x14ac:dyDescent="0.25">
      <c r="A258" t="s">
        <v>578</v>
      </c>
      <c r="B258" t="s">
        <v>2108</v>
      </c>
      <c r="C258" t="s">
        <v>2877</v>
      </c>
      <c r="D258" t="s">
        <v>2110</v>
      </c>
      <c r="E258" t="s">
        <v>579</v>
      </c>
      <c r="F258" t="s">
        <v>2878</v>
      </c>
      <c r="G258" t="s">
        <v>2879</v>
      </c>
      <c r="H258" t="s">
        <v>579</v>
      </c>
      <c r="I258" t="s">
        <v>63</v>
      </c>
      <c r="J258">
        <v>57</v>
      </c>
      <c r="K258" t="s">
        <v>12</v>
      </c>
      <c r="L258" t="s">
        <v>13</v>
      </c>
      <c r="M258" t="s">
        <v>7</v>
      </c>
      <c r="N258">
        <v>30</v>
      </c>
      <c r="O258" s="20" t="s">
        <v>32</v>
      </c>
      <c r="P258">
        <v>2.4</v>
      </c>
      <c r="Q258" t="s">
        <v>2100</v>
      </c>
      <c r="R258">
        <v>0.8</v>
      </c>
      <c r="S258" t="s">
        <v>33</v>
      </c>
      <c r="T258" t="s">
        <v>20</v>
      </c>
      <c r="U258">
        <v>13</v>
      </c>
      <c r="W258">
        <v>8</v>
      </c>
    </row>
    <row r="259" spans="1:23" x14ac:dyDescent="0.25">
      <c r="A259" t="s">
        <v>580</v>
      </c>
      <c r="B259" t="s">
        <v>2108</v>
      </c>
      <c r="C259" t="s">
        <v>2880</v>
      </c>
      <c r="D259" t="s">
        <v>2110</v>
      </c>
      <c r="E259" t="s">
        <v>581</v>
      </c>
      <c r="F259" t="s">
        <v>2881</v>
      </c>
      <c r="G259" t="s">
        <v>2882</v>
      </c>
      <c r="H259" t="s">
        <v>581</v>
      </c>
      <c r="I259" t="s">
        <v>63</v>
      </c>
      <c r="J259">
        <v>44</v>
      </c>
      <c r="K259" t="s">
        <v>111</v>
      </c>
      <c r="L259" t="s">
        <v>13</v>
      </c>
      <c r="M259" t="s">
        <v>23</v>
      </c>
      <c r="N259">
        <v>21</v>
      </c>
      <c r="O259" s="20">
        <v>100</v>
      </c>
      <c r="P259">
        <v>2.9</v>
      </c>
      <c r="Q259" t="s">
        <v>2099</v>
      </c>
      <c r="R259">
        <v>0.83</v>
      </c>
      <c r="S259" t="s">
        <v>55</v>
      </c>
      <c r="T259" t="s">
        <v>44</v>
      </c>
      <c r="U259">
        <v>17</v>
      </c>
      <c r="W259">
        <v>1</v>
      </c>
    </row>
    <row r="260" spans="1:23" x14ac:dyDescent="0.25">
      <c r="A260" t="s">
        <v>582</v>
      </c>
      <c r="B260" t="s">
        <v>2108</v>
      </c>
      <c r="C260" t="s">
        <v>2883</v>
      </c>
      <c r="D260" t="s">
        <v>2110</v>
      </c>
      <c r="E260" t="s">
        <v>583</v>
      </c>
      <c r="F260" t="s">
        <v>2884</v>
      </c>
      <c r="G260" t="s">
        <v>2885</v>
      </c>
      <c r="H260" t="s">
        <v>583</v>
      </c>
      <c r="I260" t="s">
        <v>82</v>
      </c>
      <c r="J260">
        <v>37</v>
      </c>
      <c r="K260" t="s">
        <v>91</v>
      </c>
      <c r="L260" t="s">
        <v>92</v>
      </c>
      <c r="M260" t="s">
        <v>60</v>
      </c>
      <c r="N260">
        <v>17</v>
      </c>
      <c r="O260" s="20" t="s">
        <v>2107</v>
      </c>
      <c r="P260">
        <v>0</v>
      </c>
      <c r="Q260" t="s">
        <v>54</v>
      </c>
      <c r="R260">
        <v>0.87</v>
      </c>
      <c r="S260" t="s">
        <v>50</v>
      </c>
      <c r="T260" t="s">
        <v>15</v>
      </c>
      <c r="U260">
        <v>16</v>
      </c>
      <c r="W260">
        <v>7</v>
      </c>
    </row>
    <row r="261" spans="1:23" x14ac:dyDescent="0.25">
      <c r="A261" t="s">
        <v>584</v>
      </c>
      <c r="B261" t="s">
        <v>2108</v>
      </c>
      <c r="C261" t="s">
        <v>2886</v>
      </c>
      <c r="D261" t="s">
        <v>2110</v>
      </c>
      <c r="E261" t="s">
        <v>585</v>
      </c>
      <c r="F261" t="s">
        <v>2887</v>
      </c>
      <c r="G261" t="s">
        <v>2888</v>
      </c>
      <c r="H261" t="s">
        <v>585</v>
      </c>
      <c r="I261" t="s">
        <v>82</v>
      </c>
      <c r="J261">
        <v>50</v>
      </c>
      <c r="K261" t="s">
        <v>47</v>
      </c>
      <c r="L261" t="s">
        <v>48</v>
      </c>
      <c r="M261" t="s">
        <v>38</v>
      </c>
      <c r="N261">
        <v>9</v>
      </c>
      <c r="O261" s="20">
        <v>30</v>
      </c>
      <c r="P261">
        <v>3</v>
      </c>
      <c r="Q261" t="s">
        <v>2099</v>
      </c>
      <c r="R261">
        <v>0.76</v>
      </c>
      <c r="S261" t="s">
        <v>33</v>
      </c>
      <c r="T261" t="s">
        <v>9</v>
      </c>
      <c r="U261">
        <v>15</v>
      </c>
      <c r="W261">
        <v>3</v>
      </c>
    </row>
    <row r="262" spans="1:23" x14ac:dyDescent="0.25">
      <c r="A262" t="s">
        <v>586</v>
      </c>
      <c r="B262" t="s">
        <v>2108</v>
      </c>
      <c r="C262" t="s">
        <v>2889</v>
      </c>
      <c r="D262" t="s">
        <v>2110</v>
      </c>
      <c r="E262" t="s">
        <v>587</v>
      </c>
      <c r="F262" t="s">
        <v>2890</v>
      </c>
      <c r="G262" t="s">
        <v>2891</v>
      </c>
      <c r="H262" t="s">
        <v>587</v>
      </c>
      <c r="I262" t="s">
        <v>82</v>
      </c>
      <c r="J262">
        <v>50</v>
      </c>
      <c r="K262" t="s">
        <v>173</v>
      </c>
      <c r="L262" t="s">
        <v>59</v>
      </c>
      <c r="M262" t="s">
        <v>60</v>
      </c>
      <c r="N262">
        <v>2</v>
      </c>
      <c r="O262" s="20">
        <v>50</v>
      </c>
      <c r="P262">
        <v>1.6</v>
      </c>
      <c r="Q262" t="s">
        <v>142</v>
      </c>
      <c r="R262">
        <v>0.89</v>
      </c>
      <c r="S262" t="s">
        <v>55</v>
      </c>
      <c r="T262" t="s">
        <v>9</v>
      </c>
      <c r="U262">
        <v>3</v>
      </c>
      <c r="W262">
        <v>1</v>
      </c>
    </row>
    <row r="263" spans="1:23" x14ac:dyDescent="0.25">
      <c r="A263" t="s">
        <v>588</v>
      </c>
      <c r="B263" t="s">
        <v>2108</v>
      </c>
      <c r="C263" t="s">
        <v>2892</v>
      </c>
      <c r="D263" t="s">
        <v>2110</v>
      </c>
      <c r="E263" t="s">
        <v>589</v>
      </c>
      <c r="F263" t="s">
        <v>2893</v>
      </c>
      <c r="G263" t="s">
        <v>2894</v>
      </c>
      <c r="H263" t="s">
        <v>589</v>
      </c>
      <c r="I263" t="s">
        <v>63</v>
      </c>
      <c r="J263">
        <v>28</v>
      </c>
      <c r="K263" t="s">
        <v>118</v>
      </c>
      <c r="L263" t="s">
        <v>119</v>
      </c>
      <c r="M263" t="s">
        <v>19</v>
      </c>
      <c r="N263">
        <v>1</v>
      </c>
      <c r="O263" s="20">
        <v>20</v>
      </c>
      <c r="P263">
        <v>3.6</v>
      </c>
      <c r="Q263" t="s">
        <v>54</v>
      </c>
      <c r="R263">
        <v>0.94</v>
      </c>
      <c r="S263" t="s">
        <v>33</v>
      </c>
      <c r="T263" t="s">
        <v>44</v>
      </c>
      <c r="U263">
        <v>3</v>
      </c>
      <c r="W263">
        <v>1</v>
      </c>
    </row>
    <row r="264" spans="1:23" x14ac:dyDescent="0.25">
      <c r="A264" t="s">
        <v>590</v>
      </c>
      <c r="B264" t="s">
        <v>2108</v>
      </c>
      <c r="C264" t="s">
        <v>2895</v>
      </c>
      <c r="D264" t="s">
        <v>2110</v>
      </c>
      <c r="E264" t="s">
        <v>591</v>
      </c>
      <c r="F264" t="s">
        <v>2896</v>
      </c>
      <c r="G264" t="s">
        <v>2897</v>
      </c>
      <c r="H264" t="s">
        <v>591</v>
      </c>
      <c r="I264" t="s">
        <v>82</v>
      </c>
      <c r="J264">
        <v>48</v>
      </c>
      <c r="K264" t="s">
        <v>5</v>
      </c>
      <c r="L264" t="s">
        <v>6</v>
      </c>
      <c r="M264" t="s">
        <v>23</v>
      </c>
      <c r="N264">
        <v>23</v>
      </c>
      <c r="O264" s="20" t="s">
        <v>49</v>
      </c>
      <c r="P264">
        <v>2.1</v>
      </c>
      <c r="Q264" t="s">
        <v>2099</v>
      </c>
      <c r="R264">
        <v>0.68</v>
      </c>
      <c r="S264" t="s">
        <v>8</v>
      </c>
      <c r="T264" t="s">
        <v>44</v>
      </c>
      <c r="U264">
        <v>14</v>
      </c>
      <c r="W264">
        <v>7</v>
      </c>
    </row>
    <row r="265" spans="1:23" x14ac:dyDescent="0.25">
      <c r="A265" t="s">
        <v>592</v>
      </c>
      <c r="B265" t="s">
        <v>2108</v>
      </c>
      <c r="C265" t="s">
        <v>2898</v>
      </c>
      <c r="D265" t="s">
        <v>2110</v>
      </c>
      <c r="E265" t="s">
        <v>593</v>
      </c>
      <c r="F265" t="s">
        <v>2899</v>
      </c>
      <c r="G265" t="s">
        <v>2900</v>
      </c>
      <c r="H265" t="s">
        <v>593</v>
      </c>
      <c r="I265" t="s">
        <v>82</v>
      </c>
      <c r="J265">
        <v>42</v>
      </c>
      <c r="K265" t="s">
        <v>18</v>
      </c>
      <c r="L265" t="s">
        <v>18</v>
      </c>
      <c r="M265" t="s">
        <v>75</v>
      </c>
      <c r="N265">
        <v>8</v>
      </c>
      <c r="O265" s="20">
        <v>30</v>
      </c>
      <c r="P265">
        <v>3.6</v>
      </c>
      <c r="Q265" t="s">
        <v>2100</v>
      </c>
      <c r="R265">
        <v>0.96</v>
      </c>
      <c r="S265" t="s">
        <v>55</v>
      </c>
      <c r="T265" t="s">
        <v>20</v>
      </c>
      <c r="U265">
        <v>9</v>
      </c>
      <c r="W265">
        <v>7</v>
      </c>
    </row>
    <row r="266" spans="1:23" x14ac:dyDescent="0.25">
      <c r="A266" t="s">
        <v>594</v>
      </c>
      <c r="B266" t="s">
        <v>2108</v>
      </c>
      <c r="C266" t="s">
        <v>2901</v>
      </c>
      <c r="D266" t="s">
        <v>2110</v>
      </c>
      <c r="E266" t="s">
        <v>595</v>
      </c>
      <c r="F266" t="s">
        <v>2902</v>
      </c>
      <c r="G266" t="s">
        <v>2903</v>
      </c>
      <c r="H266" t="s">
        <v>595</v>
      </c>
      <c r="I266" t="s">
        <v>63</v>
      </c>
      <c r="J266">
        <v>37</v>
      </c>
      <c r="K266" t="s">
        <v>111</v>
      </c>
      <c r="L266" t="s">
        <v>13</v>
      </c>
      <c r="M266" t="s">
        <v>38</v>
      </c>
      <c r="N266">
        <v>6</v>
      </c>
      <c r="O266" s="20" t="s">
        <v>104</v>
      </c>
      <c r="P266">
        <v>2.7</v>
      </c>
      <c r="Q266" t="s">
        <v>2100</v>
      </c>
      <c r="R266">
        <v>0.91</v>
      </c>
      <c r="S266" t="s">
        <v>33</v>
      </c>
      <c r="T266" t="s">
        <v>44</v>
      </c>
      <c r="U266">
        <v>6</v>
      </c>
      <c r="W266">
        <v>4</v>
      </c>
    </row>
    <row r="267" spans="1:23" x14ac:dyDescent="0.25">
      <c r="A267" t="s">
        <v>596</v>
      </c>
      <c r="B267" t="s">
        <v>2108</v>
      </c>
      <c r="C267" t="s">
        <v>2904</v>
      </c>
      <c r="D267" t="s">
        <v>2110</v>
      </c>
      <c r="E267" t="s">
        <v>597</v>
      </c>
      <c r="F267" t="s">
        <v>2905</v>
      </c>
      <c r="G267" t="s">
        <v>2906</v>
      </c>
      <c r="H267" t="s">
        <v>597</v>
      </c>
      <c r="I267" t="s">
        <v>82</v>
      </c>
      <c r="J267">
        <v>21</v>
      </c>
      <c r="K267" t="s">
        <v>78</v>
      </c>
      <c r="L267" t="s">
        <v>79</v>
      </c>
      <c r="M267" t="s">
        <v>7</v>
      </c>
      <c r="N267">
        <v>1</v>
      </c>
      <c r="O267" s="20">
        <v>100</v>
      </c>
      <c r="P267">
        <v>2.1</v>
      </c>
      <c r="Q267" t="s">
        <v>2100</v>
      </c>
      <c r="R267">
        <v>0.92</v>
      </c>
      <c r="S267" t="s">
        <v>33</v>
      </c>
      <c r="T267" t="s">
        <v>20</v>
      </c>
      <c r="U267">
        <v>5</v>
      </c>
      <c r="W267">
        <v>4</v>
      </c>
    </row>
    <row r="268" spans="1:23" x14ac:dyDescent="0.25">
      <c r="A268" t="s">
        <v>598</v>
      </c>
      <c r="B268" t="s">
        <v>2108</v>
      </c>
      <c r="C268" t="s">
        <v>2907</v>
      </c>
      <c r="D268" t="s">
        <v>2110</v>
      </c>
      <c r="E268" t="s">
        <v>599</v>
      </c>
      <c r="F268" t="s">
        <v>2908</v>
      </c>
      <c r="G268" t="s">
        <v>2909</v>
      </c>
      <c r="H268" t="s">
        <v>599</v>
      </c>
      <c r="I268" t="s">
        <v>82</v>
      </c>
      <c r="J268">
        <v>50</v>
      </c>
      <c r="K268" t="s">
        <v>95</v>
      </c>
      <c r="L268" t="s">
        <v>96</v>
      </c>
      <c r="M268" t="s">
        <v>23</v>
      </c>
      <c r="N268">
        <v>19</v>
      </c>
      <c r="O268" s="20" t="s">
        <v>24</v>
      </c>
      <c r="P268">
        <v>4.9000000000000004</v>
      </c>
      <c r="Q268" t="s">
        <v>2100</v>
      </c>
      <c r="R268">
        <v>0.82</v>
      </c>
      <c r="S268" t="s">
        <v>50</v>
      </c>
      <c r="T268" t="s">
        <v>20</v>
      </c>
      <c r="U268">
        <v>15</v>
      </c>
      <c r="W268">
        <v>15</v>
      </c>
    </row>
    <row r="269" spans="1:23" x14ac:dyDescent="0.25">
      <c r="A269" t="s">
        <v>600</v>
      </c>
      <c r="B269" t="s">
        <v>2108</v>
      </c>
      <c r="C269" t="s">
        <v>2910</v>
      </c>
      <c r="D269" t="s">
        <v>2110</v>
      </c>
      <c r="E269" t="s">
        <v>601</v>
      </c>
      <c r="F269" t="s">
        <v>2911</v>
      </c>
      <c r="G269" t="s">
        <v>2912</v>
      </c>
      <c r="H269" t="s">
        <v>601</v>
      </c>
      <c r="I269" t="s">
        <v>63</v>
      </c>
      <c r="J269">
        <v>22</v>
      </c>
      <c r="K269" t="s">
        <v>58</v>
      </c>
      <c r="L269" t="s">
        <v>59</v>
      </c>
      <c r="M269" t="s">
        <v>31</v>
      </c>
      <c r="N269">
        <v>2</v>
      </c>
      <c r="O269" s="20">
        <v>30</v>
      </c>
      <c r="P269">
        <v>2.1</v>
      </c>
      <c r="Q269" t="s">
        <v>2100</v>
      </c>
      <c r="R269">
        <v>0.11</v>
      </c>
      <c r="S269" t="s">
        <v>33</v>
      </c>
      <c r="T269" t="s">
        <v>9</v>
      </c>
      <c r="U269">
        <v>2</v>
      </c>
      <c r="W269">
        <v>2</v>
      </c>
    </row>
    <row r="270" spans="1:23" x14ac:dyDescent="0.25">
      <c r="A270" t="s">
        <v>602</v>
      </c>
      <c r="B270" t="s">
        <v>2108</v>
      </c>
      <c r="C270" t="s">
        <v>2913</v>
      </c>
      <c r="D270" t="s">
        <v>2110</v>
      </c>
      <c r="E270" t="s">
        <v>603</v>
      </c>
      <c r="F270" t="s">
        <v>2914</v>
      </c>
      <c r="G270" t="s">
        <v>2915</v>
      </c>
      <c r="H270" t="s">
        <v>603</v>
      </c>
      <c r="I270" t="s">
        <v>63</v>
      </c>
      <c r="J270">
        <v>39</v>
      </c>
      <c r="K270" t="s">
        <v>71</v>
      </c>
      <c r="L270" t="s">
        <v>72</v>
      </c>
      <c r="M270" t="s">
        <v>23</v>
      </c>
      <c r="N270">
        <v>21</v>
      </c>
      <c r="O270" s="20">
        <v>100</v>
      </c>
      <c r="P270">
        <v>0</v>
      </c>
      <c r="Q270" t="s">
        <v>142</v>
      </c>
      <c r="R270">
        <v>0.91</v>
      </c>
      <c r="S270" t="s">
        <v>55</v>
      </c>
      <c r="T270" t="s">
        <v>9</v>
      </c>
      <c r="U270">
        <v>17</v>
      </c>
      <c r="W270">
        <v>13</v>
      </c>
    </row>
    <row r="271" spans="1:23" x14ac:dyDescent="0.25">
      <c r="A271" t="s">
        <v>604</v>
      </c>
      <c r="B271" t="s">
        <v>2108</v>
      </c>
      <c r="C271" t="s">
        <v>2916</v>
      </c>
      <c r="D271" t="s">
        <v>2110</v>
      </c>
      <c r="E271" t="s">
        <v>605</v>
      </c>
      <c r="F271" t="s">
        <v>2917</v>
      </c>
      <c r="G271" t="s">
        <v>2918</v>
      </c>
      <c r="H271" t="s">
        <v>605</v>
      </c>
      <c r="I271" t="s">
        <v>63</v>
      </c>
      <c r="J271">
        <v>25</v>
      </c>
      <c r="K271" t="s">
        <v>71</v>
      </c>
      <c r="L271" t="s">
        <v>72</v>
      </c>
      <c r="M271" t="s">
        <v>97</v>
      </c>
      <c r="N271">
        <v>3</v>
      </c>
      <c r="O271" s="20" t="s">
        <v>49</v>
      </c>
      <c r="P271">
        <v>2.8</v>
      </c>
      <c r="Q271" t="s">
        <v>54</v>
      </c>
      <c r="R271">
        <v>0.86</v>
      </c>
      <c r="S271" t="s">
        <v>55</v>
      </c>
      <c r="T271" t="s">
        <v>15</v>
      </c>
      <c r="U271">
        <v>3</v>
      </c>
      <c r="W271">
        <v>2</v>
      </c>
    </row>
    <row r="272" spans="1:23" x14ac:dyDescent="0.25">
      <c r="A272" t="s">
        <v>606</v>
      </c>
      <c r="B272" t="s">
        <v>2108</v>
      </c>
      <c r="C272" t="s">
        <v>2919</v>
      </c>
      <c r="D272" t="s">
        <v>2110</v>
      </c>
      <c r="E272" t="s">
        <v>607</v>
      </c>
      <c r="F272" t="s">
        <v>2920</v>
      </c>
      <c r="G272" t="s">
        <v>2921</v>
      </c>
      <c r="H272" t="s">
        <v>607</v>
      </c>
      <c r="I272" t="s">
        <v>63</v>
      </c>
      <c r="J272">
        <v>47</v>
      </c>
      <c r="K272" t="s">
        <v>136</v>
      </c>
      <c r="L272" t="s">
        <v>137</v>
      </c>
      <c r="M272" t="s">
        <v>14</v>
      </c>
      <c r="N272">
        <v>14</v>
      </c>
      <c r="O272" s="20" t="s">
        <v>49</v>
      </c>
      <c r="P272">
        <v>2.5</v>
      </c>
      <c r="Q272" t="s">
        <v>2099</v>
      </c>
      <c r="R272">
        <v>0.69</v>
      </c>
      <c r="S272" t="s">
        <v>50</v>
      </c>
      <c r="T272" t="s">
        <v>9</v>
      </c>
      <c r="U272">
        <v>12</v>
      </c>
      <c r="W272">
        <v>13</v>
      </c>
    </row>
    <row r="273" spans="1:23" x14ac:dyDescent="0.25">
      <c r="A273" t="s">
        <v>608</v>
      </c>
      <c r="B273" t="s">
        <v>2108</v>
      </c>
      <c r="C273" t="s">
        <v>2922</v>
      </c>
      <c r="D273" t="s">
        <v>2110</v>
      </c>
      <c r="E273" t="s">
        <v>609</v>
      </c>
      <c r="F273" t="s">
        <v>2923</v>
      </c>
      <c r="G273" t="s">
        <v>2924</v>
      </c>
      <c r="H273" t="s">
        <v>609</v>
      </c>
      <c r="I273" t="s">
        <v>63</v>
      </c>
      <c r="J273">
        <v>35</v>
      </c>
      <c r="K273" t="s">
        <v>136</v>
      </c>
      <c r="L273" t="s">
        <v>137</v>
      </c>
      <c r="M273" t="s">
        <v>60</v>
      </c>
      <c r="N273">
        <v>10</v>
      </c>
      <c r="O273" s="20" t="s">
        <v>2102</v>
      </c>
      <c r="P273">
        <v>4.7</v>
      </c>
      <c r="Q273" t="s">
        <v>2100</v>
      </c>
      <c r="R273">
        <v>0.84</v>
      </c>
      <c r="S273" t="s">
        <v>55</v>
      </c>
      <c r="T273" t="s">
        <v>9</v>
      </c>
      <c r="U273">
        <v>7</v>
      </c>
      <c r="W273">
        <v>13</v>
      </c>
    </row>
    <row r="274" spans="1:23" x14ac:dyDescent="0.25">
      <c r="A274" t="s">
        <v>610</v>
      </c>
      <c r="B274" t="s">
        <v>2108</v>
      </c>
      <c r="C274" t="s">
        <v>2925</v>
      </c>
      <c r="D274" t="s">
        <v>2110</v>
      </c>
      <c r="E274" t="s">
        <v>611</v>
      </c>
      <c r="F274" t="s">
        <v>2926</v>
      </c>
      <c r="G274" t="s">
        <v>2927</v>
      </c>
      <c r="H274" t="s">
        <v>611</v>
      </c>
      <c r="I274" t="s">
        <v>63</v>
      </c>
      <c r="J274">
        <v>40</v>
      </c>
      <c r="K274" t="s">
        <v>53</v>
      </c>
      <c r="L274" t="s">
        <v>13</v>
      </c>
      <c r="M274" t="s">
        <v>64</v>
      </c>
      <c r="N274">
        <v>5</v>
      </c>
      <c r="O274" s="20">
        <v>100</v>
      </c>
      <c r="P274">
        <v>1.3</v>
      </c>
      <c r="Q274" t="s">
        <v>2099</v>
      </c>
      <c r="R274">
        <v>0.6</v>
      </c>
      <c r="S274" t="s">
        <v>8</v>
      </c>
      <c r="T274" t="s">
        <v>44</v>
      </c>
      <c r="U274">
        <v>5</v>
      </c>
      <c r="W274">
        <v>2</v>
      </c>
    </row>
    <row r="275" spans="1:23" x14ac:dyDescent="0.25">
      <c r="A275" t="s">
        <v>612</v>
      </c>
      <c r="B275" t="s">
        <v>2108</v>
      </c>
      <c r="C275" t="s">
        <v>2928</v>
      </c>
      <c r="D275" t="s">
        <v>2110</v>
      </c>
      <c r="E275" t="s">
        <v>613</v>
      </c>
      <c r="F275" t="s">
        <v>2929</v>
      </c>
      <c r="G275" t="s">
        <v>2930</v>
      </c>
      <c r="H275" t="s">
        <v>613</v>
      </c>
      <c r="I275" t="s">
        <v>82</v>
      </c>
      <c r="J275">
        <v>35</v>
      </c>
      <c r="K275" t="s">
        <v>29</v>
      </c>
      <c r="L275" t="s">
        <v>30</v>
      </c>
      <c r="M275" t="s">
        <v>7</v>
      </c>
      <c r="N275">
        <v>6</v>
      </c>
      <c r="O275" s="20" t="s">
        <v>2103</v>
      </c>
      <c r="P275">
        <v>1.6</v>
      </c>
      <c r="Q275" t="s">
        <v>2100</v>
      </c>
      <c r="R275">
        <v>0.97</v>
      </c>
      <c r="S275" t="s">
        <v>55</v>
      </c>
      <c r="T275" t="s">
        <v>9</v>
      </c>
      <c r="U275">
        <v>13</v>
      </c>
      <c r="W275">
        <v>6</v>
      </c>
    </row>
    <row r="276" spans="1:23" x14ac:dyDescent="0.25">
      <c r="A276" t="s">
        <v>614</v>
      </c>
      <c r="B276" t="s">
        <v>2108</v>
      </c>
      <c r="C276" t="s">
        <v>2931</v>
      </c>
      <c r="D276" t="s">
        <v>2110</v>
      </c>
      <c r="E276" t="s">
        <v>615</v>
      </c>
      <c r="F276" t="s">
        <v>2932</v>
      </c>
      <c r="G276" t="s">
        <v>2933</v>
      </c>
      <c r="H276" t="s">
        <v>615</v>
      </c>
      <c r="I276" t="s">
        <v>82</v>
      </c>
      <c r="J276">
        <v>59</v>
      </c>
      <c r="K276" t="s">
        <v>118</v>
      </c>
      <c r="L276" t="s">
        <v>119</v>
      </c>
      <c r="M276" t="s">
        <v>23</v>
      </c>
      <c r="N276">
        <v>21</v>
      </c>
      <c r="O276" s="20">
        <v>100</v>
      </c>
      <c r="P276">
        <v>0</v>
      </c>
      <c r="Q276" t="s">
        <v>2100</v>
      </c>
      <c r="R276">
        <v>0.7</v>
      </c>
      <c r="S276" t="s">
        <v>55</v>
      </c>
      <c r="T276" t="s">
        <v>15</v>
      </c>
      <c r="U276">
        <v>17</v>
      </c>
      <c r="W276">
        <v>7</v>
      </c>
    </row>
    <row r="277" spans="1:23" x14ac:dyDescent="0.25">
      <c r="A277" t="s">
        <v>616</v>
      </c>
      <c r="B277" t="s">
        <v>2108</v>
      </c>
      <c r="C277" t="s">
        <v>2934</v>
      </c>
      <c r="D277" t="s">
        <v>2110</v>
      </c>
      <c r="E277" t="s">
        <v>617</v>
      </c>
      <c r="F277" t="s">
        <v>2935</v>
      </c>
      <c r="G277" t="s">
        <v>2936</v>
      </c>
      <c r="H277" t="s">
        <v>617</v>
      </c>
      <c r="I277" t="s">
        <v>63</v>
      </c>
      <c r="J277">
        <v>26</v>
      </c>
      <c r="K277" t="s">
        <v>158</v>
      </c>
      <c r="L277" t="s">
        <v>159</v>
      </c>
      <c r="M277" t="s">
        <v>60</v>
      </c>
      <c r="N277">
        <v>4</v>
      </c>
      <c r="O277" s="20" t="s">
        <v>2102</v>
      </c>
      <c r="P277">
        <v>3.6</v>
      </c>
      <c r="Q277" t="s">
        <v>142</v>
      </c>
      <c r="R277">
        <v>0.81</v>
      </c>
      <c r="S277" t="s">
        <v>33</v>
      </c>
      <c r="T277" t="s">
        <v>44</v>
      </c>
      <c r="U277">
        <v>5</v>
      </c>
      <c r="W277">
        <v>2</v>
      </c>
    </row>
    <row r="278" spans="1:23" x14ac:dyDescent="0.25">
      <c r="A278" t="s">
        <v>618</v>
      </c>
      <c r="B278" t="s">
        <v>2108</v>
      </c>
      <c r="C278" t="s">
        <v>2937</v>
      </c>
      <c r="D278" t="s">
        <v>2110</v>
      </c>
      <c r="E278" t="s">
        <v>619</v>
      </c>
      <c r="F278" t="s">
        <v>2938</v>
      </c>
      <c r="G278" t="s">
        <v>2939</v>
      </c>
      <c r="H278" t="s">
        <v>619</v>
      </c>
      <c r="I278" t="s">
        <v>82</v>
      </c>
      <c r="J278">
        <v>44</v>
      </c>
      <c r="K278" t="s">
        <v>107</v>
      </c>
      <c r="L278" t="s">
        <v>108</v>
      </c>
      <c r="M278" t="s">
        <v>97</v>
      </c>
      <c r="N278">
        <v>18</v>
      </c>
      <c r="O278" s="20">
        <v>20</v>
      </c>
      <c r="P278">
        <v>4.7</v>
      </c>
      <c r="Q278" t="s">
        <v>2100</v>
      </c>
      <c r="R278">
        <v>0.88</v>
      </c>
      <c r="S278" t="s">
        <v>33</v>
      </c>
      <c r="T278" t="s">
        <v>15</v>
      </c>
      <c r="U278">
        <v>15</v>
      </c>
      <c r="W278">
        <v>10</v>
      </c>
    </row>
    <row r="279" spans="1:23" x14ac:dyDescent="0.25">
      <c r="A279" t="s">
        <v>620</v>
      </c>
      <c r="B279" t="s">
        <v>2108</v>
      </c>
      <c r="C279" t="s">
        <v>2940</v>
      </c>
      <c r="D279" t="s">
        <v>2110</v>
      </c>
      <c r="E279" t="s">
        <v>621</v>
      </c>
      <c r="F279" t="s">
        <v>2941</v>
      </c>
      <c r="G279" t="s">
        <v>2942</v>
      </c>
      <c r="H279" t="s">
        <v>621</v>
      </c>
      <c r="I279" t="s">
        <v>63</v>
      </c>
      <c r="J279">
        <v>31</v>
      </c>
      <c r="K279" t="s">
        <v>136</v>
      </c>
      <c r="L279" t="s">
        <v>137</v>
      </c>
      <c r="M279" t="s">
        <v>60</v>
      </c>
      <c r="N279">
        <v>12</v>
      </c>
      <c r="O279" s="20" t="s">
        <v>24</v>
      </c>
      <c r="P279">
        <v>2.5</v>
      </c>
      <c r="Q279" t="s">
        <v>2100</v>
      </c>
      <c r="R279">
        <v>0.01</v>
      </c>
      <c r="S279" t="s">
        <v>55</v>
      </c>
      <c r="T279" t="s">
        <v>9</v>
      </c>
      <c r="U279">
        <v>15</v>
      </c>
      <c r="W279">
        <v>13</v>
      </c>
    </row>
    <row r="280" spans="1:23" x14ac:dyDescent="0.25">
      <c r="A280" t="s">
        <v>622</v>
      </c>
      <c r="B280" t="s">
        <v>2108</v>
      </c>
      <c r="C280" t="s">
        <v>2943</v>
      </c>
      <c r="D280" t="s">
        <v>2110</v>
      </c>
      <c r="E280" t="s">
        <v>623</v>
      </c>
      <c r="F280" t="s">
        <v>2944</v>
      </c>
      <c r="G280" t="s">
        <v>2945</v>
      </c>
      <c r="H280" t="s">
        <v>2946</v>
      </c>
      <c r="I280" t="s">
        <v>82</v>
      </c>
      <c r="J280">
        <v>60</v>
      </c>
      <c r="K280" t="s">
        <v>47</v>
      </c>
      <c r="L280" t="s">
        <v>48</v>
      </c>
      <c r="M280" t="s">
        <v>38</v>
      </c>
      <c r="N280">
        <v>6</v>
      </c>
      <c r="O280" s="20" t="s">
        <v>49</v>
      </c>
      <c r="P280">
        <v>3.2</v>
      </c>
      <c r="Q280" t="s">
        <v>2099</v>
      </c>
      <c r="R280">
        <v>0.95</v>
      </c>
      <c r="S280" t="s">
        <v>50</v>
      </c>
      <c r="T280" t="s">
        <v>15</v>
      </c>
      <c r="U280">
        <v>10</v>
      </c>
      <c r="W280">
        <v>5</v>
      </c>
    </row>
    <row r="281" spans="1:23" x14ac:dyDescent="0.25">
      <c r="A281" t="s">
        <v>624</v>
      </c>
      <c r="B281" t="s">
        <v>2108</v>
      </c>
      <c r="C281" t="s">
        <v>2947</v>
      </c>
      <c r="D281" t="s">
        <v>2110</v>
      </c>
      <c r="E281" t="s">
        <v>625</v>
      </c>
      <c r="F281" t="s">
        <v>2948</v>
      </c>
      <c r="G281" t="s">
        <v>2949</v>
      </c>
      <c r="H281" t="s">
        <v>625</v>
      </c>
      <c r="I281" t="s">
        <v>63</v>
      </c>
      <c r="J281">
        <v>23</v>
      </c>
      <c r="K281" t="s">
        <v>53</v>
      </c>
      <c r="L281" t="s">
        <v>13</v>
      </c>
      <c r="M281" t="s">
        <v>7</v>
      </c>
      <c r="N281">
        <v>4</v>
      </c>
      <c r="O281" s="20" t="s">
        <v>2107</v>
      </c>
      <c r="P281">
        <v>2.5</v>
      </c>
      <c r="Q281" t="s">
        <v>2099</v>
      </c>
      <c r="R281">
        <v>0.71</v>
      </c>
      <c r="S281" t="s">
        <v>33</v>
      </c>
      <c r="T281" t="s">
        <v>44</v>
      </c>
      <c r="U281">
        <v>3</v>
      </c>
      <c r="W281">
        <v>5</v>
      </c>
    </row>
    <row r="282" spans="1:23" x14ac:dyDescent="0.25">
      <c r="A282" t="s">
        <v>626</v>
      </c>
      <c r="B282" t="s">
        <v>2108</v>
      </c>
      <c r="C282" t="s">
        <v>2950</v>
      </c>
      <c r="D282" t="s">
        <v>2110</v>
      </c>
      <c r="E282" t="s">
        <v>627</v>
      </c>
      <c r="F282" t="s">
        <v>2951</v>
      </c>
      <c r="G282" t="s">
        <v>2952</v>
      </c>
      <c r="H282" t="s">
        <v>627</v>
      </c>
      <c r="I282" t="s">
        <v>82</v>
      </c>
      <c r="J282">
        <v>42</v>
      </c>
      <c r="K282" t="s">
        <v>36</v>
      </c>
      <c r="L282" t="s">
        <v>37</v>
      </c>
      <c r="M282" t="s">
        <v>60</v>
      </c>
      <c r="N282">
        <v>13</v>
      </c>
      <c r="O282" s="20" t="s">
        <v>104</v>
      </c>
      <c r="P282">
        <v>4.7</v>
      </c>
      <c r="Q282" t="s">
        <v>2099</v>
      </c>
      <c r="R282">
        <v>0.85</v>
      </c>
      <c r="S282" t="s">
        <v>50</v>
      </c>
      <c r="T282" t="s">
        <v>20</v>
      </c>
      <c r="U282">
        <v>9</v>
      </c>
      <c r="W282">
        <v>3</v>
      </c>
    </row>
    <row r="283" spans="1:23" x14ac:dyDescent="0.25">
      <c r="A283" t="s">
        <v>628</v>
      </c>
      <c r="B283" t="s">
        <v>2108</v>
      </c>
      <c r="C283" t="s">
        <v>2953</v>
      </c>
      <c r="D283" t="s">
        <v>2110</v>
      </c>
      <c r="E283" t="s">
        <v>629</v>
      </c>
      <c r="F283" t="s">
        <v>2954</v>
      </c>
      <c r="G283" t="s">
        <v>2955</v>
      </c>
      <c r="H283" t="s">
        <v>629</v>
      </c>
      <c r="I283" t="s">
        <v>63</v>
      </c>
      <c r="J283">
        <v>48</v>
      </c>
      <c r="K283" t="s">
        <v>78</v>
      </c>
      <c r="L283" t="s">
        <v>79</v>
      </c>
      <c r="M283" t="s">
        <v>14</v>
      </c>
      <c r="N283">
        <v>6</v>
      </c>
      <c r="O283" s="20">
        <v>30</v>
      </c>
      <c r="P283">
        <v>2.5</v>
      </c>
      <c r="Q283" t="s">
        <v>2099</v>
      </c>
      <c r="R283">
        <v>0.96</v>
      </c>
      <c r="S283" t="s">
        <v>55</v>
      </c>
      <c r="T283" t="s">
        <v>15</v>
      </c>
      <c r="U283">
        <v>11</v>
      </c>
      <c r="W283">
        <v>7</v>
      </c>
    </row>
    <row r="284" spans="1:23" x14ac:dyDescent="0.25">
      <c r="A284" t="s">
        <v>630</v>
      </c>
      <c r="B284" t="s">
        <v>2108</v>
      </c>
      <c r="C284" t="s">
        <v>2956</v>
      </c>
      <c r="D284" t="s">
        <v>2110</v>
      </c>
      <c r="E284" t="s">
        <v>631</v>
      </c>
      <c r="F284" t="s">
        <v>2957</v>
      </c>
      <c r="G284" t="s">
        <v>2958</v>
      </c>
      <c r="H284" t="s">
        <v>631</v>
      </c>
      <c r="I284" t="s">
        <v>82</v>
      </c>
      <c r="J284">
        <v>42</v>
      </c>
      <c r="K284" t="s">
        <v>29</v>
      </c>
      <c r="L284" t="s">
        <v>30</v>
      </c>
      <c r="M284" t="s">
        <v>19</v>
      </c>
      <c r="N284">
        <v>10</v>
      </c>
      <c r="O284" s="20" t="s">
        <v>2107</v>
      </c>
      <c r="P284">
        <v>2.4</v>
      </c>
      <c r="Q284" t="s">
        <v>2100</v>
      </c>
      <c r="R284">
        <v>0.92</v>
      </c>
      <c r="S284" t="s">
        <v>55</v>
      </c>
      <c r="T284" t="s">
        <v>15</v>
      </c>
      <c r="U284">
        <v>11</v>
      </c>
      <c r="W284">
        <v>6</v>
      </c>
    </row>
    <row r="285" spans="1:23" x14ac:dyDescent="0.25">
      <c r="A285" t="s">
        <v>632</v>
      </c>
      <c r="B285" t="s">
        <v>2108</v>
      </c>
      <c r="C285" t="s">
        <v>2959</v>
      </c>
      <c r="D285" t="s">
        <v>2110</v>
      </c>
      <c r="E285" t="s">
        <v>633</v>
      </c>
      <c r="F285" t="s">
        <v>2960</v>
      </c>
      <c r="G285" t="s">
        <v>2961</v>
      </c>
      <c r="H285" t="s">
        <v>633</v>
      </c>
      <c r="I285" t="s">
        <v>82</v>
      </c>
      <c r="J285">
        <v>52</v>
      </c>
      <c r="K285" t="s">
        <v>95</v>
      </c>
      <c r="L285" t="s">
        <v>96</v>
      </c>
      <c r="M285" t="s">
        <v>64</v>
      </c>
      <c r="N285">
        <v>20</v>
      </c>
      <c r="O285" s="20">
        <v>50</v>
      </c>
      <c r="P285">
        <v>2.5</v>
      </c>
      <c r="Q285" t="s">
        <v>2099</v>
      </c>
      <c r="R285">
        <v>0.79</v>
      </c>
      <c r="S285" t="s">
        <v>8</v>
      </c>
      <c r="T285" t="s">
        <v>44</v>
      </c>
      <c r="U285">
        <v>14</v>
      </c>
      <c r="W285">
        <v>10</v>
      </c>
    </row>
    <row r="286" spans="1:23" x14ac:dyDescent="0.25">
      <c r="A286" t="s">
        <v>634</v>
      </c>
      <c r="B286" t="s">
        <v>2108</v>
      </c>
      <c r="C286" t="s">
        <v>2962</v>
      </c>
      <c r="D286" t="s">
        <v>2110</v>
      </c>
      <c r="E286" t="s">
        <v>635</v>
      </c>
      <c r="F286" t="s">
        <v>2963</v>
      </c>
      <c r="G286" t="s">
        <v>2964</v>
      </c>
      <c r="H286" t="s">
        <v>635</v>
      </c>
      <c r="I286" t="s">
        <v>63</v>
      </c>
      <c r="J286">
        <v>55</v>
      </c>
      <c r="K286" t="s">
        <v>71</v>
      </c>
      <c r="L286" t="s">
        <v>72</v>
      </c>
      <c r="M286" t="s">
        <v>23</v>
      </c>
      <c r="N286">
        <v>20</v>
      </c>
      <c r="O286" s="20">
        <v>75</v>
      </c>
      <c r="P286">
        <v>2.9</v>
      </c>
      <c r="Q286" t="s">
        <v>2099</v>
      </c>
      <c r="R286">
        <v>0.11</v>
      </c>
      <c r="S286" t="s">
        <v>33</v>
      </c>
      <c r="T286" t="s">
        <v>44</v>
      </c>
      <c r="U286">
        <v>12</v>
      </c>
      <c r="W286">
        <v>11</v>
      </c>
    </row>
    <row r="287" spans="1:23" x14ac:dyDescent="0.25">
      <c r="A287" t="s">
        <v>636</v>
      </c>
      <c r="B287" t="s">
        <v>2108</v>
      </c>
      <c r="C287" t="s">
        <v>2965</v>
      </c>
      <c r="D287" t="s">
        <v>2110</v>
      </c>
      <c r="E287" t="s">
        <v>637</v>
      </c>
      <c r="F287" t="s">
        <v>2966</v>
      </c>
      <c r="G287" t="s">
        <v>2967</v>
      </c>
      <c r="H287" t="s">
        <v>637</v>
      </c>
      <c r="I287" t="s">
        <v>63</v>
      </c>
      <c r="J287">
        <v>58</v>
      </c>
      <c r="K287" t="s">
        <v>136</v>
      </c>
      <c r="L287" t="s">
        <v>137</v>
      </c>
      <c r="M287" t="s">
        <v>64</v>
      </c>
      <c r="N287">
        <v>11</v>
      </c>
      <c r="O287" s="20">
        <v>50</v>
      </c>
      <c r="P287">
        <v>0</v>
      </c>
      <c r="Q287" t="s">
        <v>2099</v>
      </c>
      <c r="R287">
        <v>0.11</v>
      </c>
      <c r="S287" t="s">
        <v>55</v>
      </c>
      <c r="T287" t="s">
        <v>15</v>
      </c>
      <c r="U287">
        <v>8</v>
      </c>
      <c r="W287">
        <v>5</v>
      </c>
    </row>
    <row r="288" spans="1:23" x14ac:dyDescent="0.25">
      <c r="A288" t="s">
        <v>638</v>
      </c>
      <c r="B288" t="s">
        <v>2108</v>
      </c>
      <c r="C288" t="s">
        <v>2968</v>
      </c>
      <c r="D288" t="s">
        <v>2110</v>
      </c>
      <c r="E288" t="s">
        <v>639</v>
      </c>
      <c r="F288" t="s">
        <v>2969</v>
      </c>
      <c r="G288" t="s">
        <v>2970</v>
      </c>
      <c r="H288" t="s">
        <v>639</v>
      </c>
      <c r="I288" t="s">
        <v>63</v>
      </c>
      <c r="J288">
        <v>46</v>
      </c>
      <c r="K288" t="s">
        <v>95</v>
      </c>
      <c r="L288" t="s">
        <v>96</v>
      </c>
      <c r="M288" t="s">
        <v>97</v>
      </c>
      <c r="N288">
        <v>12</v>
      </c>
      <c r="O288" s="20">
        <v>20</v>
      </c>
      <c r="P288">
        <v>0</v>
      </c>
      <c r="Q288" t="s">
        <v>2099</v>
      </c>
      <c r="R288">
        <v>0.89</v>
      </c>
      <c r="S288" t="s">
        <v>8</v>
      </c>
      <c r="T288" t="s">
        <v>9</v>
      </c>
      <c r="U288">
        <v>10</v>
      </c>
      <c r="W288">
        <v>4</v>
      </c>
    </row>
    <row r="289" spans="1:23" x14ac:dyDescent="0.25">
      <c r="A289" t="s">
        <v>640</v>
      </c>
      <c r="B289" t="s">
        <v>2108</v>
      </c>
      <c r="C289" t="s">
        <v>2971</v>
      </c>
      <c r="D289" t="s">
        <v>2110</v>
      </c>
      <c r="E289" t="s">
        <v>641</v>
      </c>
      <c r="F289" t="s">
        <v>2972</v>
      </c>
      <c r="G289" t="s">
        <v>2973</v>
      </c>
      <c r="H289" t="s">
        <v>641</v>
      </c>
      <c r="I289" t="s">
        <v>63</v>
      </c>
      <c r="J289">
        <v>45</v>
      </c>
      <c r="K289" t="s">
        <v>173</v>
      </c>
      <c r="L289" t="s">
        <v>59</v>
      </c>
      <c r="M289" t="s">
        <v>97</v>
      </c>
      <c r="N289">
        <v>1</v>
      </c>
      <c r="O289" s="20">
        <v>100</v>
      </c>
      <c r="P289">
        <v>1.5</v>
      </c>
      <c r="Q289" t="s">
        <v>2100</v>
      </c>
      <c r="R289">
        <v>0.01</v>
      </c>
      <c r="S289" t="s">
        <v>33</v>
      </c>
      <c r="T289" t="s">
        <v>15</v>
      </c>
      <c r="U289">
        <v>4</v>
      </c>
      <c r="W289">
        <v>4</v>
      </c>
    </row>
    <row r="290" spans="1:23" x14ac:dyDescent="0.25">
      <c r="A290" t="s">
        <v>642</v>
      </c>
      <c r="B290" t="s">
        <v>2108</v>
      </c>
      <c r="C290" t="s">
        <v>2974</v>
      </c>
      <c r="D290" t="s">
        <v>2110</v>
      </c>
      <c r="E290" t="s">
        <v>643</v>
      </c>
      <c r="F290" t="s">
        <v>2975</v>
      </c>
      <c r="G290" t="s">
        <v>2976</v>
      </c>
      <c r="H290" t="s">
        <v>643</v>
      </c>
      <c r="I290" t="s">
        <v>63</v>
      </c>
      <c r="J290">
        <v>56</v>
      </c>
      <c r="K290" t="s">
        <v>78</v>
      </c>
      <c r="L290" t="s">
        <v>79</v>
      </c>
      <c r="M290" t="s">
        <v>97</v>
      </c>
      <c r="N290">
        <v>2</v>
      </c>
      <c r="O290" s="20">
        <v>30</v>
      </c>
      <c r="P290">
        <v>1.9</v>
      </c>
      <c r="Q290" t="s">
        <v>2100</v>
      </c>
      <c r="R290">
        <v>0.81</v>
      </c>
      <c r="S290" t="s">
        <v>55</v>
      </c>
      <c r="T290" t="s">
        <v>44</v>
      </c>
      <c r="U290">
        <v>1</v>
      </c>
      <c r="W290">
        <v>1</v>
      </c>
    </row>
    <row r="291" spans="1:23" x14ac:dyDescent="0.25">
      <c r="A291" t="s">
        <v>644</v>
      </c>
      <c r="B291" t="s">
        <v>2108</v>
      </c>
      <c r="C291" t="s">
        <v>2977</v>
      </c>
      <c r="D291" t="s">
        <v>2110</v>
      </c>
      <c r="E291" t="s">
        <v>645</v>
      </c>
      <c r="F291" t="s">
        <v>2978</v>
      </c>
      <c r="G291" t="s">
        <v>2979</v>
      </c>
      <c r="H291" t="s">
        <v>645</v>
      </c>
      <c r="I291" t="s">
        <v>82</v>
      </c>
      <c r="J291">
        <v>44</v>
      </c>
      <c r="K291" t="s">
        <v>53</v>
      </c>
      <c r="L291" t="s">
        <v>13</v>
      </c>
      <c r="M291" t="s">
        <v>7</v>
      </c>
      <c r="N291">
        <v>13</v>
      </c>
      <c r="O291" s="20">
        <v>100</v>
      </c>
      <c r="P291">
        <v>3.1</v>
      </c>
      <c r="Q291" t="s">
        <v>2100</v>
      </c>
      <c r="R291">
        <v>0.95</v>
      </c>
      <c r="S291" t="s">
        <v>55</v>
      </c>
      <c r="T291" t="s">
        <v>20</v>
      </c>
      <c r="U291">
        <v>10</v>
      </c>
      <c r="W291">
        <v>3</v>
      </c>
    </row>
    <row r="292" spans="1:23" x14ac:dyDescent="0.25">
      <c r="A292" t="s">
        <v>646</v>
      </c>
      <c r="B292" t="s">
        <v>2108</v>
      </c>
      <c r="C292" t="s">
        <v>2980</v>
      </c>
      <c r="D292" t="s">
        <v>2110</v>
      </c>
      <c r="E292" t="s">
        <v>647</v>
      </c>
      <c r="F292" t="s">
        <v>2981</v>
      </c>
      <c r="G292" t="s">
        <v>2982</v>
      </c>
      <c r="H292" t="s">
        <v>647</v>
      </c>
      <c r="I292" t="s">
        <v>82</v>
      </c>
      <c r="J292">
        <v>46</v>
      </c>
      <c r="K292" t="s">
        <v>36</v>
      </c>
      <c r="L292" t="s">
        <v>37</v>
      </c>
      <c r="M292" t="s">
        <v>60</v>
      </c>
      <c r="N292">
        <v>0</v>
      </c>
      <c r="O292" s="20" t="s">
        <v>49</v>
      </c>
      <c r="P292">
        <v>1.8</v>
      </c>
      <c r="Q292" t="s">
        <v>2099</v>
      </c>
      <c r="R292">
        <v>0.88</v>
      </c>
      <c r="S292" t="s">
        <v>33</v>
      </c>
      <c r="T292" t="s">
        <v>20</v>
      </c>
      <c r="U292">
        <v>3</v>
      </c>
      <c r="W292">
        <v>2</v>
      </c>
    </row>
    <row r="293" spans="1:23" x14ac:dyDescent="0.25">
      <c r="A293" t="s">
        <v>648</v>
      </c>
      <c r="B293" t="s">
        <v>2108</v>
      </c>
      <c r="C293" t="s">
        <v>2983</v>
      </c>
      <c r="D293" t="s">
        <v>2110</v>
      </c>
      <c r="E293" t="s">
        <v>649</v>
      </c>
      <c r="F293" t="s">
        <v>2984</v>
      </c>
      <c r="G293" t="s">
        <v>2985</v>
      </c>
      <c r="H293" t="s">
        <v>649</v>
      </c>
      <c r="I293" t="s">
        <v>63</v>
      </c>
      <c r="J293">
        <v>27</v>
      </c>
      <c r="K293" t="s">
        <v>71</v>
      </c>
      <c r="L293" t="s">
        <v>72</v>
      </c>
      <c r="M293" t="s">
        <v>23</v>
      </c>
      <c r="N293">
        <v>7</v>
      </c>
      <c r="O293" s="20">
        <v>30</v>
      </c>
      <c r="P293">
        <v>2.4</v>
      </c>
      <c r="Q293" t="s">
        <v>54</v>
      </c>
      <c r="R293">
        <v>0.66</v>
      </c>
      <c r="S293" t="s">
        <v>33</v>
      </c>
      <c r="T293" t="s">
        <v>9</v>
      </c>
      <c r="U293">
        <v>12</v>
      </c>
      <c r="W293">
        <v>8</v>
      </c>
    </row>
    <row r="294" spans="1:23" x14ac:dyDescent="0.25">
      <c r="A294" t="s">
        <v>650</v>
      </c>
      <c r="B294" t="s">
        <v>2108</v>
      </c>
      <c r="C294" t="s">
        <v>2986</v>
      </c>
      <c r="D294" t="s">
        <v>2110</v>
      </c>
      <c r="E294" t="s">
        <v>651</v>
      </c>
      <c r="F294" t="s">
        <v>2987</v>
      </c>
      <c r="G294" t="s">
        <v>2988</v>
      </c>
      <c r="H294" t="s">
        <v>651</v>
      </c>
      <c r="I294" t="s">
        <v>63</v>
      </c>
      <c r="J294">
        <v>49</v>
      </c>
      <c r="K294" t="s">
        <v>78</v>
      </c>
      <c r="L294" t="s">
        <v>79</v>
      </c>
      <c r="M294" t="s">
        <v>7</v>
      </c>
      <c r="N294">
        <v>13</v>
      </c>
      <c r="O294" s="20">
        <v>100</v>
      </c>
      <c r="P294">
        <v>4.2</v>
      </c>
      <c r="Q294" t="s">
        <v>2100</v>
      </c>
      <c r="R294">
        <v>0.84</v>
      </c>
      <c r="S294" t="s">
        <v>33</v>
      </c>
      <c r="T294" t="s">
        <v>15</v>
      </c>
      <c r="U294">
        <v>7</v>
      </c>
      <c r="W294">
        <v>4</v>
      </c>
    </row>
    <row r="295" spans="1:23" x14ac:dyDescent="0.25">
      <c r="A295" t="s">
        <v>652</v>
      </c>
      <c r="B295" t="s">
        <v>2108</v>
      </c>
      <c r="C295" t="s">
        <v>2989</v>
      </c>
      <c r="D295" t="s">
        <v>2110</v>
      </c>
      <c r="E295" t="s">
        <v>653</v>
      </c>
      <c r="F295" t="s">
        <v>2990</v>
      </c>
      <c r="G295" t="s">
        <v>2991</v>
      </c>
      <c r="H295" t="s">
        <v>653</v>
      </c>
      <c r="I295" t="s">
        <v>82</v>
      </c>
      <c r="J295">
        <v>53</v>
      </c>
      <c r="K295" t="s">
        <v>162</v>
      </c>
      <c r="L295" t="s">
        <v>59</v>
      </c>
      <c r="M295" t="s">
        <v>23</v>
      </c>
      <c r="N295">
        <v>21</v>
      </c>
      <c r="O295" s="20" t="s">
        <v>49</v>
      </c>
      <c r="P295">
        <v>1.4</v>
      </c>
      <c r="Q295" t="s">
        <v>2099</v>
      </c>
      <c r="R295">
        <v>0.11</v>
      </c>
      <c r="S295" t="s">
        <v>55</v>
      </c>
      <c r="T295" t="s">
        <v>20</v>
      </c>
      <c r="U295">
        <v>20</v>
      </c>
      <c r="W295">
        <v>7</v>
      </c>
    </row>
    <row r="296" spans="1:23" x14ac:dyDescent="0.25">
      <c r="A296" t="s">
        <v>654</v>
      </c>
      <c r="B296" t="s">
        <v>2108</v>
      </c>
      <c r="C296" t="s">
        <v>2992</v>
      </c>
      <c r="D296" t="s">
        <v>2110</v>
      </c>
      <c r="E296" t="s">
        <v>655</v>
      </c>
      <c r="F296" t="s">
        <v>2993</v>
      </c>
      <c r="G296" t="s">
        <v>2994</v>
      </c>
      <c r="H296" t="s">
        <v>655</v>
      </c>
      <c r="I296" t="s">
        <v>82</v>
      </c>
      <c r="J296">
        <v>56</v>
      </c>
      <c r="K296" t="s">
        <v>12</v>
      </c>
      <c r="L296" t="s">
        <v>13</v>
      </c>
      <c r="M296" t="s">
        <v>23</v>
      </c>
      <c r="N296">
        <v>19</v>
      </c>
      <c r="O296" s="20">
        <v>40</v>
      </c>
      <c r="P296">
        <v>1.2</v>
      </c>
      <c r="Q296" t="s">
        <v>2100</v>
      </c>
      <c r="R296">
        <v>0.82</v>
      </c>
      <c r="S296" t="s">
        <v>55</v>
      </c>
      <c r="T296" t="s">
        <v>15</v>
      </c>
      <c r="U296">
        <v>11</v>
      </c>
      <c r="W296">
        <v>3</v>
      </c>
    </row>
    <row r="297" spans="1:23" x14ac:dyDescent="0.25">
      <c r="A297" t="s">
        <v>656</v>
      </c>
      <c r="B297" t="s">
        <v>2108</v>
      </c>
      <c r="C297" t="s">
        <v>2995</v>
      </c>
      <c r="D297" t="s">
        <v>2110</v>
      </c>
      <c r="E297" t="s">
        <v>657</v>
      </c>
      <c r="F297" t="s">
        <v>2996</v>
      </c>
      <c r="G297" t="s">
        <v>2997</v>
      </c>
      <c r="H297" t="s">
        <v>657</v>
      </c>
      <c r="I297" t="s">
        <v>63</v>
      </c>
      <c r="J297">
        <v>56</v>
      </c>
      <c r="K297" t="s">
        <v>53</v>
      </c>
      <c r="L297" t="s">
        <v>13</v>
      </c>
      <c r="M297" t="s">
        <v>75</v>
      </c>
      <c r="N297">
        <v>34</v>
      </c>
      <c r="O297" s="20" t="s">
        <v>49</v>
      </c>
      <c r="P297">
        <v>2.1</v>
      </c>
      <c r="Q297" t="s">
        <v>54</v>
      </c>
      <c r="R297">
        <v>0.84</v>
      </c>
      <c r="S297" t="s">
        <v>8</v>
      </c>
      <c r="T297" t="s">
        <v>44</v>
      </c>
      <c r="U297">
        <v>17</v>
      </c>
      <c r="W297">
        <v>11</v>
      </c>
    </row>
    <row r="298" spans="1:23" x14ac:dyDescent="0.25">
      <c r="A298" t="s">
        <v>658</v>
      </c>
      <c r="B298" t="s">
        <v>2108</v>
      </c>
      <c r="C298" t="s">
        <v>2998</v>
      </c>
      <c r="D298" t="s">
        <v>2110</v>
      </c>
      <c r="E298" t="s">
        <v>659</v>
      </c>
      <c r="F298" t="s">
        <v>2999</v>
      </c>
      <c r="G298" t="s">
        <v>3000</v>
      </c>
      <c r="H298" t="s">
        <v>659</v>
      </c>
      <c r="I298" t="s">
        <v>82</v>
      </c>
      <c r="J298">
        <v>38</v>
      </c>
      <c r="K298" t="s">
        <v>136</v>
      </c>
      <c r="L298" t="s">
        <v>137</v>
      </c>
      <c r="M298" t="s">
        <v>38</v>
      </c>
      <c r="N298">
        <v>3</v>
      </c>
      <c r="O298" s="20">
        <v>100</v>
      </c>
      <c r="P298">
        <v>1.4</v>
      </c>
      <c r="Q298" t="s">
        <v>2099</v>
      </c>
      <c r="R298">
        <v>0.73</v>
      </c>
      <c r="S298" t="s">
        <v>50</v>
      </c>
      <c r="T298" t="s">
        <v>20</v>
      </c>
      <c r="U298">
        <v>3</v>
      </c>
      <c r="W298">
        <v>5</v>
      </c>
    </row>
    <row r="299" spans="1:23" x14ac:dyDescent="0.25">
      <c r="A299" t="s">
        <v>660</v>
      </c>
      <c r="B299" t="s">
        <v>2108</v>
      </c>
      <c r="C299" t="s">
        <v>3001</v>
      </c>
      <c r="D299" t="s">
        <v>2110</v>
      </c>
      <c r="E299" t="s">
        <v>661</v>
      </c>
      <c r="F299" t="s">
        <v>3002</v>
      </c>
      <c r="G299" t="s">
        <v>3003</v>
      </c>
      <c r="H299" t="s">
        <v>661</v>
      </c>
      <c r="I299" t="s">
        <v>82</v>
      </c>
      <c r="J299">
        <v>20</v>
      </c>
      <c r="K299" t="s">
        <v>95</v>
      </c>
      <c r="L299" t="s">
        <v>96</v>
      </c>
      <c r="M299" t="s">
        <v>14</v>
      </c>
      <c r="N299">
        <v>0</v>
      </c>
      <c r="O299" s="20">
        <v>30</v>
      </c>
      <c r="P299">
        <v>3.8</v>
      </c>
      <c r="Q299" t="s">
        <v>2100</v>
      </c>
      <c r="R299">
        <v>0.93</v>
      </c>
      <c r="S299" t="s">
        <v>33</v>
      </c>
      <c r="T299" t="s">
        <v>9</v>
      </c>
      <c r="U299">
        <v>5</v>
      </c>
      <c r="W299">
        <v>2</v>
      </c>
    </row>
    <row r="300" spans="1:23" x14ac:dyDescent="0.25">
      <c r="A300" t="s">
        <v>662</v>
      </c>
      <c r="B300" t="s">
        <v>2108</v>
      </c>
      <c r="C300" t="s">
        <v>3004</v>
      </c>
      <c r="D300" t="s">
        <v>2110</v>
      </c>
      <c r="E300" t="s">
        <v>663</v>
      </c>
      <c r="F300" t="s">
        <v>3005</v>
      </c>
      <c r="G300" t="s">
        <v>3006</v>
      </c>
      <c r="H300" t="s">
        <v>663</v>
      </c>
      <c r="I300" t="s">
        <v>63</v>
      </c>
      <c r="J300">
        <v>38</v>
      </c>
      <c r="K300" t="s">
        <v>111</v>
      </c>
      <c r="L300" t="s">
        <v>13</v>
      </c>
      <c r="M300" t="s">
        <v>97</v>
      </c>
      <c r="N300">
        <v>20</v>
      </c>
      <c r="O300" s="20">
        <v>50</v>
      </c>
      <c r="P300">
        <v>0</v>
      </c>
      <c r="Q300" t="s">
        <v>2100</v>
      </c>
      <c r="R300">
        <v>0.64</v>
      </c>
      <c r="S300" t="s">
        <v>55</v>
      </c>
      <c r="T300" t="s">
        <v>44</v>
      </c>
      <c r="U300">
        <v>10</v>
      </c>
      <c r="W300">
        <v>2</v>
      </c>
    </row>
    <row r="301" spans="1:23" x14ac:dyDescent="0.25">
      <c r="A301" t="s">
        <v>664</v>
      </c>
      <c r="B301" t="s">
        <v>2108</v>
      </c>
      <c r="C301" t="s">
        <v>3007</v>
      </c>
      <c r="D301" t="s">
        <v>2110</v>
      </c>
      <c r="E301" t="s">
        <v>665</v>
      </c>
      <c r="F301" t="s">
        <v>3008</v>
      </c>
      <c r="G301" t="s">
        <v>3009</v>
      </c>
      <c r="H301" t="s">
        <v>665</v>
      </c>
      <c r="I301" t="s">
        <v>63</v>
      </c>
      <c r="J301">
        <v>40</v>
      </c>
      <c r="K301" t="s">
        <v>29</v>
      </c>
      <c r="L301" t="s">
        <v>30</v>
      </c>
      <c r="M301" t="s">
        <v>14</v>
      </c>
      <c r="N301">
        <v>6</v>
      </c>
      <c r="O301" s="20">
        <v>40</v>
      </c>
      <c r="P301">
        <v>3.5</v>
      </c>
      <c r="Q301" t="s">
        <v>2099</v>
      </c>
      <c r="R301">
        <v>0.76</v>
      </c>
      <c r="S301" t="s">
        <v>55</v>
      </c>
      <c r="T301" t="s">
        <v>9</v>
      </c>
      <c r="U301">
        <v>15</v>
      </c>
      <c r="W301">
        <v>6</v>
      </c>
    </row>
    <row r="302" spans="1:23" x14ac:dyDescent="0.25">
      <c r="A302" t="s">
        <v>666</v>
      </c>
      <c r="B302" t="s">
        <v>2108</v>
      </c>
      <c r="C302" t="s">
        <v>3010</v>
      </c>
      <c r="D302" t="s">
        <v>2110</v>
      </c>
      <c r="E302" t="s">
        <v>667</v>
      </c>
      <c r="F302" t="s">
        <v>3011</v>
      </c>
      <c r="G302" t="s">
        <v>3012</v>
      </c>
      <c r="H302" t="s">
        <v>667</v>
      </c>
      <c r="I302" t="s">
        <v>82</v>
      </c>
      <c r="J302">
        <v>46</v>
      </c>
      <c r="K302" t="s">
        <v>78</v>
      </c>
      <c r="L302" t="s">
        <v>79</v>
      </c>
      <c r="M302" t="s">
        <v>97</v>
      </c>
      <c r="N302">
        <v>13</v>
      </c>
      <c r="O302" s="20" t="s">
        <v>212</v>
      </c>
      <c r="P302">
        <v>0</v>
      </c>
      <c r="Q302" t="s">
        <v>2100</v>
      </c>
      <c r="R302">
        <v>0.97</v>
      </c>
      <c r="S302" t="s">
        <v>33</v>
      </c>
      <c r="T302" t="s">
        <v>44</v>
      </c>
      <c r="U302">
        <v>9</v>
      </c>
      <c r="W302">
        <v>12</v>
      </c>
    </row>
    <row r="303" spans="1:23" x14ac:dyDescent="0.25">
      <c r="A303" t="s">
        <v>668</v>
      </c>
      <c r="B303" t="s">
        <v>2108</v>
      </c>
      <c r="C303" t="s">
        <v>3013</v>
      </c>
      <c r="D303" t="s">
        <v>2110</v>
      </c>
      <c r="E303" t="s">
        <v>669</v>
      </c>
      <c r="F303" t="s">
        <v>3014</v>
      </c>
      <c r="G303" t="s">
        <v>3015</v>
      </c>
      <c r="H303" t="s">
        <v>669</v>
      </c>
      <c r="I303" t="s">
        <v>82</v>
      </c>
      <c r="J303">
        <v>36</v>
      </c>
      <c r="K303" t="s">
        <v>136</v>
      </c>
      <c r="L303" t="s">
        <v>137</v>
      </c>
      <c r="M303" t="s">
        <v>38</v>
      </c>
      <c r="N303">
        <v>9</v>
      </c>
      <c r="O303" s="20">
        <v>75</v>
      </c>
      <c r="P303">
        <v>2.2000000000000002</v>
      </c>
      <c r="Q303" t="s">
        <v>2099</v>
      </c>
      <c r="R303">
        <v>0.95</v>
      </c>
      <c r="S303" t="s">
        <v>50</v>
      </c>
      <c r="T303" t="s">
        <v>20</v>
      </c>
      <c r="U303">
        <v>11</v>
      </c>
      <c r="W303">
        <v>1</v>
      </c>
    </row>
    <row r="304" spans="1:23" x14ac:dyDescent="0.25">
      <c r="A304" t="s">
        <v>670</v>
      </c>
      <c r="B304" t="s">
        <v>2108</v>
      </c>
      <c r="C304" t="s">
        <v>3016</v>
      </c>
      <c r="D304" t="s">
        <v>2110</v>
      </c>
      <c r="E304" t="s">
        <v>671</v>
      </c>
      <c r="F304" t="s">
        <v>3017</v>
      </c>
      <c r="G304" t="s">
        <v>3018</v>
      </c>
      <c r="H304" t="s">
        <v>3019</v>
      </c>
      <c r="I304" t="s">
        <v>82</v>
      </c>
      <c r="J304">
        <v>33</v>
      </c>
      <c r="K304" t="s">
        <v>107</v>
      </c>
      <c r="L304" t="s">
        <v>108</v>
      </c>
      <c r="M304" t="s">
        <v>23</v>
      </c>
      <c r="N304">
        <v>2</v>
      </c>
      <c r="O304" s="20">
        <v>75</v>
      </c>
      <c r="P304">
        <v>2.5</v>
      </c>
      <c r="Q304" t="s">
        <v>2099</v>
      </c>
      <c r="R304">
        <v>0.65</v>
      </c>
      <c r="S304" t="s">
        <v>33</v>
      </c>
      <c r="T304" t="s">
        <v>9</v>
      </c>
      <c r="U304">
        <v>4</v>
      </c>
      <c r="W304">
        <v>1</v>
      </c>
    </row>
    <row r="305" spans="1:23" x14ac:dyDescent="0.25">
      <c r="A305" t="s">
        <v>672</v>
      </c>
      <c r="B305" t="s">
        <v>2108</v>
      </c>
      <c r="C305" t="s">
        <v>3020</v>
      </c>
      <c r="D305" t="s">
        <v>2110</v>
      </c>
      <c r="E305" t="s">
        <v>673</v>
      </c>
      <c r="F305" t="s">
        <v>3021</v>
      </c>
      <c r="G305" t="s">
        <v>3022</v>
      </c>
      <c r="H305" t="s">
        <v>673</v>
      </c>
      <c r="I305" t="s">
        <v>63</v>
      </c>
      <c r="J305">
        <v>37</v>
      </c>
      <c r="K305" t="s">
        <v>111</v>
      </c>
      <c r="L305" t="s">
        <v>13</v>
      </c>
      <c r="M305" t="s">
        <v>19</v>
      </c>
      <c r="N305">
        <v>0</v>
      </c>
      <c r="O305" s="20" t="s">
        <v>2105</v>
      </c>
      <c r="P305">
        <v>4.7</v>
      </c>
      <c r="Q305" t="s">
        <v>2099</v>
      </c>
      <c r="R305">
        <v>0.77</v>
      </c>
      <c r="S305" t="s">
        <v>50</v>
      </c>
      <c r="T305" t="s">
        <v>9</v>
      </c>
      <c r="U305">
        <v>3</v>
      </c>
      <c r="W305">
        <v>2</v>
      </c>
    </row>
    <row r="306" spans="1:23" x14ac:dyDescent="0.25">
      <c r="A306" t="s">
        <v>674</v>
      </c>
      <c r="B306" t="s">
        <v>2108</v>
      </c>
      <c r="C306" t="s">
        <v>3023</v>
      </c>
      <c r="D306" t="s">
        <v>2110</v>
      </c>
      <c r="E306" t="s">
        <v>675</v>
      </c>
      <c r="F306" t="s">
        <v>3024</v>
      </c>
      <c r="G306" t="s">
        <v>3025</v>
      </c>
      <c r="H306" t="s">
        <v>675</v>
      </c>
      <c r="I306" t="s">
        <v>82</v>
      </c>
      <c r="J306">
        <v>20</v>
      </c>
      <c r="K306" t="s">
        <v>122</v>
      </c>
      <c r="L306" t="s">
        <v>123</v>
      </c>
      <c r="M306" t="s">
        <v>38</v>
      </c>
      <c r="N306">
        <v>0</v>
      </c>
      <c r="O306" s="20">
        <v>20</v>
      </c>
      <c r="P306">
        <v>3.9</v>
      </c>
      <c r="Q306" t="s">
        <v>2099</v>
      </c>
      <c r="R306">
        <v>0.11</v>
      </c>
      <c r="S306" t="s">
        <v>55</v>
      </c>
      <c r="T306" t="s">
        <v>44</v>
      </c>
      <c r="U306">
        <v>1</v>
      </c>
      <c r="W306">
        <v>1</v>
      </c>
    </row>
    <row r="307" spans="1:23" x14ac:dyDescent="0.25">
      <c r="A307" t="s">
        <v>676</v>
      </c>
      <c r="B307" t="s">
        <v>2108</v>
      </c>
      <c r="C307" t="s">
        <v>3026</v>
      </c>
      <c r="D307" t="s">
        <v>2110</v>
      </c>
      <c r="E307" t="s">
        <v>677</v>
      </c>
      <c r="F307" t="s">
        <v>3027</v>
      </c>
      <c r="G307" t="s">
        <v>3028</v>
      </c>
      <c r="H307" t="s">
        <v>677</v>
      </c>
      <c r="I307" t="s">
        <v>63</v>
      </c>
      <c r="J307">
        <v>48</v>
      </c>
      <c r="K307" t="s">
        <v>158</v>
      </c>
      <c r="L307" t="s">
        <v>159</v>
      </c>
      <c r="M307" t="s">
        <v>38</v>
      </c>
      <c r="N307">
        <v>2</v>
      </c>
      <c r="O307" s="20">
        <v>75</v>
      </c>
      <c r="P307">
        <v>1.6</v>
      </c>
      <c r="Q307" t="s">
        <v>2099</v>
      </c>
      <c r="R307">
        <v>0.67</v>
      </c>
      <c r="S307" t="s">
        <v>50</v>
      </c>
      <c r="T307" t="s">
        <v>9</v>
      </c>
      <c r="U307">
        <v>5</v>
      </c>
      <c r="W307">
        <v>2</v>
      </c>
    </row>
    <row r="308" spans="1:23" x14ac:dyDescent="0.25">
      <c r="A308" t="s">
        <v>678</v>
      </c>
      <c r="B308" t="s">
        <v>2108</v>
      </c>
      <c r="C308" t="s">
        <v>3029</v>
      </c>
      <c r="D308" t="s">
        <v>2110</v>
      </c>
      <c r="E308" t="s">
        <v>679</v>
      </c>
      <c r="F308" t="s">
        <v>3030</v>
      </c>
      <c r="G308" t="s">
        <v>3031</v>
      </c>
      <c r="H308" t="s">
        <v>679</v>
      </c>
      <c r="I308" t="s">
        <v>82</v>
      </c>
      <c r="J308">
        <v>27</v>
      </c>
      <c r="K308" t="s">
        <v>118</v>
      </c>
      <c r="L308" t="s">
        <v>119</v>
      </c>
      <c r="M308" t="s">
        <v>64</v>
      </c>
      <c r="N308">
        <v>2</v>
      </c>
      <c r="O308" s="20" t="s">
        <v>49</v>
      </c>
      <c r="P308">
        <v>2.5</v>
      </c>
      <c r="Q308" t="s">
        <v>2099</v>
      </c>
      <c r="R308">
        <v>0.84</v>
      </c>
      <c r="S308" t="s">
        <v>8</v>
      </c>
      <c r="T308" t="s">
        <v>44</v>
      </c>
      <c r="U308">
        <v>2</v>
      </c>
      <c r="W308">
        <v>3</v>
      </c>
    </row>
    <row r="309" spans="1:23" x14ac:dyDescent="0.25">
      <c r="A309" t="s">
        <v>680</v>
      </c>
      <c r="B309" t="s">
        <v>2108</v>
      </c>
      <c r="C309" t="s">
        <v>3032</v>
      </c>
      <c r="D309" t="s">
        <v>2110</v>
      </c>
      <c r="E309" t="s">
        <v>681</v>
      </c>
      <c r="F309" t="s">
        <v>3033</v>
      </c>
      <c r="G309" t="s">
        <v>3034</v>
      </c>
      <c r="H309" t="s">
        <v>681</v>
      </c>
      <c r="I309" t="s">
        <v>82</v>
      </c>
      <c r="J309">
        <v>34</v>
      </c>
      <c r="K309" t="s">
        <v>95</v>
      </c>
      <c r="L309" t="s">
        <v>96</v>
      </c>
      <c r="M309" t="s">
        <v>14</v>
      </c>
      <c r="N309">
        <v>1</v>
      </c>
      <c r="O309" s="20">
        <v>30</v>
      </c>
      <c r="P309">
        <v>3.6</v>
      </c>
      <c r="Q309" t="s">
        <v>2100</v>
      </c>
      <c r="R309">
        <v>0.87</v>
      </c>
      <c r="S309" t="s">
        <v>55</v>
      </c>
      <c r="T309" t="s">
        <v>44</v>
      </c>
      <c r="U309">
        <v>2</v>
      </c>
      <c r="W309">
        <v>2</v>
      </c>
    </row>
    <row r="310" spans="1:23" x14ac:dyDescent="0.25">
      <c r="A310" t="s">
        <v>682</v>
      </c>
      <c r="B310" t="s">
        <v>2108</v>
      </c>
      <c r="C310" t="s">
        <v>3035</v>
      </c>
      <c r="D310" t="s">
        <v>2110</v>
      </c>
      <c r="E310" t="s">
        <v>683</v>
      </c>
      <c r="F310" t="s">
        <v>3036</v>
      </c>
      <c r="G310" t="s">
        <v>3037</v>
      </c>
      <c r="H310" t="s">
        <v>683</v>
      </c>
      <c r="I310" t="s">
        <v>82</v>
      </c>
      <c r="J310">
        <v>55</v>
      </c>
      <c r="K310" t="s">
        <v>91</v>
      </c>
      <c r="L310" t="s">
        <v>92</v>
      </c>
      <c r="M310" t="s">
        <v>97</v>
      </c>
      <c r="N310">
        <v>14</v>
      </c>
      <c r="O310" s="20" t="s">
        <v>2106</v>
      </c>
      <c r="P310">
        <v>1.2</v>
      </c>
      <c r="Q310" t="s">
        <v>54</v>
      </c>
      <c r="R310">
        <v>0.91</v>
      </c>
      <c r="S310" t="s">
        <v>8</v>
      </c>
      <c r="T310" t="s">
        <v>44</v>
      </c>
      <c r="U310">
        <v>7</v>
      </c>
      <c r="W310">
        <v>6</v>
      </c>
    </row>
    <row r="311" spans="1:23" x14ac:dyDescent="0.25">
      <c r="A311" t="s">
        <v>684</v>
      </c>
      <c r="B311" t="s">
        <v>2108</v>
      </c>
      <c r="C311" t="s">
        <v>3038</v>
      </c>
      <c r="D311" t="s">
        <v>2110</v>
      </c>
      <c r="E311" t="s">
        <v>685</v>
      </c>
      <c r="F311" t="s">
        <v>3039</v>
      </c>
      <c r="G311" t="s">
        <v>3040</v>
      </c>
      <c r="H311" t="s">
        <v>685</v>
      </c>
      <c r="I311" t="s">
        <v>63</v>
      </c>
      <c r="J311">
        <v>44</v>
      </c>
      <c r="K311" t="s">
        <v>136</v>
      </c>
      <c r="L311" t="s">
        <v>137</v>
      </c>
      <c r="M311" t="s">
        <v>97</v>
      </c>
      <c r="N311">
        <v>14</v>
      </c>
      <c r="O311" s="20" t="s">
        <v>2103</v>
      </c>
      <c r="P311">
        <v>3</v>
      </c>
      <c r="Q311" t="s">
        <v>2099</v>
      </c>
      <c r="R311">
        <v>0.78</v>
      </c>
      <c r="S311" t="s">
        <v>33</v>
      </c>
      <c r="T311" t="s">
        <v>44</v>
      </c>
      <c r="U311">
        <v>13</v>
      </c>
      <c r="W311">
        <v>6</v>
      </c>
    </row>
    <row r="312" spans="1:23" x14ac:dyDescent="0.25">
      <c r="A312" t="s">
        <v>686</v>
      </c>
      <c r="B312" t="s">
        <v>2108</v>
      </c>
      <c r="C312" t="s">
        <v>3041</v>
      </c>
      <c r="D312" t="s">
        <v>2110</v>
      </c>
      <c r="E312" t="s">
        <v>687</v>
      </c>
      <c r="F312" t="s">
        <v>3042</v>
      </c>
      <c r="G312" t="s">
        <v>3043</v>
      </c>
      <c r="H312" t="s">
        <v>687</v>
      </c>
      <c r="I312" t="s">
        <v>82</v>
      </c>
      <c r="J312">
        <v>31</v>
      </c>
      <c r="K312" t="s">
        <v>29</v>
      </c>
      <c r="L312" t="s">
        <v>30</v>
      </c>
      <c r="M312" t="s">
        <v>60</v>
      </c>
      <c r="N312">
        <v>2</v>
      </c>
      <c r="O312" s="20">
        <v>50</v>
      </c>
      <c r="P312">
        <v>3.9</v>
      </c>
      <c r="Q312" t="s">
        <v>2099</v>
      </c>
      <c r="R312">
        <v>0.11</v>
      </c>
      <c r="S312" t="s">
        <v>33</v>
      </c>
      <c r="T312" t="s">
        <v>20</v>
      </c>
      <c r="U312">
        <v>4</v>
      </c>
      <c r="W312">
        <v>1</v>
      </c>
    </row>
    <row r="313" spans="1:23" x14ac:dyDescent="0.25">
      <c r="A313" t="s">
        <v>688</v>
      </c>
      <c r="B313" t="s">
        <v>2108</v>
      </c>
      <c r="C313" t="s">
        <v>3044</v>
      </c>
      <c r="D313" t="s">
        <v>2110</v>
      </c>
      <c r="E313" t="s">
        <v>689</v>
      </c>
      <c r="F313" t="s">
        <v>3045</v>
      </c>
      <c r="G313" t="s">
        <v>3046</v>
      </c>
      <c r="H313" t="s">
        <v>689</v>
      </c>
      <c r="I313" t="s">
        <v>82</v>
      </c>
      <c r="J313">
        <v>34</v>
      </c>
      <c r="K313" t="s">
        <v>12</v>
      </c>
      <c r="L313" t="s">
        <v>13</v>
      </c>
      <c r="M313" t="s">
        <v>75</v>
      </c>
      <c r="N313">
        <v>1</v>
      </c>
      <c r="O313" s="20">
        <v>40</v>
      </c>
      <c r="P313">
        <v>1.7</v>
      </c>
      <c r="Q313" t="s">
        <v>2100</v>
      </c>
      <c r="R313">
        <v>0.74</v>
      </c>
      <c r="S313" t="s">
        <v>33</v>
      </c>
      <c r="T313" t="s">
        <v>44</v>
      </c>
      <c r="U313">
        <v>4</v>
      </c>
      <c r="W313">
        <v>4</v>
      </c>
    </row>
    <row r="314" spans="1:23" x14ac:dyDescent="0.25">
      <c r="A314" t="s">
        <v>690</v>
      </c>
      <c r="B314" t="s">
        <v>2108</v>
      </c>
      <c r="C314" t="s">
        <v>3047</v>
      </c>
      <c r="D314" t="s">
        <v>2110</v>
      </c>
      <c r="E314" t="s">
        <v>691</v>
      </c>
      <c r="F314" t="s">
        <v>3048</v>
      </c>
      <c r="G314" t="s">
        <v>3049</v>
      </c>
      <c r="H314" t="s">
        <v>691</v>
      </c>
      <c r="I314" t="s">
        <v>63</v>
      </c>
      <c r="J314">
        <v>47</v>
      </c>
      <c r="K314" t="s">
        <v>91</v>
      </c>
      <c r="L314" t="s">
        <v>92</v>
      </c>
      <c r="M314" t="s">
        <v>75</v>
      </c>
      <c r="N314">
        <v>13</v>
      </c>
      <c r="O314" s="20">
        <v>20</v>
      </c>
      <c r="P314">
        <v>4.5</v>
      </c>
      <c r="Q314" t="s">
        <v>2100</v>
      </c>
      <c r="R314">
        <v>0.91</v>
      </c>
      <c r="S314" t="s">
        <v>50</v>
      </c>
      <c r="T314" t="s">
        <v>15</v>
      </c>
      <c r="U314">
        <v>7</v>
      </c>
      <c r="W314">
        <v>6</v>
      </c>
    </row>
    <row r="315" spans="1:23" x14ac:dyDescent="0.25">
      <c r="A315" t="s">
        <v>692</v>
      </c>
      <c r="B315" t="s">
        <v>2108</v>
      </c>
      <c r="C315" t="s">
        <v>3050</v>
      </c>
      <c r="D315" t="s">
        <v>2110</v>
      </c>
      <c r="E315" t="s">
        <v>693</v>
      </c>
      <c r="F315" t="s">
        <v>3051</v>
      </c>
      <c r="G315" t="s">
        <v>3052</v>
      </c>
      <c r="H315" t="s">
        <v>693</v>
      </c>
      <c r="I315" t="s">
        <v>82</v>
      </c>
      <c r="J315">
        <v>50</v>
      </c>
      <c r="K315" t="s">
        <v>43</v>
      </c>
      <c r="L315" t="s">
        <v>13</v>
      </c>
      <c r="M315" t="s">
        <v>19</v>
      </c>
      <c r="N315">
        <v>23</v>
      </c>
      <c r="O315" s="20" t="s">
        <v>24</v>
      </c>
      <c r="P315">
        <v>3.6</v>
      </c>
      <c r="Q315" t="s">
        <v>2100</v>
      </c>
      <c r="R315">
        <v>0.71</v>
      </c>
      <c r="S315" t="s">
        <v>55</v>
      </c>
      <c r="T315" t="s">
        <v>9</v>
      </c>
      <c r="U315">
        <v>12</v>
      </c>
      <c r="W315">
        <v>9</v>
      </c>
    </row>
    <row r="316" spans="1:23" x14ac:dyDescent="0.25">
      <c r="A316" t="s">
        <v>694</v>
      </c>
      <c r="B316" t="s">
        <v>2108</v>
      </c>
      <c r="C316" t="s">
        <v>3053</v>
      </c>
      <c r="D316" t="s">
        <v>2110</v>
      </c>
      <c r="E316" t="s">
        <v>695</v>
      </c>
      <c r="F316" t="s">
        <v>3054</v>
      </c>
      <c r="G316" t="s">
        <v>3055</v>
      </c>
      <c r="H316" t="s">
        <v>695</v>
      </c>
      <c r="I316" t="s">
        <v>82</v>
      </c>
      <c r="J316">
        <v>39</v>
      </c>
      <c r="K316" t="s">
        <v>18</v>
      </c>
      <c r="L316" t="s">
        <v>18</v>
      </c>
      <c r="M316" t="s">
        <v>64</v>
      </c>
      <c r="N316">
        <v>11</v>
      </c>
      <c r="O316" s="20" t="s">
        <v>2103</v>
      </c>
      <c r="P316">
        <v>3.6</v>
      </c>
      <c r="Q316" t="s">
        <v>2100</v>
      </c>
      <c r="R316">
        <v>0.87</v>
      </c>
      <c r="S316" t="s">
        <v>33</v>
      </c>
      <c r="T316" t="s">
        <v>15</v>
      </c>
      <c r="U316">
        <v>5</v>
      </c>
      <c r="W316">
        <v>1</v>
      </c>
    </row>
    <row r="317" spans="1:23" x14ac:dyDescent="0.25">
      <c r="A317" t="s">
        <v>696</v>
      </c>
      <c r="B317" t="s">
        <v>2108</v>
      </c>
      <c r="C317" t="s">
        <v>3056</v>
      </c>
      <c r="D317" t="s">
        <v>2110</v>
      </c>
      <c r="E317" t="s">
        <v>697</v>
      </c>
      <c r="F317" t="s">
        <v>3057</v>
      </c>
      <c r="G317" t="s">
        <v>3058</v>
      </c>
      <c r="H317" t="s">
        <v>697</v>
      </c>
      <c r="I317" t="s">
        <v>63</v>
      </c>
      <c r="J317">
        <v>26</v>
      </c>
      <c r="K317" t="s">
        <v>58</v>
      </c>
      <c r="L317" t="s">
        <v>59</v>
      </c>
      <c r="M317" t="s">
        <v>7</v>
      </c>
      <c r="N317">
        <v>3</v>
      </c>
      <c r="O317" s="20" t="s">
        <v>2102</v>
      </c>
      <c r="P317">
        <v>2.8</v>
      </c>
      <c r="Q317" t="s">
        <v>2100</v>
      </c>
      <c r="R317">
        <v>0.61</v>
      </c>
      <c r="S317" t="s">
        <v>33</v>
      </c>
      <c r="T317" t="s">
        <v>20</v>
      </c>
      <c r="U317">
        <v>1</v>
      </c>
      <c r="W317">
        <v>1</v>
      </c>
    </row>
    <row r="318" spans="1:23" x14ac:dyDescent="0.25">
      <c r="A318" t="s">
        <v>698</v>
      </c>
      <c r="B318" t="s">
        <v>2108</v>
      </c>
      <c r="C318" t="s">
        <v>3059</v>
      </c>
      <c r="D318" t="s">
        <v>2110</v>
      </c>
      <c r="E318" t="s">
        <v>699</v>
      </c>
      <c r="F318" t="s">
        <v>3060</v>
      </c>
      <c r="G318" t="s">
        <v>3061</v>
      </c>
      <c r="H318" t="s">
        <v>699</v>
      </c>
      <c r="I318" t="s">
        <v>82</v>
      </c>
      <c r="J318">
        <v>40</v>
      </c>
      <c r="K318" t="s">
        <v>29</v>
      </c>
      <c r="L318" t="s">
        <v>30</v>
      </c>
      <c r="M318" t="s">
        <v>75</v>
      </c>
      <c r="N318">
        <v>0</v>
      </c>
      <c r="O318" s="20" t="s">
        <v>212</v>
      </c>
      <c r="P318">
        <v>5</v>
      </c>
      <c r="Q318" t="s">
        <v>2099</v>
      </c>
      <c r="R318">
        <v>0.11</v>
      </c>
      <c r="S318" t="s">
        <v>55</v>
      </c>
      <c r="T318" t="s">
        <v>15</v>
      </c>
      <c r="U318">
        <v>1</v>
      </c>
      <c r="W318">
        <v>4</v>
      </c>
    </row>
    <row r="319" spans="1:23" x14ac:dyDescent="0.25">
      <c r="A319" t="s">
        <v>700</v>
      </c>
      <c r="B319" t="s">
        <v>2108</v>
      </c>
      <c r="C319" t="s">
        <v>3062</v>
      </c>
      <c r="D319" t="s">
        <v>2110</v>
      </c>
      <c r="E319" t="s">
        <v>701</v>
      </c>
      <c r="F319" t="s">
        <v>3063</v>
      </c>
      <c r="G319" t="s">
        <v>3064</v>
      </c>
      <c r="H319" t="s">
        <v>701</v>
      </c>
      <c r="I319" t="s">
        <v>82</v>
      </c>
      <c r="J319">
        <v>32</v>
      </c>
      <c r="K319" t="s">
        <v>18</v>
      </c>
      <c r="L319" t="s">
        <v>18</v>
      </c>
      <c r="M319" t="s">
        <v>19</v>
      </c>
      <c r="N319">
        <v>0</v>
      </c>
      <c r="O319" s="20">
        <v>100</v>
      </c>
      <c r="P319">
        <v>1.4</v>
      </c>
      <c r="Q319" t="s">
        <v>2100</v>
      </c>
      <c r="R319">
        <v>0.81</v>
      </c>
      <c r="S319" t="s">
        <v>33</v>
      </c>
      <c r="T319" t="s">
        <v>9</v>
      </c>
      <c r="U319">
        <v>2</v>
      </c>
      <c r="W319">
        <v>1</v>
      </c>
    </row>
    <row r="320" spans="1:23" x14ac:dyDescent="0.25">
      <c r="A320" t="s">
        <v>702</v>
      </c>
      <c r="B320" t="s">
        <v>2108</v>
      </c>
      <c r="C320" t="s">
        <v>3065</v>
      </c>
      <c r="D320" t="s">
        <v>2110</v>
      </c>
      <c r="E320" t="s">
        <v>703</v>
      </c>
      <c r="F320" t="s">
        <v>3066</v>
      </c>
      <c r="G320" t="s">
        <v>3067</v>
      </c>
      <c r="H320" t="s">
        <v>703</v>
      </c>
      <c r="I320" t="s">
        <v>63</v>
      </c>
      <c r="J320">
        <v>55</v>
      </c>
      <c r="K320" t="s">
        <v>107</v>
      </c>
      <c r="L320" t="s">
        <v>108</v>
      </c>
      <c r="M320" t="s">
        <v>38</v>
      </c>
      <c r="N320">
        <v>17</v>
      </c>
      <c r="O320" s="20">
        <v>30</v>
      </c>
      <c r="P320">
        <v>2.5</v>
      </c>
      <c r="Q320" t="s">
        <v>2100</v>
      </c>
      <c r="R320">
        <v>0.11</v>
      </c>
      <c r="S320" t="s">
        <v>8</v>
      </c>
      <c r="T320" t="s">
        <v>15</v>
      </c>
      <c r="U320">
        <v>18</v>
      </c>
      <c r="W320">
        <v>13</v>
      </c>
    </row>
    <row r="321" spans="1:23" x14ac:dyDescent="0.25">
      <c r="A321" t="s">
        <v>704</v>
      </c>
      <c r="B321" t="s">
        <v>2108</v>
      </c>
      <c r="C321" t="s">
        <v>3068</v>
      </c>
      <c r="D321" t="s">
        <v>2110</v>
      </c>
      <c r="E321" t="s">
        <v>705</v>
      </c>
      <c r="F321" t="s">
        <v>3069</v>
      </c>
      <c r="G321" t="s">
        <v>3070</v>
      </c>
      <c r="H321" t="s">
        <v>705</v>
      </c>
      <c r="I321" t="s">
        <v>82</v>
      </c>
      <c r="J321">
        <v>32</v>
      </c>
      <c r="K321" t="s">
        <v>58</v>
      </c>
      <c r="L321" t="s">
        <v>59</v>
      </c>
      <c r="M321" t="s">
        <v>97</v>
      </c>
      <c r="N321">
        <v>9</v>
      </c>
      <c r="O321" s="20" t="s">
        <v>2104</v>
      </c>
      <c r="P321">
        <v>4.5999999999999996</v>
      </c>
      <c r="Q321" t="s">
        <v>2100</v>
      </c>
      <c r="R321">
        <v>0.84</v>
      </c>
      <c r="S321" t="s">
        <v>55</v>
      </c>
      <c r="T321" t="s">
        <v>20</v>
      </c>
      <c r="U321">
        <v>9</v>
      </c>
      <c r="W321">
        <v>2</v>
      </c>
    </row>
    <row r="322" spans="1:23" x14ac:dyDescent="0.25">
      <c r="A322" t="s">
        <v>706</v>
      </c>
      <c r="B322" t="s">
        <v>2108</v>
      </c>
      <c r="C322" t="s">
        <v>3071</v>
      </c>
      <c r="D322" t="s">
        <v>2110</v>
      </c>
      <c r="E322" t="s">
        <v>707</v>
      </c>
      <c r="F322" t="s">
        <v>3072</v>
      </c>
      <c r="G322" t="s">
        <v>3073</v>
      </c>
      <c r="H322" t="s">
        <v>707</v>
      </c>
      <c r="I322" t="s">
        <v>82</v>
      </c>
      <c r="J322">
        <v>30</v>
      </c>
      <c r="K322" t="s">
        <v>95</v>
      </c>
      <c r="L322" t="s">
        <v>96</v>
      </c>
      <c r="M322" t="s">
        <v>7</v>
      </c>
      <c r="N322">
        <v>4</v>
      </c>
      <c r="O322" s="20" t="s">
        <v>104</v>
      </c>
      <c r="P322">
        <v>3.3</v>
      </c>
      <c r="Q322" t="s">
        <v>142</v>
      </c>
      <c r="R322">
        <v>0.11</v>
      </c>
      <c r="S322" t="s">
        <v>55</v>
      </c>
      <c r="T322" t="s">
        <v>44</v>
      </c>
      <c r="U322">
        <v>4</v>
      </c>
      <c r="W322">
        <v>4</v>
      </c>
    </row>
    <row r="323" spans="1:23" x14ac:dyDescent="0.25">
      <c r="A323" t="s">
        <v>708</v>
      </c>
      <c r="B323" t="s">
        <v>2108</v>
      </c>
      <c r="C323" t="s">
        <v>3074</v>
      </c>
      <c r="D323" t="s">
        <v>2110</v>
      </c>
      <c r="E323" t="s">
        <v>709</v>
      </c>
      <c r="F323" t="s">
        <v>3075</v>
      </c>
      <c r="G323" t="s">
        <v>3076</v>
      </c>
      <c r="H323" t="s">
        <v>709</v>
      </c>
      <c r="I323" t="s">
        <v>63</v>
      </c>
      <c r="J323">
        <v>37</v>
      </c>
      <c r="K323" t="s">
        <v>111</v>
      </c>
      <c r="L323" t="s">
        <v>13</v>
      </c>
      <c r="M323" t="s">
        <v>64</v>
      </c>
      <c r="N323">
        <v>0</v>
      </c>
      <c r="O323" s="20" t="s">
        <v>24</v>
      </c>
      <c r="P323">
        <v>3.7</v>
      </c>
      <c r="Q323" t="s">
        <v>2100</v>
      </c>
      <c r="R323">
        <v>0.11</v>
      </c>
      <c r="S323" t="s">
        <v>55</v>
      </c>
      <c r="T323" t="s">
        <v>15</v>
      </c>
      <c r="U323">
        <v>3</v>
      </c>
      <c r="W323">
        <v>5</v>
      </c>
    </row>
    <row r="324" spans="1:23" x14ac:dyDescent="0.25">
      <c r="A324" t="s">
        <v>710</v>
      </c>
      <c r="B324" t="s">
        <v>2108</v>
      </c>
      <c r="C324" t="s">
        <v>3077</v>
      </c>
      <c r="D324" t="s">
        <v>2110</v>
      </c>
      <c r="E324" t="s">
        <v>711</v>
      </c>
      <c r="F324" t="s">
        <v>3078</v>
      </c>
      <c r="G324" t="s">
        <v>3079</v>
      </c>
      <c r="H324" t="s">
        <v>711</v>
      </c>
      <c r="I324" t="s">
        <v>82</v>
      </c>
      <c r="J324">
        <v>52</v>
      </c>
      <c r="K324" t="s">
        <v>91</v>
      </c>
      <c r="L324" t="s">
        <v>92</v>
      </c>
      <c r="M324" t="s">
        <v>19</v>
      </c>
      <c r="N324">
        <v>33</v>
      </c>
      <c r="O324" s="20" t="s">
        <v>49</v>
      </c>
      <c r="P324">
        <v>0</v>
      </c>
      <c r="Q324" t="s">
        <v>2100</v>
      </c>
      <c r="R324">
        <v>0.6</v>
      </c>
      <c r="S324" t="s">
        <v>8</v>
      </c>
      <c r="T324" t="s">
        <v>20</v>
      </c>
      <c r="U324">
        <v>13</v>
      </c>
      <c r="W324">
        <v>7</v>
      </c>
    </row>
    <row r="325" spans="1:23" x14ac:dyDescent="0.25">
      <c r="A325" t="s">
        <v>712</v>
      </c>
      <c r="B325" t="s">
        <v>2108</v>
      </c>
      <c r="C325" t="s">
        <v>3080</v>
      </c>
      <c r="D325" t="s">
        <v>2110</v>
      </c>
      <c r="E325" t="s">
        <v>713</v>
      </c>
      <c r="F325" t="s">
        <v>3081</v>
      </c>
      <c r="G325" t="s">
        <v>3082</v>
      </c>
      <c r="H325" t="s">
        <v>713</v>
      </c>
      <c r="I325" t="s">
        <v>82</v>
      </c>
      <c r="J325">
        <v>48</v>
      </c>
      <c r="K325" t="s">
        <v>78</v>
      </c>
      <c r="L325" t="s">
        <v>79</v>
      </c>
      <c r="M325" t="s">
        <v>64</v>
      </c>
      <c r="N325">
        <v>18</v>
      </c>
      <c r="O325" s="20">
        <v>50</v>
      </c>
      <c r="P325">
        <v>0</v>
      </c>
      <c r="Q325" t="s">
        <v>2100</v>
      </c>
      <c r="R325">
        <v>0.64</v>
      </c>
      <c r="S325" t="s">
        <v>55</v>
      </c>
      <c r="T325" t="s">
        <v>20</v>
      </c>
      <c r="U325">
        <v>11</v>
      </c>
      <c r="W325">
        <v>16</v>
      </c>
    </row>
    <row r="326" spans="1:23" x14ac:dyDescent="0.25">
      <c r="A326" t="s">
        <v>714</v>
      </c>
      <c r="B326" t="s">
        <v>2108</v>
      </c>
      <c r="C326" t="s">
        <v>3083</v>
      </c>
      <c r="D326" t="s">
        <v>2110</v>
      </c>
      <c r="E326" t="s">
        <v>715</v>
      </c>
      <c r="F326" t="s">
        <v>3084</v>
      </c>
      <c r="G326" t="s">
        <v>3085</v>
      </c>
      <c r="H326" t="s">
        <v>715</v>
      </c>
      <c r="I326" t="s">
        <v>63</v>
      </c>
      <c r="J326">
        <v>28</v>
      </c>
      <c r="K326" t="s">
        <v>71</v>
      </c>
      <c r="L326" t="s">
        <v>72</v>
      </c>
      <c r="M326" t="s">
        <v>14</v>
      </c>
      <c r="N326">
        <v>9</v>
      </c>
      <c r="O326" s="20">
        <v>40</v>
      </c>
      <c r="P326">
        <v>2.5</v>
      </c>
      <c r="Q326" t="s">
        <v>2100</v>
      </c>
      <c r="R326">
        <v>0.64</v>
      </c>
      <c r="S326" t="s">
        <v>8</v>
      </c>
      <c r="T326" t="s">
        <v>9</v>
      </c>
      <c r="U326">
        <v>14</v>
      </c>
      <c r="W326">
        <v>12</v>
      </c>
    </row>
    <row r="327" spans="1:23" x14ac:dyDescent="0.25">
      <c r="A327" t="s">
        <v>716</v>
      </c>
      <c r="B327" t="s">
        <v>2108</v>
      </c>
      <c r="C327" t="s">
        <v>3086</v>
      </c>
      <c r="D327" t="s">
        <v>2110</v>
      </c>
      <c r="E327" t="s">
        <v>717</v>
      </c>
      <c r="F327" t="s">
        <v>3087</v>
      </c>
      <c r="G327" t="s">
        <v>3088</v>
      </c>
      <c r="H327" t="s">
        <v>717</v>
      </c>
      <c r="I327" t="s">
        <v>63</v>
      </c>
      <c r="J327">
        <v>58</v>
      </c>
      <c r="K327" t="s">
        <v>173</v>
      </c>
      <c r="L327" t="s">
        <v>59</v>
      </c>
      <c r="M327" t="s">
        <v>38</v>
      </c>
      <c r="N327">
        <v>40</v>
      </c>
      <c r="O327" s="20">
        <v>75</v>
      </c>
      <c r="P327">
        <v>3.4</v>
      </c>
      <c r="Q327" t="s">
        <v>2100</v>
      </c>
      <c r="R327">
        <v>0.01</v>
      </c>
      <c r="S327" t="s">
        <v>55</v>
      </c>
      <c r="T327" t="s">
        <v>9</v>
      </c>
      <c r="U327">
        <v>11</v>
      </c>
      <c r="W327">
        <v>12</v>
      </c>
    </row>
    <row r="328" spans="1:23" x14ac:dyDescent="0.25">
      <c r="A328" t="s">
        <v>718</v>
      </c>
      <c r="B328" t="s">
        <v>2108</v>
      </c>
      <c r="C328" t="s">
        <v>3089</v>
      </c>
      <c r="D328" t="s">
        <v>2110</v>
      </c>
      <c r="E328" t="s">
        <v>719</v>
      </c>
      <c r="F328" t="s">
        <v>3090</v>
      </c>
      <c r="G328" t="s">
        <v>3091</v>
      </c>
      <c r="H328" t="s">
        <v>719</v>
      </c>
      <c r="I328" t="s">
        <v>82</v>
      </c>
      <c r="J328">
        <v>30</v>
      </c>
      <c r="K328" t="s">
        <v>58</v>
      </c>
      <c r="L328" t="s">
        <v>59</v>
      </c>
      <c r="M328" t="s">
        <v>23</v>
      </c>
      <c r="N328">
        <v>1</v>
      </c>
      <c r="O328" s="20">
        <v>40</v>
      </c>
      <c r="P328">
        <v>1.6</v>
      </c>
      <c r="Q328" t="s">
        <v>2100</v>
      </c>
      <c r="R328">
        <v>0.01</v>
      </c>
      <c r="S328" t="s">
        <v>50</v>
      </c>
      <c r="T328" t="s">
        <v>15</v>
      </c>
      <c r="U328">
        <v>4</v>
      </c>
      <c r="W328">
        <v>1</v>
      </c>
    </row>
    <row r="329" spans="1:23" x14ac:dyDescent="0.25">
      <c r="A329" t="s">
        <v>720</v>
      </c>
      <c r="B329" t="s">
        <v>2108</v>
      </c>
      <c r="C329" t="s">
        <v>3092</v>
      </c>
      <c r="D329" t="s">
        <v>2110</v>
      </c>
      <c r="E329" t="s">
        <v>721</v>
      </c>
      <c r="F329" t="s">
        <v>3093</v>
      </c>
      <c r="G329" t="s">
        <v>3094</v>
      </c>
      <c r="H329" t="s">
        <v>721</v>
      </c>
      <c r="I329" t="s">
        <v>63</v>
      </c>
      <c r="J329">
        <v>47</v>
      </c>
      <c r="K329" t="s">
        <v>158</v>
      </c>
      <c r="L329" t="s">
        <v>159</v>
      </c>
      <c r="M329" t="s">
        <v>14</v>
      </c>
      <c r="N329">
        <v>5</v>
      </c>
      <c r="O329" s="20">
        <v>20</v>
      </c>
      <c r="P329">
        <v>1.9</v>
      </c>
      <c r="Q329" t="s">
        <v>2099</v>
      </c>
      <c r="R329">
        <v>0.11</v>
      </c>
      <c r="S329" t="s">
        <v>33</v>
      </c>
      <c r="T329" t="s">
        <v>44</v>
      </c>
      <c r="U329">
        <v>5</v>
      </c>
      <c r="W329">
        <v>1</v>
      </c>
    </row>
    <row r="330" spans="1:23" x14ac:dyDescent="0.25">
      <c r="A330" t="s">
        <v>722</v>
      </c>
      <c r="B330" t="s">
        <v>2108</v>
      </c>
      <c r="C330" t="s">
        <v>3095</v>
      </c>
      <c r="D330" t="s">
        <v>2110</v>
      </c>
      <c r="E330" t="s">
        <v>723</v>
      </c>
      <c r="F330" t="s">
        <v>3096</v>
      </c>
      <c r="G330" t="s">
        <v>3097</v>
      </c>
      <c r="H330" t="s">
        <v>723</v>
      </c>
      <c r="I330" t="s">
        <v>82</v>
      </c>
      <c r="J330">
        <v>44</v>
      </c>
      <c r="K330" t="s">
        <v>58</v>
      </c>
      <c r="L330" t="s">
        <v>59</v>
      </c>
      <c r="M330" t="s">
        <v>31</v>
      </c>
      <c r="N330">
        <v>4</v>
      </c>
      <c r="O330" s="20" t="s">
        <v>49</v>
      </c>
      <c r="P330">
        <v>0</v>
      </c>
      <c r="Q330" t="s">
        <v>2100</v>
      </c>
      <c r="R330">
        <v>0.83</v>
      </c>
      <c r="S330" t="s">
        <v>50</v>
      </c>
      <c r="T330" t="s">
        <v>20</v>
      </c>
      <c r="U330">
        <v>5</v>
      </c>
      <c r="W330">
        <v>1</v>
      </c>
    </row>
    <row r="331" spans="1:23" x14ac:dyDescent="0.25">
      <c r="A331" t="s">
        <v>724</v>
      </c>
      <c r="B331" t="s">
        <v>2108</v>
      </c>
      <c r="C331" t="s">
        <v>3098</v>
      </c>
      <c r="D331" t="s">
        <v>2110</v>
      </c>
      <c r="E331" t="s">
        <v>725</v>
      </c>
      <c r="F331" t="s">
        <v>3099</v>
      </c>
      <c r="G331" t="s">
        <v>3100</v>
      </c>
      <c r="H331" t="s">
        <v>725</v>
      </c>
      <c r="I331" t="s">
        <v>82</v>
      </c>
      <c r="J331">
        <v>56</v>
      </c>
      <c r="K331" t="s">
        <v>5</v>
      </c>
      <c r="L331" t="s">
        <v>6</v>
      </c>
      <c r="M331" t="s">
        <v>97</v>
      </c>
      <c r="N331">
        <v>13</v>
      </c>
      <c r="O331" s="20" t="s">
        <v>2104</v>
      </c>
      <c r="P331">
        <v>2.5</v>
      </c>
      <c r="Q331" t="s">
        <v>2100</v>
      </c>
      <c r="R331">
        <v>0.87</v>
      </c>
      <c r="S331" t="s">
        <v>33</v>
      </c>
      <c r="T331" t="s">
        <v>15</v>
      </c>
      <c r="U331">
        <v>9</v>
      </c>
      <c r="W331">
        <v>10</v>
      </c>
    </row>
    <row r="332" spans="1:23" x14ac:dyDescent="0.25">
      <c r="A332" t="s">
        <v>726</v>
      </c>
      <c r="B332" t="s">
        <v>2108</v>
      </c>
      <c r="C332" t="s">
        <v>3101</v>
      </c>
      <c r="D332" t="s">
        <v>2110</v>
      </c>
      <c r="E332" t="s">
        <v>727</v>
      </c>
      <c r="F332" t="s">
        <v>3102</v>
      </c>
      <c r="G332" t="s">
        <v>3103</v>
      </c>
      <c r="H332" t="s">
        <v>727</v>
      </c>
      <c r="I332" t="s">
        <v>63</v>
      </c>
      <c r="J332">
        <v>53</v>
      </c>
      <c r="K332" t="s">
        <v>43</v>
      </c>
      <c r="L332" t="s">
        <v>13</v>
      </c>
      <c r="M332" t="s">
        <v>14</v>
      </c>
      <c r="N332">
        <v>33</v>
      </c>
      <c r="O332" s="20" t="s">
        <v>212</v>
      </c>
      <c r="P332">
        <v>2.5</v>
      </c>
      <c r="Q332" t="s">
        <v>142</v>
      </c>
      <c r="R332">
        <v>0.75</v>
      </c>
      <c r="S332" t="s">
        <v>8</v>
      </c>
      <c r="T332" t="s">
        <v>20</v>
      </c>
      <c r="U332">
        <v>12</v>
      </c>
      <c r="W332">
        <v>1</v>
      </c>
    </row>
    <row r="333" spans="1:23" x14ac:dyDescent="0.25">
      <c r="A333" t="s">
        <v>728</v>
      </c>
      <c r="B333" t="s">
        <v>2108</v>
      </c>
      <c r="C333" t="s">
        <v>3104</v>
      </c>
      <c r="D333" t="s">
        <v>2110</v>
      </c>
      <c r="E333" t="s">
        <v>729</v>
      </c>
      <c r="F333" t="s">
        <v>3105</v>
      </c>
      <c r="G333" t="s">
        <v>3106</v>
      </c>
      <c r="H333" t="s">
        <v>729</v>
      </c>
      <c r="I333" t="s">
        <v>82</v>
      </c>
      <c r="J333">
        <v>59</v>
      </c>
      <c r="K333" t="s">
        <v>53</v>
      </c>
      <c r="L333" t="s">
        <v>13</v>
      </c>
      <c r="M333" t="s">
        <v>14</v>
      </c>
      <c r="N333">
        <v>22</v>
      </c>
      <c r="O333" s="20">
        <v>40</v>
      </c>
      <c r="P333">
        <v>1.1000000000000001</v>
      </c>
      <c r="Q333" t="s">
        <v>54</v>
      </c>
      <c r="R333">
        <v>0.61</v>
      </c>
      <c r="S333" t="s">
        <v>50</v>
      </c>
      <c r="T333" t="s">
        <v>20</v>
      </c>
      <c r="U333">
        <v>10</v>
      </c>
      <c r="W333">
        <v>19</v>
      </c>
    </row>
    <row r="334" spans="1:23" x14ac:dyDescent="0.25">
      <c r="A334" t="s">
        <v>730</v>
      </c>
      <c r="B334" t="s">
        <v>2108</v>
      </c>
      <c r="C334" t="s">
        <v>3107</v>
      </c>
      <c r="D334" t="s">
        <v>2110</v>
      </c>
      <c r="E334" t="s">
        <v>731</v>
      </c>
      <c r="F334" t="s">
        <v>3108</v>
      </c>
      <c r="G334" t="s">
        <v>3109</v>
      </c>
      <c r="H334" t="s">
        <v>731</v>
      </c>
      <c r="I334" t="s">
        <v>82</v>
      </c>
      <c r="J334">
        <v>60</v>
      </c>
      <c r="K334" t="s">
        <v>43</v>
      </c>
      <c r="L334" t="s">
        <v>13</v>
      </c>
      <c r="M334" t="s">
        <v>75</v>
      </c>
      <c r="N334">
        <v>34</v>
      </c>
      <c r="O334" s="20" t="s">
        <v>49</v>
      </c>
      <c r="P334">
        <v>2.5</v>
      </c>
      <c r="Q334" t="s">
        <v>2099</v>
      </c>
      <c r="R334">
        <v>0.93</v>
      </c>
      <c r="S334" t="s">
        <v>55</v>
      </c>
      <c r="T334" t="s">
        <v>44</v>
      </c>
      <c r="U334">
        <v>20</v>
      </c>
      <c r="W334">
        <v>9</v>
      </c>
    </row>
    <row r="335" spans="1:23" x14ac:dyDescent="0.25">
      <c r="A335" t="s">
        <v>732</v>
      </c>
      <c r="B335" t="s">
        <v>2108</v>
      </c>
      <c r="C335" t="s">
        <v>3110</v>
      </c>
      <c r="D335" t="s">
        <v>2110</v>
      </c>
      <c r="E335" t="s">
        <v>733</v>
      </c>
      <c r="F335" t="s">
        <v>3111</v>
      </c>
      <c r="G335" t="s">
        <v>3112</v>
      </c>
      <c r="H335" t="s">
        <v>733</v>
      </c>
      <c r="I335" t="s">
        <v>63</v>
      </c>
      <c r="J335">
        <v>33</v>
      </c>
      <c r="K335" t="s">
        <v>18</v>
      </c>
      <c r="L335" t="s">
        <v>18</v>
      </c>
      <c r="M335" t="s">
        <v>14</v>
      </c>
      <c r="N335">
        <v>8</v>
      </c>
      <c r="O335" s="20" t="s">
        <v>2106</v>
      </c>
      <c r="P335">
        <v>3.6</v>
      </c>
      <c r="Q335" t="s">
        <v>2100</v>
      </c>
      <c r="R335">
        <v>0.11</v>
      </c>
      <c r="S335" t="s">
        <v>33</v>
      </c>
      <c r="T335" t="s">
        <v>44</v>
      </c>
      <c r="U335">
        <v>8</v>
      </c>
      <c r="W335">
        <v>3</v>
      </c>
    </row>
    <row r="336" spans="1:23" x14ac:dyDescent="0.25">
      <c r="A336" t="s">
        <v>734</v>
      </c>
      <c r="B336" t="s">
        <v>2108</v>
      </c>
      <c r="C336" t="s">
        <v>3113</v>
      </c>
      <c r="D336" t="s">
        <v>2110</v>
      </c>
      <c r="E336" t="s">
        <v>735</v>
      </c>
      <c r="F336" t="s">
        <v>3114</v>
      </c>
      <c r="G336" t="s">
        <v>3115</v>
      </c>
      <c r="H336" t="s">
        <v>735</v>
      </c>
      <c r="I336" t="s">
        <v>63</v>
      </c>
      <c r="J336">
        <v>21</v>
      </c>
      <c r="K336" t="s">
        <v>58</v>
      </c>
      <c r="L336" t="s">
        <v>59</v>
      </c>
      <c r="M336" t="s">
        <v>23</v>
      </c>
      <c r="N336">
        <v>1</v>
      </c>
      <c r="O336" s="20" t="s">
        <v>2107</v>
      </c>
      <c r="P336">
        <v>2.5</v>
      </c>
      <c r="Q336" t="s">
        <v>2099</v>
      </c>
      <c r="R336">
        <v>0.99</v>
      </c>
      <c r="S336" t="s">
        <v>33</v>
      </c>
      <c r="T336" t="s">
        <v>15</v>
      </c>
      <c r="U336">
        <v>4</v>
      </c>
      <c r="W336">
        <v>2</v>
      </c>
    </row>
    <row r="337" spans="1:23" x14ac:dyDescent="0.25">
      <c r="A337" t="s">
        <v>736</v>
      </c>
      <c r="B337" t="s">
        <v>2108</v>
      </c>
      <c r="C337" t="s">
        <v>3116</v>
      </c>
      <c r="D337" t="s">
        <v>2110</v>
      </c>
      <c r="E337" t="s">
        <v>737</v>
      </c>
      <c r="F337" t="s">
        <v>3117</v>
      </c>
      <c r="G337" t="s">
        <v>3118</v>
      </c>
      <c r="H337" t="s">
        <v>737</v>
      </c>
      <c r="I337" t="s">
        <v>82</v>
      </c>
      <c r="J337">
        <v>54</v>
      </c>
      <c r="K337" t="s">
        <v>53</v>
      </c>
      <c r="L337" t="s">
        <v>13</v>
      </c>
      <c r="M337" t="s">
        <v>60</v>
      </c>
      <c r="N337">
        <v>20</v>
      </c>
      <c r="O337" s="20">
        <v>50</v>
      </c>
      <c r="P337">
        <v>4.4000000000000004</v>
      </c>
      <c r="Q337" t="s">
        <v>2099</v>
      </c>
      <c r="R337">
        <v>0.73</v>
      </c>
      <c r="S337" t="s">
        <v>50</v>
      </c>
      <c r="T337" t="s">
        <v>44</v>
      </c>
      <c r="U337">
        <v>20</v>
      </c>
      <c r="W337">
        <v>12</v>
      </c>
    </row>
    <row r="338" spans="1:23" x14ac:dyDescent="0.25">
      <c r="A338" t="s">
        <v>738</v>
      </c>
      <c r="B338" t="s">
        <v>2108</v>
      </c>
      <c r="C338" t="s">
        <v>3119</v>
      </c>
      <c r="D338" t="s">
        <v>2110</v>
      </c>
      <c r="E338" t="s">
        <v>739</v>
      </c>
      <c r="F338" t="s">
        <v>3120</v>
      </c>
      <c r="G338" t="s">
        <v>3121</v>
      </c>
      <c r="H338" t="s">
        <v>739</v>
      </c>
      <c r="I338" t="s">
        <v>63</v>
      </c>
      <c r="J338">
        <v>33</v>
      </c>
      <c r="K338" t="s">
        <v>43</v>
      </c>
      <c r="L338" t="s">
        <v>13</v>
      </c>
      <c r="M338" t="s">
        <v>19</v>
      </c>
      <c r="N338">
        <v>11</v>
      </c>
      <c r="O338" s="20">
        <v>75</v>
      </c>
      <c r="P338">
        <v>2.1</v>
      </c>
      <c r="Q338" t="s">
        <v>2099</v>
      </c>
      <c r="R338">
        <v>0.96</v>
      </c>
      <c r="S338" t="s">
        <v>8</v>
      </c>
      <c r="T338" t="s">
        <v>44</v>
      </c>
      <c r="U338">
        <v>7</v>
      </c>
      <c r="W338">
        <v>5</v>
      </c>
    </row>
    <row r="339" spans="1:23" x14ac:dyDescent="0.25">
      <c r="A339" t="s">
        <v>740</v>
      </c>
      <c r="B339" t="s">
        <v>2108</v>
      </c>
      <c r="C339" t="s">
        <v>3122</v>
      </c>
      <c r="D339" t="s">
        <v>2110</v>
      </c>
      <c r="E339" t="s">
        <v>741</v>
      </c>
      <c r="F339" t="s">
        <v>3123</v>
      </c>
      <c r="G339" t="s">
        <v>3124</v>
      </c>
      <c r="H339" t="s">
        <v>741</v>
      </c>
      <c r="I339" t="s">
        <v>63</v>
      </c>
      <c r="J339">
        <v>57</v>
      </c>
      <c r="K339" t="s">
        <v>47</v>
      </c>
      <c r="L339" t="s">
        <v>48</v>
      </c>
      <c r="M339" t="s">
        <v>38</v>
      </c>
      <c r="N339">
        <v>2</v>
      </c>
      <c r="O339" s="20">
        <v>40</v>
      </c>
      <c r="P339">
        <v>0</v>
      </c>
      <c r="Q339" t="s">
        <v>2099</v>
      </c>
      <c r="R339">
        <v>0.6</v>
      </c>
      <c r="S339" t="s">
        <v>50</v>
      </c>
      <c r="T339" t="s">
        <v>15</v>
      </c>
      <c r="U339">
        <v>5</v>
      </c>
      <c r="W339">
        <v>2</v>
      </c>
    </row>
    <row r="340" spans="1:23" x14ac:dyDescent="0.25">
      <c r="A340" t="s">
        <v>742</v>
      </c>
      <c r="B340" t="s">
        <v>2108</v>
      </c>
      <c r="C340" t="s">
        <v>3125</v>
      </c>
      <c r="D340" t="s">
        <v>2110</v>
      </c>
      <c r="E340" t="s">
        <v>743</v>
      </c>
      <c r="F340" t="s">
        <v>3126</v>
      </c>
      <c r="G340" t="s">
        <v>3127</v>
      </c>
      <c r="H340" t="s">
        <v>743</v>
      </c>
      <c r="I340" t="s">
        <v>82</v>
      </c>
      <c r="J340">
        <v>36</v>
      </c>
      <c r="K340" t="s">
        <v>95</v>
      </c>
      <c r="L340" t="s">
        <v>96</v>
      </c>
      <c r="M340" t="s">
        <v>19</v>
      </c>
      <c r="N340">
        <v>6</v>
      </c>
      <c r="O340" s="20">
        <v>20</v>
      </c>
      <c r="P340">
        <v>1</v>
      </c>
      <c r="Q340" t="s">
        <v>2100</v>
      </c>
      <c r="R340">
        <v>0.64</v>
      </c>
      <c r="S340" t="s">
        <v>8</v>
      </c>
      <c r="T340" t="s">
        <v>44</v>
      </c>
      <c r="U340">
        <v>15</v>
      </c>
      <c r="W340">
        <v>6</v>
      </c>
    </row>
    <row r="341" spans="1:23" x14ac:dyDescent="0.25">
      <c r="A341" t="s">
        <v>744</v>
      </c>
      <c r="B341" t="s">
        <v>2108</v>
      </c>
      <c r="C341" t="s">
        <v>3128</v>
      </c>
      <c r="D341" t="s">
        <v>2110</v>
      </c>
      <c r="E341" t="s">
        <v>745</v>
      </c>
      <c r="F341" t="s">
        <v>3129</v>
      </c>
      <c r="G341" t="s">
        <v>3130</v>
      </c>
      <c r="H341" t="s">
        <v>745</v>
      </c>
      <c r="I341" t="s">
        <v>82</v>
      </c>
      <c r="J341">
        <v>50</v>
      </c>
      <c r="K341" t="s">
        <v>18</v>
      </c>
      <c r="L341" t="s">
        <v>18</v>
      </c>
      <c r="M341" t="s">
        <v>7</v>
      </c>
      <c r="N341">
        <v>20</v>
      </c>
      <c r="O341" s="20" t="s">
        <v>2106</v>
      </c>
      <c r="P341">
        <v>0</v>
      </c>
      <c r="Q341" t="s">
        <v>2099</v>
      </c>
      <c r="R341">
        <v>0.11</v>
      </c>
      <c r="S341" t="s">
        <v>8</v>
      </c>
      <c r="T341" t="s">
        <v>9</v>
      </c>
      <c r="U341">
        <v>18</v>
      </c>
      <c r="W341">
        <v>7</v>
      </c>
    </row>
    <row r="342" spans="1:23" x14ac:dyDescent="0.25">
      <c r="A342" t="s">
        <v>746</v>
      </c>
      <c r="B342" t="s">
        <v>2108</v>
      </c>
      <c r="C342" t="s">
        <v>3131</v>
      </c>
      <c r="D342" t="s">
        <v>2110</v>
      </c>
      <c r="E342" t="s">
        <v>747</v>
      </c>
      <c r="F342" t="s">
        <v>3132</v>
      </c>
      <c r="G342" t="s">
        <v>3133</v>
      </c>
      <c r="H342" t="s">
        <v>747</v>
      </c>
      <c r="I342" t="s">
        <v>63</v>
      </c>
      <c r="J342">
        <v>37</v>
      </c>
      <c r="K342" t="s">
        <v>111</v>
      </c>
      <c r="L342" t="s">
        <v>13</v>
      </c>
      <c r="M342" t="s">
        <v>75</v>
      </c>
      <c r="N342">
        <v>11</v>
      </c>
      <c r="O342" s="20" t="s">
        <v>2107</v>
      </c>
      <c r="P342">
        <v>4.9000000000000004</v>
      </c>
      <c r="Q342" t="s">
        <v>2099</v>
      </c>
      <c r="R342">
        <v>0.11</v>
      </c>
      <c r="S342" t="s">
        <v>33</v>
      </c>
      <c r="T342" t="s">
        <v>20</v>
      </c>
      <c r="U342">
        <v>5</v>
      </c>
      <c r="W342">
        <v>3</v>
      </c>
    </row>
    <row r="343" spans="1:23" x14ac:dyDescent="0.25">
      <c r="A343" t="s">
        <v>748</v>
      </c>
      <c r="B343" t="s">
        <v>2108</v>
      </c>
      <c r="C343" t="s">
        <v>3134</v>
      </c>
      <c r="D343" t="s">
        <v>2110</v>
      </c>
      <c r="E343" t="s">
        <v>749</v>
      </c>
      <c r="F343" t="s">
        <v>3135</v>
      </c>
      <c r="G343" t="s">
        <v>3136</v>
      </c>
      <c r="H343" t="s">
        <v>749</v>
      </c>
      <c r="I343" t="s">
        <v>82</v>
      </c>
      <c r="J343">
        <v>53</v>
      </c>
      <c r="K343" t="s">
        <v>5</v>
      </c>
      <c r="L343" t="s">
        <v>6</v>
      </c>
      <c r="M343" t="s">
        <v>31</v>
      </c>
      <c r="N343">
        <v>4</v>
      </c>
      <c r="O343" s="20">
        <v>30</v>
      </c>
      <c r="P343">
        <v>4.7</v>
      </c>
      <c r="Q343" t="s">
        <v>142</v>
      </c>
      <c r="R343">
        <v>0.99</v>
      </c>
      <c r="S343" t="s">
        <v>50</v>
      </c>
      <c r="T343" t="s">
        <v>20</v>
      </c>
      <c r="U343">
        <v>2</v>
      </c>
      <c r="W343">
        <v>1</v>
      </c>
    </row>
    <row r="344" spans="1:23" x14ac:dyDescent="0.25">
      <c r="A344" t="s">
        <v>750</v>
      </c>
      <c r="B344" t="s">
        <v>2108</v>
      </c>
      <c r="C344" t="s">
        <v>3137</v>
      </c>
      <c r="D344" t="s">
        <v>2110</v>
      </c>
      <c r="E344" t="s">
        <v>751</v>
      </c>
      <c r="F344" t="s">
        <v>3138</v>
      </c>
      <c r="G344" t="s">
        <v>3139</v>
      </c>
      <c r="H344" t="s">
        <v>751</v>
      </c>
      <c r="I344" t="s">
        <v>63</v>
      </c>
      <c r="J344">
        <v>22</v>
      </c>
      <c r="K344" t="s">
        <v>5</v>
      </c>
      <c r="L344" t="s">
        <v>6</v>
      </c>
      <c r="M344" t="s">
        <v>7</v>
      </c>
      <c r="N344">
        <v>3</v>
      </c>
      <c r="O344" s="20" t="s">
        <v>2104</v>
      </c>
      <c r="P344">
        <v>2.1</v>
      </c>
      <c r="Q344" t="s">
        <v>2099</v>
      </c>
      <c r="R344">
        <v>0.11</v>
      </c>
      <c r="S344" t="s">
        <v>50</v>
      </c>
      <c r="T344" t="s">
        <v>20</v>
      </c>
      <c r="U344">
        <v>4</v>
      </c>
      <c r="W344">
        <v>1</v>
      </c>
    </row>
    <row r="345" spans="1:23" x14ac:dyDescent="0.25">
      <c r="A345" t="s">
        <v>752</v>
      </c>
      <c r="B345" t="s">
        <v>2108</v>
      </c>
      <c r="C345" t="s">
        <v>3140</v>
      </c>
      <c r="D345" t="s">
        <v>2110</v>
      </c>
      <c r="E345" t="s">
        <v>753</v>
      </c>
      <c r="F345" t="s">
        <v>3141</v>
      </c>
      <c r="G345" t="s">
        <v>3142</v>
      </c>
      <c r="H345" t="s">
        <v>753</v>
      </c>
      <c r="I345" t="s">
        <v>63</v>
      </c>
      <c r="J345">
        <v>55</v>
      </c>
      <c r="K345" t="s">
        <v>29</v>
      </c>
      <c r="L345" t="s">
        <v>30</v>
      </c>
      <c r="M345" t="s">
        <v>14</v>
      </c>
      <c r="N345">
        <v>33</v>
      </c>
      <c r="O345" s="20">
        <v>40</v>
      </c>
      <c r="P345">
        <v>1.5</v>
      </c>
      <c r="Q345" t="s">
        <v>2100</v>
      </c>
      <c r="R345">
        <v>0.71</v>
      </c>
      <c r="S345" t="s">
        <v>8</v>
      </c>
      <c r="T345" t="s">
        <v>20</v>
      </c>
      <c r="U345">
        <v>10</v>
      </c>
      <c r="W345">
        <v>11</v>
      </c>
    </row>
    <row r="346" spans="1:23" x14ac:dyDescent="0.25">
      <c r="A346" t="s">
        <v>754</v>
      </c>
      <c r="B346" t="s">
        <v>2108</v>
      </c>
      <c r="C346" t="s">
        <v>3143</v>
      </c>
      <c r="D346" t="s">
        <v>2110</v>
      </c>
      <c r="E346" t="s">
        <v>755</v>
      </c>
      <c r="F346" t="s">
        <v>3144</v>
      </c>
      <c r="G346" t="s">
        <v>3145</v>
      </c>
      <c r="H346" t="s">
        <v>755</v>
      </c>
      <c r="I346" t="s">
        <v>82</v>
      </c>
      <c r="J346">
        <v>22</v>
      </c>
      <c r="K346" t="s">
        <v>12</v>
      </c>
      <c r="L346" t="s">
        <v>13</v>
      </c>
      <c r="M346" t="s">
        <v>64</v>
      </c>
      <c r="N346">
        <v>1</v>
      </c>
      <c r="O346" s="20" t="s">
        <v>49</v>
      </c>
      <c r="P346">
        <v>2.6</v>
      </c>
      <c r="Q346" t="s">
        <v>2099</v>
      </c>
      <c r="R346">
        <v>0.72</v>
      </c>
      <c r="S346" t="s">
        <v>50</v>
      </c>
      <c r="T346" t="s">
        <v>15</v>
      </c>
      <c r="U346">
        <v>5</v>
      </c>
      <c r="W346">
        <v>1</v>
      </c>
    </row>
    <row r="347" spans="1:23" x14ac:dyDescent="0.25">
      <c r="A347" t="s">
        <v>756</v>
      </c>
      <c r="B347" t="s">
        <v>2108</v>
      </c>
      <c r="C347" t="s">
        <v>3146</v>
      </c>
      <c r="D347" t="s">
        <v>2110</v>
      </c>
      <c r="E347" t="s">
        <v>757</v>
      </c>
      <c r="F347" t="s">
        <v>3147</v>
      </c>
      <c r="G347" t="s">
        <v>3148</v>
      </c>
      <c r="H347" t="s">
        <v>757</v>
      </c>
      <c r="I347" t="s">
        <v>63</v>
      </c>
      <c r="J347">
        <v>45</v>
      </c>
      <c r="K347" t="s">
        <v>47</v>
      </c>
      <c r="L347" t="s">
        <v>48</v>
      </c>
      <c r="M347" t="s">
        <v>23</v>
      </c>
      <c r="N347">
        <v>23</v>
      </c>
      <c r="O347" s="20" t="s">
        <v>2105</v>
      </c>
      <c r="P347">
        <v>0</v>
      </c>
      <c r="Q347" t="s">
        <v>2099</v>
      </c>
      <c r="R347">
        <v>0.66</v>
      </c>
      <c r="S347" t="s">
        <v>55</v>
      </c>
      <c r="T347" t="s">
        <v>20</v>
      </c>
      <c r="U347">
        <v>10</v>
      </c>
      <c r="W347">
        <v>6</v>
      </c>
    </row>
    <row r="348" spans="1:23" x14ac:dyDescent="0.25">
      <c r="A348" t="s">
        <v>758</v>
      </c>
      <c r="B348" t="s">
        <v>2108</v>
      </c>
      <c r="C348" t="s">
        <v>3149</v>
      </c>
      <c r="D348" t="s">
        <v>2110</v>
      </c>
      <c r="E348" t="s">
        <v>759</v>
      </c>
      <c r="F348" t="s">
        <v>3150</v>
      </c>
      <c r="G348" t="s">
        <v>3151</v>
      </c>
      <c r="H348" t="s">
        <v>759</v>
      </c>
      <c r="I348" t="s">
        <v>82</v>
      </c>
      <c r="J348">
        <v>36</v>
      </c>
      <c r="K348" t="s">
        <v>118</v>
      </c>
      <c r="L348" t="s">
        <v>119</v>
      </c>
      <c r="M348" t="s">
        <v>38</v>
      </c>
      <c r="N348">
        <v>13</v>
      </c>
      <c r="O348" s="20">
        <v>40</v>
      </c>
      <c r="P348">
        <v>2.5</v>
      </c>
      <c r="Q348" t="s">
        <v>2099</v>
      </c>
      <c r="R348">
        <v>0.78</v>
      </c>
      <c r="S348" t="s">
        <v>55</v>
      </c>
      <c r="T348" t="s">
        <v>20</v>
      </c>
      <c r="U348">
        <v>15</v>
      </c>
      <c r="W348">
        <v>10</v>
      </c>
    </row>
    <row r="349" spans="1:23" x14ac:dyDescent="0.25">
      <c r="A349" t="s">
        <v>760</v>
      </c>
      <c r="B349" t="s">
        <v>2108</v>
      </c>
      <c r="C349" t="s">
        <v>3152</v>
      </c>
      <c r="D349" t="s">
        <v>2110</v>
      </c>
      <c r="E349" t="s">
        <v>761</v>
      </c>
      <c r="F349" t="s">
        <v>3153</v>
      </c>
      <c r="G349" t="s">
        <v>3154</v>
      </c>
      <c r="H349" t="s">
        <v>761</v>
      </c>
      <c r="I349" t="s">
        <v>82</v>
      </c>
      <c r="J349">
        <v>23</v>
      </c>
      <c r="K349" t="s">
        <v>12</v>
      </c>
      <c r="L349" t="s">
        <v>13</v>
      </c>
      <c r="M349" t="s">
        <v>75</v>
      </c>
      <c r="N349">
        <v>1</v>
      </c>
      <c r="O349" s="20" t="s">
        <v>2107</v>
      </c>
      <c r="P349">
        <v>4</v>
      </c>
      <c r="Q349" t="s">
        <v>2100</v>
      </c>
      <c r="R349">
        <v>0.01</v>
      </c>
      <c r="S349" t="s">
        <v>50</v>
      </c>
      <c r="T349" t="s">
        <v>20</v>
      </c>
      <c r="U349">
        <v>1</v>
      </c>
      <c r="W349">
        <v>3</v>
      </c>
    </row>
    <row r="350" spans="1:23" x14ac:dyDescent="0.25">
      <c r="A350" t="s">
        <v>762</v>
      </c>
      <c r="B350" t="s">
        <v>2108</v>
      </c>
      <c r="C350" t="s">
        <v>3155</v>
      </c>
      <c r="D350" t="s">
        <v>2110</v>
      </c>
      <c r="E350" t="s">
        <v>763</v>
      </c>
      <c r="F350" t="s">
        <v>3156</v>
      </c>
      <c r="G350" t="s">
        <v>3157</v>
      </c>
      <c r="H350" t="s">
        <v>763</v>
      </c>
      <c r="I350" t="s">
        <v>82</v>
      </c>
      <c r="J350">
        <v>55</v>
      </c>
      <c r="K350" t="s">
        <v>5</v>
      </c>
      <c r="L350" t="s">
        <v>6</v>
      </c>
      <c r="M350" t="s">
        <v>75</v>
      </c>
      <c r="N350">
        <v>15</v>
      </c>
      <c r="O350" s="20">
        <v>40</v>
      </c>
      <c r="P350">
        <v>4.5</v>
      </c>
      <c r="Q350" t="s">
        <v>2100</v>
      </c>
      <c r="R350">
        <v>0.11</v>
      </c>
      <c r="S350" t="s">
        <v>50</v>
      </c>
      <c r="T350" t="s">
        <v>20</v>
      </c>
      <c r="U350">
        <v>9</v>
      </c>
      <c r="W350">
        <v>10</v>
      </c>
    </row>
    <row r="351" spans="1:23" x14ac:dyDescent="0.25">
      <c r="A351" t="s">
        <v>764</v>
      </c>
      <c r="B351" t="s">
        <v>2108</v>
      </c>
      <c r="C351" t="s">
        <v>3158</v>
      </c>
      <c r="D351" t="s">
        <v>2110</v>
      </c>
      <c r="E351" t="s">
        <v>765</v>
      </c>
      <c r="F351" t="s">
        <v>3159</v>
      </c>
      <c r="G351" t="s">
        <v>3160</v>
      </c>
      <c r="H351" t="s">
        <v>765</v>
      </c>
      <c r="I351" t="s">
        <v>63</v>
      </c>
      <c r="J351">
        <v>50</v>
      </c>
      <c r="K351" t="s">
        <v>91</v>
      </c>
      <c r="L351" t="s">
        <v>92</v>
      </c>
      <c r="M351" t="s">
        <v>14</v>
      </c>
      <c r="N351">
        <v>18</v>
      </c>
      <c r="O351" s="20">
        <v>75</v>
      </c>
      <c r="P351">
        <v>3.8</v>
      </c>
      <c r="Q351" t="s">
        <v>2099</v>
      </c>
      <c r="R351">
        <v>0.67</v>
      </c>
      <c r="S351" t="s">
        <v>8</v>
      </c>
      <c r="T351" t="s">
        <v>9</v>
      </c>
      <c r="U351">
        <v>14</v>
      </c>
      <c r="W351">
        <v>6</v>
      </c>
    </row>
    <row r="352" spans="1:23" x14ac:dyDescent="0.25">
      <c r="A352" t="s">
        <v>766</v>
      </c>
      <c r="B352" t="s">
        <v>2108</v>
      </c>
      <c r="C352" t="s">
        <v>3161</v>
      </c>
      <c r="D352" t="s">
        <v>2110</v>
      </c>
      <c r="E352" t="s">
        <v>767</v>
      </c>
      <c r="F352" t="s">
        <v>3162</v>
      </c>
      <c r="G352" t="s">
        <v>3163</v>
      </c>
      <c r="H352" t="s">
        <v>767</v>
      </c>
      <c r="I352" t="s">
        <v>82</v>
      </c>
      <c r="J352">
        <v>48</v>
      </c>
      <c r="K352" t="s">
        <v>43</v>
      </c>
      <c r="L352" t="s">
        <v>13</v>
      </c>
      <c r="M352" t="s">
        <v>97</v>
      </c>
      <c r="N352">
        <v>21</v>
      </c>
      <c r="O352" s="20">
        <v>50</v>
      </c>
      <c r="P352">
        <v>4</v>
      </c>
      <c r="Q352" t="s">
        <v>2099</v>
      </c>
      <c r="R352">
        <v>0.78</v>
      </c>
      <c r="S352" t="s">
        <v>55</v>
      </c>
      <c r="T352" t="s">
        <v>20</v>
      </c>
      <c r="U352">
        <v>20</v>
      </c>
      <c r="W352">
        <v>7</v>
      </c>
    </row>
    <row r="353" spans="1:23" x14ac:dyDescent="0.25">
      <c r="A353" t="s">
        <v>768</v>
      </c>
      <c r="B353" t="s">
        <v>2108</v>
      </c>
      <c r="C353" t="s">
        <v>3164</v>
      </c>
      <c r="D353" t="s">
        <v>2110</v>
      </c>
      <c r="E353" t="s">
        <v>769</v>
      </c>
      <c r="F353" t="s">
        <v>3165</v>
      </c>
      <c r="G353" t="s">
        <v>3166</v>
      </c>
      <c r="H353" t="s">
        <v>769</v>
      </c>
      <c r="I353" t="s">
        <v>82</v>
      </c>
      <c r="J353">
        <v>23</v>
      </c>
      <c r="K353" t="s">
        <v>29</v>
      </c>
      <c r="L353" t="s">
        <v>30</v>
      </c>
      <c r="M353" t="s">
        <v>75</v>
      </c>
      <c r="N353">
        <v>1</v>
      </c>
      <c r="O353" s="20" t="s">
        <v>24</v>
      </c>
      <c r="P353">
        <v>4.9000000000000004</v>
      </c>
      <c r="Q353" t="s">
        <v>54</v>
      </c>
      <c r="R353">
        <v>0.78</v>
      </c>
      <c r="S353" t="s">
        <v>55</v>
      </c>
      <c r="T353" t="s">
        <v>9</v>
      </c>
      <c r="U353">
        <v>3</v>
      </c>
      <c r="W353">
        <v>3</v>
      </c>
    </row>
    <row r="354" spans="1:23" x14ac:dyDescent="0.25">
      <c r="A354" t="s">
        <v>770</v>
      </c>
      <c r="B354" t="s">
        <v>2108</v>
      </c>
      <c r="C354" t="s">
        <v>3167</v>
      </c>
      <c r="D354" t="s">
        <v>2110</v>
      </c>
      <c r="E354" t="s">
        <v>771</v>
      </c>
      <c r="F354" t="s">
        <v>3168</v>
      </c>
      <c r="G354" t="s">
        <v>3169</v>
      </c>
      <c r="H354" t="s">
        <v>771</v>
      </c>
      <c r="I354" t="s">
        <v>63</v>
      </c>
      <c r="J354">
        <v>49</v>
      </c>
      <c r="K354" t="s">
        <v>111</v>
      </c>
      <c r="L354" t="s">
        <v>13</v>
      </c>
      <c r="M354" t="s">
        <v>23</v>
      </c>
      <c r="N354">
        <v>25</v>
      </c>
      <c r="O354" s="20" t="s">
        <v>32</v>
      </c>
      <c r="P354">
        <v>3.4</v>
      </c>
      <c r="Q354" t="s">
        <v>2099</v>
      </c>
      <c r="R354">
        <v>0.75</v>
      </c>
      <c r="S354" t="s">
        <v>33</v>
      </c>
      <c r="T354" t="s">
        <v>15</v>
      </c>
      <c r="U354">
        <v>15</v>
      </c>
      <c r="W354">
        <v>10</v>
      </c>
    </row>
    <row r="355" spans="1:23" x14ac:dyDescent="0.25">
      <c r="A355" t="s">
        <v>772</v>
      </c>
      <c r="B355" t="s">
        <v>2108</v>
      </c>
      <c r="C355" t="s">
        <v>3170</v>
      </c>
      <c r="D355" t="s">
        <v>2110</v>
      </c>
      <c r="E355" t="s">
        <v>773</v>
      </c>
      <c r="F355" t="s">
        <v>3171</v>
      </c>
      <c r="G355" t="s">
        <v>3172</v>
      </c>
      <c r="H355" t="s">
        <v>773</v>
      </c>
      <c r="I355" t="s">
        <v>63</v>
      </c>
      <c r="J355">
        <v>47</v>
      </c>
      <c r="K355" t="s">
        <v>5</v>
      </c>
      <c r="L355" t="s">
        <v>6</v>
      </c>
      <c r="M355" t="s">
        <v>64</v>
      </c>
      <c r="N355">
        <v>12</v>
      </c>
      <c r="O355" s="20">
        <v>50</v>
      </c>
      <c r="P355">
        <v>2.1</v>
      </c>
      <c r="Q355" t="s">
        <v>2100</v>
      </c>
      <c r="R355">
        <v>0.67</v>
      </c>
      <c r="S355" t="s">
        <v>8</v>
      </c>
      <c r="T355" t="s">
        <v>44</v>
      </c>
      <c r="U355">
        <v>14</v>
      </c>
      <c r="W355">
        <v>10</v>
      </c>
    </row>
    <row r="356" spans="1:23" x14ac:dyDescent="0.25">
      <c r="A356" t="s">
        <v>774</v>
      </c>
      <c r="B356" t="s">
        <v>2108</v>
      </c>
      <c r="C356" t="s">
        <v>3173</v>
      </c>
      <c r="D356" t="s">
        <v>2110</v>
      </c>
      <c r="E356" t="s">
        <v>775</v>
      </c>
      <c r="F356" t="s">
        <v>3174</v>
      </c>
      <c r="G356" t="s">
        <v>3175</v>
      </c>
      <c r="H356" t="s">
        <v>775</v>
      </c>
      <c r="I356" t="s">
        <v>63</v>
      </c>
      <c r="J356">
        <v>56</v>
      </c>
      <c r="K356" t="s">
        <v>71</v>
      </c>
      <c r="L356" t="s">
        <v>72</v>
      </c>
      <c r="M356" t="s">
        <v>19</v>
      </c>
      <c r="N356">
        <v>32</v>
      </c>
      <c r="O356" s="20" t="s">
        <v>2104</v>
      </c>
      <c r="P356">
        <v>0</v>
      </c>
      <c r="Q356" t="s">
        <v>2100</v>
      </c>
      <c r="R356">
        <v>0.86</v>
      </c>
      <c r="S356" t="s">
        <v>33</v>
      </c>
      <c r="T356" t="s">
        <v>20</v>
      </c>
      <c r="U356">
        <v>15</v>
      </c>
      <c r="W356">
        <v>5</v>
      </c>
    </row>
    <row r="357" spans="1:23" x14ac:dyDescent="0.25">
      <c r="A357" t="s">
        <v>776</v>
      </c>
      <c r="B357" t="s">
        <v>2108</v>
      </c>
      <c r="C357" t="s">
        <v>3176</v>
      </c>
      <c r="D357" t="s">
        <v>2110</v>
      </c>
      <c r="E357" t="s">
        <v>777</v>
      </c>
      <c r="F357" t="s">
        <v>3177</v>
      </c>
      <c r="G357" t="s">
        <v>3178</v>
      </c>
      <c r="H357" t="s">
        <v>777</v>
      </c>
      <c r="I357" t="s">
        <v>82</v>
      </c>
      <c r="J357">
        <v>58</v>
      </c>
      <c r="K357" t="s">
        <v>58</v>
      </c>
      <c r="L357" t="s">
        <v>59</v>
      </c>
      <c r="M357" t="s">
        <v>60</v>
      </c>
      <c r="N357">
        <v>11</v>
      </c>
      <c r="O357" s="20">
        <v>100</v>
      </c>
      <c r="P357">
        <v>4.5</v>
      </c>
      <c r="Q357" t="s">
        <v>142</v>
      </c>
      <c r="R357">
        <v>0.77</v>
      </c>
      <c r="S357" t="s">
        <v>55</v>
      </c>
      <c r="T357" t="s">
        <v>44</v>
      </c>
      <c r="U357">
        <v>3</v>
      </c>
      <c r="W357">
        <v>1</v>
      </c>
    </row>
    <row r="358" spans="1:23" x14ac:dyDescent="0.25">
      <c r="A358" t="s">
        <v>778</v>
      </c>
      <c r="B358" t="s">
        <v>2108</v>
      </c>
      <c r="C358" t="s">
        <v>3179</v>
      </c>
      <c r="D358" t="s">
        <v>2110</v>
      </c>
      <c r="E358" t="s">
        <v>779</v>
      </c>
      <c r="F358" t="s">
        <v>3180</v>
      </c>
      <c r="G358" t="s">
        <v>3181</v>
      </c>
      <c r="H358" t="s">
        <v>779</v>
      </c>
      <c r="I358" t="s">
        <v>82</v>
      </c>
      <c r="J358">
        <v>32</v>
      </c>
      <c r="K358" t="s">
        <v>95</v>
      </c>
      <c r="L358" t="s">
        <v>96</v>
      </c>
      <c r="M358" t="s">
        <v>60</v>
      </c>
      <c r="N358">
        <v>10</v>
      </c>
      <c r="O358" s="20" t="s">
        <v>32</v>
      </c>
      <c r="P358">
        <v>3.8</v>
      </c>
      <c r="Q358" t="s">
        <v>2099</v>
      </c>
      <c r="R358">
        <v>0.61</v>
      </c>
      <c r="S358" t="s">
        <v>8</v>
      </c>
      <c r="T358" t="s">
        <v>44</v>
      </c>
      <c r="U358">
        <v>11</v>
      </c>
      <c r="W358">
        <v>5</v>
      </c>
    </row>
    <row r="359" spans="1:23" x14ac:dyDescent="0.25">
      <c r="A359" t="s">
        <v>780</v>
      </c>
      <c r="B359" t="s">
        <v>2108</v>
      </c>
      <c r="C359" t="s">
        <v>3182</v>
      </c>
      <c r="D359" t="s">
        <v>2110</v>
      </c>
      <c r="E359" t="s">
        <v>781</v>
      </c>
      <c r="F359" t="s">
        <v>3183</v>
      </c>
      <c r="G359" t="s">
        <v>3184</v>
      </c>
      <c r="H359" t="s">
        <v>781</v>
      </c>
      <c r="I359" t="s">
        <v>63</v>
      </c>
      <c r="J359">
        <v>52</v>
      </c>
      <c r="K359" t="s">
        <v>78</v>
      </c>
      <c r="L359" t="s">
        <v>79</v>
      </c>
      <c r="M359" t="s">
        <v>60</v>
      </c>
      <c r="N359">
        <v>0</v>
      </c>
      <c r="O359" s="20" t="s">
        <v>49</v>
      </c>
      <c r="P359">
        <v>4.3</v>
      </c>
      <c r="Q359" t="s">
        <v>2099</v>
      </c>
      <c r="R359">
        <v>0.9</v>
      </c>
      <c r="S359" t="s">
        <v>50</v>
      </c>
      <c r="T359" t="s">
        <v>15</v>
      </c>
      <c r="U359">
        <v>1</v>
      </c>
      <c r="W359">
        <v>1</v>
      </c>
    </row>
    <row r="360" spans="1:23" x14ac:dyDescent="0.25">
      <c r="A360" t="s">
        <v>782</v>
      </c>
      <c r="B360" t="s">
        <v>2108</v>
      </c>
      <c r="C360" t="s">
        <v>3185</v>
      </c>
      <c r="D360" t="s">
        <v>2110</v>
      </c>
      <c r="E360" t="s">
        <v>783</v>
      </c>
      <c r="F360" t="s">
        <v>3186</v>
      </c>
      <c r="G360" t="s">
        <v>3187</v>
      </c>
      <c r="H360" t="s">
        <v>783</v>
      </c>
      <c r="I360" t="s">
        <v>63</v>
      </c>
      <c r="J360">
        <v>22</v>
      </c>
      <c r="K360" t="s">
        <v>158</v>
      </c>
      <c r="L360" t="s">
        <v>159</v>
      </c>
      <c r="M360" t="s">
        <v>38</v>
      </c>
      <c r="N360">
        <v>1</v>
      </c>
      <c r="O360" s="20">
        <v>50</v>
      </c>
      <c r="P360">
        <v>0</v>
      </c>
      <c r="Q360" t="s">
        <v>2100</v>
      </c>
      <c r="R360">
        <v>0.98</v>
      </c>
      <c r="S360" t="s">
        <v>8</v>
      </c>
      <c r="T360" t="s">
        <v>44</v>
      </c>
      <c r="U360">
        <v>4</v>
      </c>
      <c r="W360">
        <v>5</v>
      </c>
    </row>
    <row r="361" spans="1:23" x14ac:dyDescent="0.25">
      <c r="A361" t="s">
        <v>784</v>
      </c>
      <c r="B361" t="s">
        <v>2108</v>
      </c>
      <c r="C361" t="s">
        <v>3188</v>
      </c>
      <c r="D361" t="s">
        <v>2110</v>
      </c>
      <c r="E361" t="s">
        <v>785</v>
      </c>
      <c r="F361" t="s">
        <v>3189</v>
      </c>
      <c r="G361" t="s">
        <v>3190</v>
      </c>
      <c r="H361" t="s">
        <v>785</v>
      </c>
      <c r="I361" t="s">
        <v>82</v>
      </c>
      <c r="J361">
        <v>20</v>
      </c>
      <c r="K361" t="s">
        <v>78</v>
      </c>
      <c r="L361" t="s">
        <v>79</v>
      </c>
      <c r="M361" t="s">
        <v>64</v>
      </c>
      <c r="N361">
        <v>2</v>
      </c>
      <c r="O361" s="20">
        <v>30</v>
      </c>
      <c r="P361">
        <v>2.5</v>
      </c>
      <c r="Q361" t="s">
        <v>2100</v>
      </c>
      <c r="R361">
        <v>0.99</v>
      </c>
      <c r="S361" t="s">
        <v>50</v>
      </c>
      <c r="T361" t="s">
        <v>9</v>
      </c>
      <c r="U361">
        <v>3</v>
      </c>
      <c r="W361">
        <v>2</v>
      </c>
    </row>
    <row r="362" spans="1:23" x14ac:dyDescent="0.25">
      <c r="A362" t="s">
        <v>786</v>
      </c>
      <c r="B362" t="s">
        <v>2108</v>
      </c>
      <c r="C362" t="s">
        <v>3191</v>
      </c>
      <c r="D362" t="s">
        <v>2110</v>
      </c>
      <c r="E362" t="s">
        <v>787</v>
      </c>
      <c r="F362" t="s">
        <v>3192</v>
      </c>
      <c r="G362" t="s">
        <v>3193</v>
      </c>
      <c r="H362" t="s">
        <v>787</v>
      </c>
      <c r="I362" t="s">
        <v>82</v>
      </c>
      <c r="J362">
        <v>56</v>
      </c>
      <c r="K362" t="s">
        <v>29</v>
      </c>
      <c r="L362" t="s">
        <v>30</v>
      </c>
      <c r="M362" t="s">
        <v>38</v>
      </c>
      <c r="N362">
        <v>9</v>
      </c>
      <c r="O362" s="20" t="s">
        <v>2104</v>
      </c>
      <c r="P362">
        <v>2.6</v>
      </c>
      <c r="Q362" t="s">
        <v>2099</v>
      </c>
      <c r="R362">
        <v>0.61</v>
      </c>
      <c r="S362" t="s">
        <v>50</v>
      </c>
      <c r="T362" t="s">
        <v>44</v>
      </c>
      <c r="U362">
        <v>10</v>
      </c>
      <c r="W362">
        <v>5</v>
      </c>
    </row>
    <row r="363" spans="1:23" x14ac:dyDescent="0.25">
      <c r="A363" t="s">
        <v>788</v>
      </c>
      <c r="B363" t="s">
        <v>2108</v>
      </c>
      <c r="C363" t="s">
        <v>3194</v>
      </c>
      <c r="D363" t="s">
        <v>2110</v>
      </c>
      <c r="E363" t="s">
        <v>789</v>
      </c>
      <c r="F363" t="s">
        <v>3195</v>
      </c>
      <c r="G363" t="s">
        <v>3196</v>
      </c>
      <c r="H363" t="s">
        <v>789</v>
      </c>
      <c r="I363" t="s">
        <v>82</v>
      </c>
      <c r="J363">
        <v>41</v>
      </c>
      <c r="K363" t="s">
        <v>71</v>
      </c>
      <c r="L363" t="s">
        <v>72</v>
      </c>
      <c r="M363" t="s">
        <v>38</v>
      </c>
      <c r="N363">
        <v>22</v>
      </c>
      <c r="O363" s="20" t="s">
        <v>2105</v>
      </c>
      <c r="P363">
        <v>1.6</v>
      </c>
      <c r="Q363" t="s">
        <v>2100</v>
      </c>
      <c r="R363">
        <v>0.61</v>
      </c>
      <c r="S363" t="s">
        <v>8</v>
      </c>
      <c r="T363" t="s">
        <v>44</v>
      </c>
      <c r="U363">
        <v>10</v>
      </c>
      <c r="W363">
        <v>10</v>
      </c>
    </row>
    <row r="364" spans="1:23" x14ac:dyDescent="0.25">
      <c r="A364" t="s">
        <v>790</v>
      </c>
      <c r="B364" t="s">
        <v>2108</v>
      </c>
      <c r="C364" t="s">
        <v>3197</v>
      </c>
      <c r="D364" t="s">
        <v>2110</v>
      </c>
      <c r="E364" t="s">
        <v>791</v>
      </c>
      <c r="F364" t="s">
        <v>3198</v>
      </c>
      <c r="G364" t="s">
        <v>3199</v>
      </c>
      <c r="H364" t="s">
        <v>791</v>
      </c>
      <c r="I364" t="s">
        <v>82</v>
      </c>
      <c r="J364">
        <v>25</v>
      </c>
      <c r="K364" t="s">
        <v>58</v>
      </c>
      <c r="L364" t="s">
        <v>59</v>
      </c>
      <c r="M364" t="s">
        <v>7</v>
      </c>
      <c r="N364">
        <v>5</v>
      </c>
      <c r="O364" s="20" t="s">
        <v>32</v>
      </c>
      <c r="P364">
        <v>2.2999999999999998</v>
      </c>
      <c r="Q364" t="s">
        <v>2099</v>
      </c>
      <c r="R364">
        <v>0.91</v>
      </c>
      <c r="S364" t="s">
        <v>50</v>
      </c>
      <c r="T364" t="s">
        <v>44</v>
      </c>
      <c r="U364">
        <v>2</v>
      </c>
      <c r="W364">
        <v>1</v>
      </c>
    </row>
    <row r="365" spans="1:23" x14ac:dyDescent="0.25">
      <c r="A365" t="s">
        <v>792</v>
      </c>
      <c r="B365" t="s">
        <v>2108</v>
      </c>
      <c r="C365" t="s">
        <v>3200</v>
      </c>
      <c r="D365" t="s">
        <v>2110</v>
      </c>
      <c r="E365" t="s">
        <v>793</v>
      </c>
      <c r="F365" t="s">
        <v>3201</v>
      </c>
      <c r="G365" t="s">
        <v>3202</v>
      </c>
      <c r="H365" t="s">
        <v>793</v>
      </c>
      <c r="I365" t="s">
        <v>63</v>
      </c>
      <c r="J365">
        <v>44</v>
      </c>
      <c r="K365" t="s">
        <v>111</v>
      </c>
      <c r="L365" t="s">
        <v>13</v>
      </c>
      <c r="M365" t="s">
        <v>64</v>
      </c>
      <c r="N365">
        <v>6</v>
      </c>
      <c r="O365" s="20">
        <v>75</v>
      </c>
      <c r="P365">
        <v>4.5999999999999996</v>
      </c>
      <c r="Q365" t="s">
        <v>2100</v>
      </c>
      <c r="R365">
        <v>0.72</v>
      </c>
      <c r="S365" t="s">
        <v>33</v>
      </c>
      <c r="T365" t="s">
        <v>20</v>
      </c>
      <c r="U365">
        <v>13</v>
      </c>
      <c r="W365">
        <v>1</v>
      </c>
    </row>
    <row r="366" spans="1:23" x14ac:dyDescent="0.25">
      <c r="A366" t="s">
        <v>794</v>
      </c>
      <c r="B366" t="s">
        <v>2108</v>
      </c>
      <c r="C366" t="s">
        <v>3203</v>
      </c>
      <c r="D366" t="s">
        <v>2110</v>
      </c>
      <c r="E366" t="s">
        <v>795</v>
      </c>
      <c r="F366" t="s">
        <v>3204</v>
      </c>
      <c r="G366" t="s">
        <v>3205</v>
      </c>
      <c r="H366" t="s">
        <v>795</v>
      </c>
      <c r="I366" t="s">
        <v>63</v>
      </c>
      <c r="J366">
        <v>46</v>
      </c>
      <c r="K366" t="s">
        <v>12</v>
      </c>
      <c r="L366" t="s">
        <v>13</v>
      </c>
      <c r="M366" t="s">
        <v>23</v>
      </c>
      <c r="N366">
        <v>26</v>
      </c>
      <c r="O366" s="20" t="s">
        <v>212</v>
      </c>
      <c r="P366">
        <v>2.1</v>
      </c>
      <c r="Q366" t="s">
        <v>2100</v>
      </c>
      <c r="R366">
        <v>0.11</v>
      </c>
      <c r="S366" t="s">
        <v>55</v>
      </c>
      <c r="T366" t="s">
        <v>20</v>
      </c>
      <c r="U366">
        <v>15</v>
      </c>
      <c r="W366">
        <v>2</v>
      </c>
    </row>
    <row r="367" spans="1:23" x14ac:dyDescent="0.25">
      <c r="A367" t="s">
        <v>796</v>
      </c>
      <c r="B367" t="s">
        <v>2108</v>
      </c>
      <c r="C367" t="s">
        <v>3206</v>
      </c>
      <c r="D367" t="s">
        <v>2110</v>
      </c>
      <c r="E367" t="s">
        <v>797</v>
      </c>
      <c r="F367" t="s">
        <v>3207</v>
      </c>
      <c r="G367" t="s">
        <v>3208</v>
      </c>
      <c r="H367" t="s">
        <v>797</v>
      </c>
      <c r="I367" t="s">
        <v>63</v>
      </c>
      <c r="J367">
        <v>40</v>
      </c>
      <c r="K367" t="s">
        <v>95</v>
      </c>
      <c r="L367" t="s">
        <v>96</v>
      </c>
      <c r="M367" t="s">
        <v>7</v>
      </c>
      <c r="N367">
        <v>11</v>
      </c>
      <c r="O367" s="20">
        <v>40</v>
      </c>
      <c r="P367">
        <v>1.5</v>
      </c>
      <c r="Q367" t="s">
        <v>2099</v>
      </c>
      <c r="R367">
        <v>0.96</v>
      </c>
      <c r="S367" t="s">
        <v>50</v>
      </c>
      <c r="T367" t="s">
        <v>9</v>
      </c>
      <c r="U367">
        <v>4</v>
      </c>
      <c r="W367">
        <v>3</v>
      </c>
    </row>
    <row r="368" spans="1:23" x14ac:dyDescent="0.25">
      <c r="A368" t="s">
        <v>798</v>
      </c>
      <c r="B368" t="s">
        <v>2108</v>
      </c>
      <c r="C368" t="s">
        <v>3209</v>
      </c>
      <c r="D368" t="s">
        <v>2110</v>
      </c>
      <c r="E368" t="s">
        <v>799</v>
      </c>
      <c r="F368" t="s">
        <v>3210</v>
      </c>
      <c r="G368" t="s">
        <v>3211</v>
      </c>
      <c r="H368" t="s">
        <v>799</v>
      </c>
      <c r="I368" t="s">
        <v>82</v>
      </c>
      <c r="J368">
        <v>40</v>
      </c>
      <c r="K368" t="s">
        <v>158</v>
      </c>
      <c r="L368" t="s">
        <v>159</v>
      </c>
      <c r="M368" t="s">
        <v>31</v>
      </c>
      <c r="N368">
        <v>9</v>
      </c>
      <c r="O368" s="20" t="s">
        <v>2104</v>
      </c>
      <c r="P368">
        <v>1.7</v>
      </c>
      <c r="Q368" t="s">
        <v>2100</v>
      </c>
      <c r="R368">
        <v>0.72</v>
      </c>
      <c r="S368" t="s">
        <v>33</v>
      </c>
      <c r="T368" t="s">
        <v>9</v>
      </c>
      <c r="U368">
        <v>9</v>
      </c>
      <c r="W368">
        <v>12</v>
      </c>
    </row>
    <row r="369" spans="1:23" x14ac:dyDescent="0.25">
      <c r="A369" t="s">
        <v>800</v>
      </c>
      <c r="B369" t="s">
        <v>2108</v>
      </c>
      <c r="C369" t="s">
        <v>3212</v>
      </c>
      <c r="D369" t="s">
        <v>2110</v>
      </c>
      <c r="E369" t="s">
        <v>801</v>
      </c>
      <c r="F369" t="s">
        <v>3213</v>
      </c>
      <c r="G369" t="s">
        <v>3214</v>
      </c>
      <c r="H369" t="s">
        <v>801</v>
      </c>
      <c r="I369" t="s">
        <v>82</v>
      </c>
      <c r="J369">
        <v>31</v>
      </c>
      <c r="K369" t="s">
        <v>71</v>
      </c>
      <c r="L369" t="s">
        <v>72</v>
      </c>
      <c r="M369" t="s">
        <v>38</v>
      </c>
      <c r="N369">
        <v>11</v>
      </c>
      <c r="O369" s="20" t="s">
        <v>49</v>
      </c>
      <c r="P369">
        <v>3.3</v>
      </c>
      <c r="Q369" t="s">
        <v>2099</v>
      </c>
      <c r="R369">
        <v>0.11</v>
      </c>
      <c r="S369" t="s">
        <v>50</v>
      </c>
      <c r="T369" t="s">
        <v>20</v>
      </c>
      <c r="U369">
        <v>15</v>
      </c>
      <c r="W369">
        <v>10</v>
      </c>
    </row>
    <row r="370" spans="1:23" x14ac:dyDescent="0.25">
      <c r="A370" t="s">
        <v>802</v>
      </c>
      <c r="B370" t="s">
        <v>2108</v>
      </c>
      <c r="C370" t="s">
        <v>3215</v>
      </c>
      <c r="D370" t="s">
        <v>2110</v>
      </c>
      <c r="E370" t="s">
        <v>803</v>
      </c>
      <c r="F370" t="s">
        <v>3216</v>
      </c>
      <c r="G370" t="s">
        <v>3217</v>
      </c>
      <c r="H370" t="s">
        <v>803</v>
      </c>
      <c r="I370" t="s">
        <v>82</v>
      </c>
      <c r="J370">
        <v>33</v>
      </c>
      <c r="K370" t="s">
        <v>95</v>
      </c>
      <c r="L370" t="s">
        <v>96</v>
      </c>
      <c r="M370" t="s">
        <v>97</v>
      </c>
      <c r="N370">
        <v>11</v>
      </c>
      <c r="O370" s="20" t="s">
        <v>24</v>
      </c>
      <c r="P370">
        <v>4.3</v>
      </c>
      <c r="Q370" t="s">
        <v>2100</v>
      </c>
      <c r="R370">
        <v>0.63</v>
      </c>
      <c r="S370" t="s">
        <v>55</v>
      </c>
      <c r="T370" t="s">
        <v>9</v>
      </c>
      <c r="U370">
        <v>2</v>
      </c>
      <c r="W370">
        <v>4</v>
      </c>
    </row>
    <row r="371" spans="1:23" x14ac:dyDescent="0.25">
      <c r="A371" t="s">
        <v>804</v>
      </c>
      <c r="B371" t="s">
        <v>2108</v>
      </c>
      <c r="C371" t="s">
        <v>3218</v>
      </c>
      <c r="D371" t="s">
        <v>2110</v>
      </c>
      <c r="E371" t="s">
        <v>805</v>
      </c>
      <c r="F371" t="s">
        <v>3219</v>
      </c>
      <c r="G371" t="s">
        <v>3220</v>
      </c>
      <c r="H371" t="s">
        <v>805</v>
      </c>
      <c r="I371" t="s">
        <v>63</v>
      </c>
      <c r="J371">
        <v>31</v>
      </c>
      <c r="K371" t="s">
        <v>91</v>
      </c>
      <c r="L371" t="s">
        <v>92</v>
      </c>
      <c r="M371" t="s">
        <v>97</v>
      </c>
      <c r="N371">
        <v>3</v>
      </c>
      <c r="O371" s="20" t="s">
        <v>104</v>
      </c>
      <c r="P371">
        <v>2.5</v>
      </c>
      <c r="Q371" t="s">
        <v>2099</v>
      </c>
      <c r="R371">
        <v>0.11</v>
      </c>
      <c r="S371" t="s">
        <v>33</v>
      </c>
      <c r="T371" t="s">
        <v>20</v>
      </c>
      <c r="U371">
        <v>1</v>
      </c>
      <c r="W371">
        <v>2</v>
      </c>
    </row>
    <row r="372" spans="1:23" x14ac:dyDescent="0.25">
      <c r="A372" t="s">
        <v>806</v>
      </c>
      <c r="B372" t="s">
        <v>2108</v>
      </c>
      <c r="C372" t="s">
        <v>3221</v>
      </c>
      <c r="D372" t="s">
        <v>2110</v>
      </c>
      <c r="E372" t="s">
        <v>807</v>
      </c>
      <c r="F372" t="s">
        <v>3222</v>
      </c>
      <c r="G372" t="s">
        <v>3223</v>
      </c>
      <c r="H372" t="s">
        <v>807</v>
      </c>
      <c r="I372" t="s">
        <v>63</v>
      </c>
      <c r="J372">
        <v>49</v>
      </c>
      <c r="K372" t="s">
        <v>5</v>
      </c>
      <c r="L372" t="s">
        <v>6</v>
      </c>
      <c r="M372" t="s">
        <v>38</v>
      </c>
      <c r="N372">
        <v>15</v>
      </c>
      <c r="O372" s="20" t="s">
        <v>2103</v>
      </c>
      <c r="P372">
        <v>2.6</v>
      </c>
      <c r="Q372" t="s">
        <v>2099</v>
      </c>
      <c r="R372">
        <v>0.83</v>
      </c>
      <c r="S372" t="s">
        <v>55</v>
      </c>
      <c r="T372" t="s">
        <v>15</v>
      </c>
      <c r="U372">
        <v>13</v>
      </c>
      <c r="W372">
        <v>9</v>
      </c>
    </row>
    <row r="373" spans="1:23" x14ac:dyDescent="0.25">
      <c r="A373" t="s">
        <v>808</v>
      </c>
      <c r="B373" t="s">
        <v>2108</v>
      </c>
      <c r="C373" t="s">
        <v>3224</v>
      </c>
      <c r="D373" t="s">
        <v>2110</v>
      </c>
      <c r="E373" t="s">
        <v>809</v>
      </c>
      <c r="F373" t="s">
        <v>3225</v>
      </c>
      <c r="G373" t="s">
        <v>3226</v>
      </c>
      <c r="H373" t="s">
        <v>809</v>
      </c>
      <c r="I373" t="s">
        <v>82</v>
      </c>
      <c r="J373">
        <v>35</v>
      </c>
      <c r="K373" t="s">
        <v>162</v>
      </c>
      <c r="L373" t="s">
        <v>59</v>
      </c>
      <c r="M373" t="s">
        <v>19</v>
      </c>
      <c r="N373">
        <v>12</v>
      </c>
      <c r="O373" s="20" t="s">
        <v>2107</v>
      </c>
      <c r="P373">
        <v>4.0999999999999996</v>
      </c>
      <c r="Q373" t="s">
        <v>2100</v>
      </c>
      <c r="R373">
        <v>0.94</v>
      </c>
      <c r="S373" t="s">
        <v>55</v>
      </c>
      <c r="T373" t="s">
        <v>44</v>
      </c>
      <c r="U373">
        <v>8</v>
      </c>
      <c r="W373">
        <v>5</v>
      </c>
    </row>
    <row r="374" spans="1:23" x14ac:dyDescent="0.25">
      <c r="A374" t="s">
        <v>810</v>
      </c>
      <c r="B374" t="s">
        <v>2108</v>
      </c>
      <c r="C374" t="s">
        <v>3227</v>
      </c>
      <c r="D374" t="s">
        <v>2110</v>
      </c>
      <c r="E374" t="s">
        <v>811</v>
      </c>
      <c r="F374" t="s">
        <v>3228</v>
      </c>
      <c r="G374" t="s">
        <v>3229</v>
      </c>
      <c r="H374" t="s">
        <v>811</v>
      </c>
      <c r="I374" t="s">
        <v>82</v>
      </c>
      <c r="J374">
        <v>45</v>
      </c>
      <c r="K374" t="s">
        <v>78</v>
      </c>
      <c r="L374" t="s">
        <v>79</v>
      </c>
      <c r="M374" t="s">
        <v>38</v>
      </c>
      <c r="N374">
        <v>19</v>
      </c>
      <c r="O374" s="20" t="s">
        <v>24</v>
      </c>
      <c r="P374">
        <v>2.2000000000000002</v>
      </c>
      <c r="Q374" t="s">
        <v>2100</v>
      </c>
      <c r="R374">
        <v>0.78</v>
      </c>
      <c r="S374" t="s">
        <v>33</v>
      </c>
      <c r="T374" t="s">
        <v>44</v>
      </c>
      <c r="U374">
        <v>10</v>
      </c>
      <c r="W374">
        <v>14</v>
      </c>
    </row>
    <row r="375" spans="1:23" x14ac:dyDescent="0.25">
      <c r="A375" t="s">
        <v>812</v>
      </c>
      <c r="B375" t="s">
        <v>2108</v>
      </c>
      <c r="C375" t="s">
        <v>3230</v>
      </c>
      <c r="D375" t="s">
        <v>2110</v>
      </c>
      <c r="E375" t="s">
        <v>813</v>
      </c>
      <c r="F375" t="s">
        <v>3231</v>
      </c>
      <c r="G375" t="s">
        <v>3232</v>
      </c>
      <c r="H375" t="s">
        <v>813</v>
      </c>
      <c r="I375" t="s">
        <v>63</v>
      </c>
      <c r="J375">
        <v>39</v>
      </c>
      <c r="K375" t="s">
        <v>29</v>
      </c>
      <c r="L375" t="s">
        <v>30</v>
      </c>
      <c r="M375" t="s">
        <v>38</v>
      </c>
      <c r="N375">
        <v>13</v>
      </c>
      <c r="O375" s="20">
        <v>30</v>
      </c>
      <c r="P375">
        <v>1.1000000000000001</v>
      </c>
      <c r="Q375" t="s">
        <v>2100</v>
      </c>
      <c r="R375">
        <v>0.11</v>
      </c>
      <c r="S375" t="s">
        <v>33</v>
      </c>
      <c r="T375" t="s">
        <v>9</v>
      </c>
      <c r="U375">
        <v>8</v>
      </c>
      <c r="W375">
        <v>4</v>
      </c>
    </row>
    <row r="376" spans="1:23" x14ac:dyDescent="0.25">
      <c r="A376" t="s">
        <v>814</v>
      </c>
      <c r="B376" t="s">
        <v>2108</v>
      </c>
      <c r="C376" t="s">
        <v>3233</v>
      </c>
      <c r="D376" t="s">
        <v>2110</v>
      </c>
      <c r="E376" t="s">
        <v>815</v>
      </c>
      <c r="F376" t="s">
        <v>3234</v>
      </c>
      <c r="G376" t="s">
        <v>3235</v>
      </c>
      <c r="H376" t="s">
        <v>815</v>
      </c>
      <c r="I376" t="s">
        <v>82</v>
      </c>
      <c r="J376">
        <v>40</v>
      </c>
      <c r="K376" t="s">
        <v>58</v>
      </c>
      <c r="L376" t="s">
        <v>59</v>
      </c>
      <c r="M376" t="s">
        <v>7</v>
      </c>
      <c r="N376">
        <v>11</v>
      </c>
      <c r="O376" s="20" t="s">
        <v>49</v>
      </c>
      <c r="P376">
        <v>2.1</v>
      </c>
      <c r="Q376" t="s">
        <v>2100</v>
      </c>
      <c r="R376">
        <v>0.82</v>
      </c>
      <c r="S376" t="s">
        <v>33</v>
      </c>
      <c r="T376" t="s">
        <v>20</v>
      </c>
      <c r="U376">
        <v>1</v>
      </c>
      <c r="W376">
        <v>1</v>
      </c>
    </row>
    <row r="377" spans="1:23" x14ac:dyDescent="0.25">
      <c r="A377" t="s">
        <v>816</v>
      </c>
      <c r="B377" t="s">
        <v>2108</v>
      </c>
      <c r="C377" t="s">
        <v>3236</v>
      </c>
      <c r="D377" t="s">
        <v>2110</v>
      </c>
      <c r="E377" t="s">
        <v>817</v>
      </c>
      <c r="F377" t="s">
        <v>3237</v>
      </c>
      <c r="G377" t="s">
        <v>3238</v>
      </c>
      <c r="H377" t="s">
        <v>817</v>
      </c>
      <c r="I377" t="s">
        <v>82</v>
      </c>
      <c r="J377">
        <v>24</v>
      </c>
      <c r="K377" t="s">
        <v>18</v>
      </c>
      <c r="L377" t="s">
        <v>18</v>
      </c>
      <c r="M377" t="s">
        <v>64</v>
      </c>
      <c r="N377">
        <v>3</v>
      </c>
      <c r="O377" s="20" t="s">
        <v>32</v>
      </c>
      <c r="P377">
        <v>2.2999999999999998</v>
      </c>
      <c r="Q377" t="s">
        <v>2099</v>
      </c>
      <c r="R377">
        <v>0.66</v>
      </c>
      <c r="S377" t="s">
        <v>8</v>
      </c>
      <c r="T377" t="s">
        <v>20</v>
      </c>
      <c r="U377">
        <v>4</v>
      </c>
      <c r="W377">
        <v>5</v>
      </c>
    </row>
    <row r="378" spans="1:23" x14ac:dyDescent="0.25">
      <c r="A378" t="s">
        <v>818</v>
      </c>
      <c r="B378" t="s">
        <v>2108</v>
      </c>
      <c r="C378" t="s">
        <v>3239</v>
      </c>
      <c r="D378" t="s">
        <v>2110</v>
      </c>
      <c r="E378" t="s">
        <v>819</v>
      </c>
      <c r="F378" t="s">
        <v>3240</v>
      </c>
      <c r="G378" t="s">
        <v>3241</v>
      </c>
      <c r="H378" t="s">
        <v>819</v>
      </c>
      <c r="I378" t="s">
        <v>82</v>
      </c>
      <c r="J378">
        <v>50</v>
      </c>
      <c r="K378" t="s">
        <v>12</v>
      </c>
      <c r="L378" t="s">
        <v>13</v>
      </c>
      <c r="M378" t="s">
        <v>19</v>
      </c>
      <c r="N378">
        <v>26</v>
      </c>
      <c r="O378" s="20" t="s">
        <v>49</v>
      </c>
      <c r="P378">
        <v>3.6</v>
      </c>
      <c r="Q378" t="s">
        <v>2100</v>
      </c>
      <c r="R378">
        <v>0.82</v>
      </c>
      <c r="S378" t="s">
        <v>33</v>
      </c>
      <c r="T378" t="s">
        <v>9</v>
      </c>
      <c r="U378">
        <v>11</v>
      </c>
      <c r="W378">
        <v>9</v>
      </c>
    </row>
    <row r="379" spans="1:23" x14ac:dyDescent="0.25">
      <c r="A379" t="s">
        <v>820</v>
      </c>
      <c r="B379" t="s">
        <v>2108</v>
      </c>
      <c r="C379" t="s">
        <v>3242</v>
      </c>
      <c r="D379" t="s">
        <v>2110</v>
      </c>
      <c r="E379" t="s">
        <v>821</v>
      </c>
      <c r="F379" t="s">
        <v>3243</v>
      </c>
      <c r="G379" t="s">
        <v>3244</v>
      </c>
      <c r="H379" t="s">
        <v>821</v>
      </c>
      <c r="I379" t="s">
        <v>63</v>
      </c>
      <c r="J379">
        <v>23</v>
      </c>
      <c r="K379" t="s">
        <v>18</v>
      </c>
      <c r="L379" t="s">
        <v>18</v>
      </c>
      <c r="M379" t="s">
        <v>97</v>
      </c>
      <c r="N379">
        <v>4</v>
      </c>
      <c r="O379" s="20" t="s">
        <v>2107</v>
      </c>
      <c r="P379">
        <v>4.7</v>
      </c>
      <c r="Q379" t="s">
        <v>2100</v>
      </c>
      <c r="R379">
        <v>0.84</v>
      </c>
      <c r="S379" t="s">
        <v>33</v>
      </c>
      <c r="T379" t="s">
        <v>20</v>
      </c>
      <c r="U379">
        <v>4</v>
      </c>
      <c r="W379">
        <v>4</v>
      </c>
    </row>
    <row r="380" spans="1:23" x14ac:dyDescent="0.25">
      <c r="A380" t="s">
        <v>822</v>
      </c>
      <c r="B380" t="s">
        <v>2108</v>
      </c>
      <c r="C380" t="s">
        <v>3245</v>
      </c>
      <c r="D380" t="s">
        <v>2110</v>
      </c>
      <c r="E380" t="s">
        <v>823</v>
      </c>
      <c r="F380" t="s">
        <v>3246</v>
      </c>
      <c r="G380" t="s">
        <v>3247</v>
      </c>
      <c r="H380" t="s">
        <v>823</v>
      </c>
      <c r="I380" t="s">
        <v>82</v>
      </c>
      <c r="J380">
        <v>27</v>
      </c>
      <c r="K380" t="s">
        <v>111</v>
      </c>
      <c r="L380" t="s">
        <v>13</v>
      </c>
      <c r="M380" t="s">
        <v>64</v>
      </c>
      <c r="N380">
        <v>8</v>
      </c>
      <c r="O380" s="20">
        <v>20</v>
      </c>
      <c r="P380">
        <v>4.8</v>
      </c>
      <c r="Q380" t="s">
        <v>2099</v>
      </c>
      <c r="R380">
        <v>0.81</v>
      </c>
      <c r="S380" t="s">
        <v>33</v>
      </c>
      <c r="T380" t="s">
        <v>15</v>
      </c>
      <c r="U380">
        <v>6</v>
      </c>
      <c r="W380">
        <v>8</v>
      </c>
    </row>
    <row r="381" spans="1:23" x14ac:dyDescent="0.25">
      <c r="A381" t="s">
        <v>824</v>
      </c>
      <c r="B381" t="s">
        <v>2108</v>
      </c>
      <c r="C381" t="s">
        <v>3248</v>
      </c>
      <c r="D381" t="s">
        <v>2110</v>
      </c>
      <c r="E381" t="s">
        <v>825</v>
      </c>
      <c r="F381" t="s">
        <v>3249</v>
      </c>
      <c r="G381" t="s">
        <v>3250</v>
      </c>
      <c r="H381" t="s">
        <v>825</v>
      </c>
      <c r="I381" t="s">
        <v>82</v>
      </c>
      <c r="J381">
        <v>58</v>
      </c>
      <c r="K381" t="s">
        <v>136</v>
      </c>
      <c r="L381" t="s">
        <v>137</v>
      </c>
      <c r="M381" t="s">
        <v>31</v>
      </c>
      <c r="N381">
        <v>10</v>
      </c>
      <c r="O381" s="20">
        <v>75</v>
      </c>
      <c r="P381">
        <v>4.2</v>
      </c>
      <c r="Q381" t="s">
        <v>2099</v>
      </c>
      <c r="R381">
        <v>0.71</v>
      </c>
      <c r="S381" t="s">
        <v>33</v>
      </c>
      <c r="T381" t="s">
        <v>44</v>
      </c>
      <c r="U381">
        <v>7</v>
      </c>
      <c r="W381">
        <v>5</v>
      </c>
    </row>
    <row r="382" spans="1:23" x14ac:dyDescent="0.25">
      <c r="A382" t="s">
        <v>826</v>
      </c>
      <c r="B382" t="s">
        <v>2108</v>
      </c>
      <c r="C382" t="s">
        <v>3251</v>
      </c>
      <c r="D382" t="s">
        <v>2110</v>
      </c>
      <c r="E382" t="s">
        <v>827</v>
      </c>
      <c r="F382" t="s">
        <v>3252</v>
      </c>
      <c r="G382" t="s">
        <v>3253</v>
      </c>
      <c r="H382" t="s">
        <v>827</v>
      </c>
      <c r="I382" t="s">
        <v>82</v>
      </c>
      <c r="J382">
        <v>37</v>
      </c>
      <c r="K382" t="s">
        <v>5</v>
      </c>
      <c r="L382" t="s">
        <v>6</v>
      </c>
      <c r="M382" t="s">
        <v>97</v>
      </c>
      <c r="N382">
        <v>5</v>
      </c>
      <c r="O382" s="20" t="s">
        <v>49</v>
      </c>
      <c r="P382">
        <v>4.8</v>
      </c>
      <c r="Q382" t="s">
        <v>2100</v>
      </c>
      <c r="R382">
        <v>0.61</v>
      </c>
      <c r="S382" t="s">
        <v>50</v>
      </c>
      <c r="T382" t="s">
        <v>9</v>
      </c>
      <c r="U382">
        <v>2</v>
      </c>
      <c r="W382">
        <v>1</v>
      </c>
    </row>
    <row r="383" spans="1:23" x14ac:dyDescent="0.25">
      <c r="A383" t="s">
        <v>828</v>
      </c>
      <c r="B383" t="s">
        <v>2108</v>
      </c>
      <c r="C383" t="s">
        <v>3254</v>
      </c>
      <c r="D383" t="s">
        <v>2110</v>
      </c>
      <c r="E383" t="s">
        <v>829</v>
      </c>
      <c r="F383" t="s">
        <v>3255</v>
      </c>
      <c r="G383" t="s">
        <v>3256</v>
      </c>
      <c r="H383" t="s">
        <v>829</v>
      </c>
      <c r="I383" t="s">
        <v>82</v>
      </c>
      <c r="J383">
        <v>39</v>
      </c>
      <c r="K383" t="s">
        <v>173</v>
      </c>
      <c r="L383" t="s">
        <v>59</v>
      </c>
      <c r="M383" t="s">
        <v>7</v>
      </c>
      <c r="N383">
        <v>18</v>
      </c>
      <c r="O383" s="20">
        <v>75</v>
      </c>
      <c r="P383">
        <v>4</v>
      </c>
      <c r="Q383" t="s">
        <v>2100</v>
      </c>
      <c r="R383">
        <v>0.66</v>
      </c>
      <c r="S383" t="s">
        <v>8</v>
      </c>
      <c r="T383" t="s">
        <v>9</v>
      </c>
      <c r="U383">
        <v>10</v>
      </c>
      <c r="W383">
        <v>8</v>
      </c>
    </row>
    <row r="384" spans="1:23" x14ac:dyDescent="0.25">
      <c r="A384" t="s">
        <v>830</v>
      </c>
      <c r="B384" t="s">
        <v>2108</v>
      </c>
      <c r="C384" t="s">
        <v>3257</v>
      </c>
      <c r="D384" t="s">
        <v>2110</v>
      </c>
      <c r="E384" t="s">
        <v>831</v>
      </c>
      <c r="F384" t="s">
        <v>3258</v>
      </c>
      <c r="G384" t="s">
        <v>3259</v>
      </c>
      <c r="H384" t="s">
        <v>831</v>
      </c>
      <c r="I384" t="s">
        <v>63</v>
      </c>
      <c r="J384">
        <v>46</v>
      </c>
      <c r="K384" t="s">
        <v>122</v>
      </c>
      <c r="L384" t="s">
        <v>123</v>
      </c>
      <c r="M384" t="s">
        <v>38</v>
      </c>
      <c r="N384">
        <v>10</v>
      </c>
      <c r="O384" s="20" t="s">
        <v>104</v>
      </c>
      <c r="P384">
        <v>2.5</v>
      </c>
      <c r="Q384" t="s">
        <v>2100</v>
      </c>
      <c r="R384">
        <v>0.97</v>
      </c>
      <c r="S384" t="s">
        <v>55</v>
      </c>
      <c r="T384" t="s">
        <v>20</v>
      </c>
      <c r="U384">
        <v>13</v>
      </c>
      <c r="W384">
        <v>2</v>
      </c>
    </row>
    <row r="385" spans="1:23" x14ac:dyDescent="0.25">
      <c r="A385" t="s">
        <v>832</v>
      </c>
      <c r="B385" t="s">
        <v>2108</v>
      </c>
      <c r="C385" t="s">
        <v>3260</v>
      </c>
      <c r="D385" t="s">
        <v>2110</v>
      </c>
      <c r="E385" t="s">
        <v>833</v>
      </c>
      <c r="F385" t="s">
        <v>3261</v>
      </c>
      <c r="G385" t="s">
        <v>3262</v>
      </c>
      <c r="H385" t="s">
        <v>833</v>
      </c>
      <c r="I385" t="s">
        <v>63</v>
      </c>
      <c r="J385">
        <v>40</v>
      </c>
      <c r="K385" t="s">
        <v>53</v>
      </c>
      <c r="L385" t="s">
        <v>13</v>
      </c>
      <c r="M385" t="s">
        <v>60</v>
      </c>
      <c r="N385">
        <v>0</v>
      </c>
      <c r="O385" s="20" t="s">
        <v>2107</v>
      </c>
      <c r="P385">
        <v>4.8</v>
      </c>
      <c r="Q385" t="s">
        <v>2099</v>
      </c>
      <c r="R385">
        <v>0.74</v>
      </c>
      <c r="S385" t="s">
        <v>33</v>
      </c>
      <c r="T385" t="s">
        <v>9</v>
      </c>
      <c r="U385">
        <v>2</v>
      </c>
      <c r="W385">
        <v>1</v>
      </c>
    </row>
    <row r="386" spans="1:23" x14ac:dyDescent="0.25">
      <c r="A386" t="s">
        <v>834</v>
      </c>
      <c r="B386" t="s">
        <v>2108</v>
      </c>
      <c r="C386" t="s">
        <v>3263</v>
      </c>
      <c r="D386" t="s">
        <v>2110</v>
      </c>
      <c r="E386" t="s">
        <v>835</v>
      </c>
      <c r="F386" t="s">
        <v>3264</v>
      </c>
      <c r="G386" t="s">
        <v>3265</v>
      </c>
      <c r="H386" t="s">
        <v>835</v>
      </c>
      <c r="I386" t="s">
        <v>63</v>
      </c>
      <c r="J386">
        <v>39</v>
      </c>
      <c r="K386" t="s">
        <v>162</v>
      </c>
      <c r="L386" t="s">
        <v>59</v>
      </c>
      <c r="M386" t="s">
        <v>7</v>
      </c>
      <c r="N386">
        <v>21</v>
      </c>
      <c r="O386" s="20">
        <v>30</v>
      </c>
      <c r="P386">
        <v>4.7</v>
      </c>
      <c r="Q386" t="s">
        <v>2099</v>
      </c>
      <c r="R386">
        <v>0.61</v>
      </c>
      <c r="S386" t="s">
        <v>50</v>
      </c>
      <c r="T386" t="s">
        <v>15</v>
      </c>
      <c r="U386">
        <v>15</v>
      </c>
      <c r="W386">
        <v>6</v>
      </c>
    </row>
    <row r="387" spans="1:23" x14ac:dyDescent="0.25">
      <c r="A387" t="s">
        <v>836</v>
      </c>
      <c r="B387" t="s">
        <v>2108</v>
      </c>
      <c r="C387" t="s">
        <v>3266</v>
      </c>
      <c r="D387" t="s">
        <v>2110</v>
      </c>
      <c r="E387" t="s">
        <v>837</v>
      </c>
      <c r="F387" t="s">
        <v>3267</v>
      </c>
      <c r="G387" t="s">
        <v>3268</v>
      </c>
      <c r="H387" t="s">
        <v>837</v>
      </c>
      <c r="I387" t="s">
        <v>82</v>
      </c>
      <c r="J387">
        <v>59</v>
      </c>
      <c r="K387" t="s">
        <v>122</v>
      </c>
      <c r="L387" t="s">
        <v>123</v>
      </c>
      <c r="M387" t="s">
        <v>7</v>
      </c>
      <c r="N387">
        <v>25</v>
      </c>
      <c r="O387" s="20">
        <v>20</v>
      </c>
      <c r="P387">
        <v>4</v>
      </c>
      <c r="Q387" t="s">
        <v>2099</v>
      </c>
      <c r="R387">
        <v>0.9</v>
      </c>
      <c r="S387" t="s">
        <v>50</v>
      </c>
      <c r="T387" t="s">
        <v>20</v>
      </c>
      <c r="U387">
        <v>15</v>
      </c>
      <c r="W387">
        <v>9</v>
      </c>
    </row>
    <row r="388" spans="1:23" x14ac:dyDescent="0.25">
      <c r="A388" t="s">
        <v>838</v>
      </c>
      <c r="B388" t="s">
        <v>2108</v>
      </c>
      <c r="C388" t="s">
        <v>3269</v>
      </c>
      <c r="D388" t="s">
        <v>2110</v>
      </c>
      <c r="E388" t="s">
        <v>839</v>
      </c>
      <c r="F388" t="s">
        <v>3270</v>
      </c>
      <c r="G388" t="s">
        <v>3271</v>
      </c>
      <c r="H388" t="s">
        <v>839</v>
      </c>
      <c r="I388" t="s">
        <v>82</v>
      </c>
      <c r="J388">
        <v>21</v>
      </c>
      <c r="K388" t="s">
        <v>29</v>
      </c>
      <c r="L388" t="s">
        <v>30</v>
      </c>
      <c r="M388" t="s">
        <v>75</v>
      </c>
      <c r="N388">
        <v>0</v>
      </c>
      <c r="O388" s="20" t="s">
        <v>24</v>
      </c>
      <c r="P388">
        <v>4.0999999999999996</v>
      </c>
      <c r="Q388" t="s">
        <v>2100</v>
      </c>
      <c r="R388">
        <v>0.97</v>
      </c>
      <c r="S388" t="s">
        <v>50</v>
      </c>
      <c r="T388" t="s">
        <v>20</v>
      </c>
      <c r="U388">
        <v>4</v>
      </c>
      <c r="W388">
        <v>1</v>
      </c>
    </row>
    <row r="389" spans="1:23" x14ac:dyDescent="0.25">
      <c r="A389" t="s">
        <v>840</v>
      </c>
      <c r="B389" t="s">
        <v>2108</v>
      </c>
      <c r="C389" t="s">
        <v>3272</v>
      </c>
      <c r="D389" t="s">
        <v>2110</v>
      </c>
      <c r="E389" t="s">
        <v>841</v>
      </c>
      <c r="F389" t="s">
        <v>3273</v>
      </c>
      <c r="G389" t="s">
        <v>3274</v>
      </c>
      <c r="H389" t="s">
        <v>841</v>
      </c>
      <c r="I389" t="s">
        <v>63</v>
      </c>
      <c r="J389">
        <v>23</v>
      </c>
      <c r="K389" t="s">
        <v>111</v>
      </c>
      <c r="L389" t="s">
        <v>13</v>
      </c>
      <c r="M389" t="s">
        <v>75</v>
      </c>
      <c r="N389">
        <v>5</v>
      </c>
      <c r="O389" s="20">
        <v>100</v>
      </c>
      <c r="P389">
        <v>3.2</v>
      </c>
      <c r="Q389" t="s">
        <v>2100</v>
      </c>
      <c r="R389">
        <v>0.11</v>
      </c>
      <c r="S389" t="s">
        <v>55</v>
      </c>
      <c r="T389" t="s">
        <v>20</v>
      </c>
      <c r="U389">
        <v>5</v>
      </c>
      <c r="W389">
        <v>5</v>
      </c>
    </row>
    <row r="390" spans="1:23" x14ac:dyDescent="0.25">
      <c r="A390" t="s">
        <v>842</v>
      </c>
      <c r="B390" t="s">
        <v>2108</v>
      </c>
      <c r="C390" t="s">
        <v>3275</v>
      </c>
      <c r="D390" t="s">
        <v>2110</v>
      </c>
      <c r="E390" t="s">
        <v>843</v>
      </c>
      <c r="F390" t="s">
        <v>3276</v>
      </c>
      <c r="G390" t="s">
        <v>3277</v>
      </c>
      <c r="H390" t="s">
        <v>843</v>
      </c>
      <c r="I390" t="s">
        <v>82</v>
      </c>
      <c r="J390">
        <v>27</v>
      </c>
      <c r="K390" t="s">
        <v>122</v>
      </c>
      <c r="L390" t="s">
        <v>123</v>
      </c>
      <c r="M390" t="s">
        <v>23</v>
      </c>
      <c r="N390">
        <v>1</v>
      </c>
      <c r="O390" s="20">
        <v>20</v>
      </c>
      <c r="P390">
        <v>4.3</v>
      </c>
      <c r="Q390" t="s">
        <v>2099</v>
      </c>
      <c r="R390">
        <v>0.76</v>
      </c>
      <c r="S390" t="s">
        <v>33</v>
      </c>
      <c r="T390" t="s">
        <v>20</v>
      </c>
      <c r="U390">
        <v>4</v>
      </c>
      <c r="W390">
        <v>3</v>
      </c>
    </row>
    <row r="391" spans="1:23" x14ac:dyDescent="0.25">
      <c r="A391" t="s">
        <v>844</v>
      </c>
      <c r="B391" t="s">
        <v>2108</v>
      </c>
      <c r="C391" t="s">
        <v>3278</v>
      </c>
      <c r="D391" t="s">
        <v>2110</v>
      </c>
      <c r="E391" t="s">
        <v>845</v>
      </c>
      <c r="F391" t="s">
        <v>3279</v>
      </c>
      <c r="G391" t="s">
        <v>3280</v>
      </c>
      <c r="H391" t="s">
        <v>845</v>
      </c>
      <c r="I391" t="s">
        <v>82</v>
      </c>
      <c r="J391">
        <v>27</v>
      </c>
      <c r="K391" t="s">
        <v>158</v>
      </c>
      <c r="L391" t="s">
        <v>159</v>
      </c>
      <c r="M391" t="s">
        <v>64</v>
      </c>
      <c r="N391">
        <v>4</v>
      </c>
      <c r="O391" s="20">
        <v>40</v>
      </c>
      <c r="P391">
        <v>4.4000000000000004</v>
      </c>
      <c r="Q391" t="s">
        <v>2099</v>
      </c>
      <c r="R391">
        <v>0.92</v>
      </c>
      <c r="S391" t="s">
        <v>8</v>
      </c>
      <c r="T391" t="s">
        <v>15</v>
      </c>
      <c r="U391">
        <v>4</v>
      </c>
      <c r="W391">
        <v>4</v>
      </c>
    </row>
    <row r="392" spans="1:23" x14ac:dyDescent="0.25">
      <c r="A392" t="s">
        <v>846</v>
      </c>
      <c r="B392" t="s">
        <v>2108</v>
      </c>
      <c r="C392" t="s">
        <v>3281</v>
      </c>
      <c r="D392" t="s">
        <v>2110</v>
      </c>
      <c r="E392" t="s">
        <v>847</v>
      </c>
      <c r="F392" t="s">
        <v>3282</v>
      </c>
      <c r="G392" t="s">
        <v>3283</v>
      </c>
      <c r="H392" t="s">
        <v>847</v>
      </c>
      <c r="I392" t="s">
        <v>63</v>
      </c>
      <c r="J392">
        <v>48</v>
      </c>
      <c r="K392" t="s">
        <v>136</v>
      </c>
      <c r="L392" t="s">
        <v>137</v>
      </c>
      <c r="M392" t="s">
        <v>38</v>
      </c>
      <c r="N392">
        <v>21</v>
      </c>
      <c r="O392" s="20">
        <v>40</v>
      </c>
      <c r="P392">
        <v>2.2999999999999998</v>
      </c>
      <c r="Q392" t="s">
        <v>2099</v>
      </c>
      <c r="R392">
        <v>0.11</v>
      </c>
      <c r="S392" t="s">
        <v>8</v>
      </c>
      <c r="T392" t="s">
        <v>20</v>
      </c>
      <c r="U392">
        <v>14</v>
      </c>
      <c r="W392">
        <v>10</v>
      </c>
    </row>
    <row r="393" spans="1:23" x14ac:dyDescent="0.25">
      <c r="A393" t="s">
        <v>848</v>
      </c>
      <c r="B393" t="s">
        <v>2108</v>
      </c>
      <c r="C393" t="s">
        <v>3284</v>
      </c>
      <c r="D393" t="s">
        <v>2110</v>
      </c>
      <c r="E393" t="s">
        <v>849</v>
      </c>
      <c r="F393" t="s">
        <v>3285</v>
      </c>
      <c r="G393" t="s">
        <v>3286</v>
      </c>
      <c r="H393" t="s">
        <v>849</v>
      </c>
      <c r="I393" t="s">
        <v>82</v>
      </c>
      <c r="J393">
        <v>21</v>
      </c>
      <c r="K393" t="s">
        <v>136</v>
      </c>
      <c r="L393" t="s">
        <v>137</v>
      </c>
      <c r="M393" t="s">
        <v>31</v>
      </c>
      <c r="N393">
        <v>1</v>
      </c>
      <c r="O393" s="20" t="s">
        <v>104</v>
      </c>
      <c r="P393">
        <v>2.4</v>
      </c>
      <c r="Q393" t="s">
        <v>2100</v>
      </c>
      <c r="R393">
        <v>0.66</v>
      </c>
      <c r="S393" t="s">
        <v>50</v>
      </c>
      <c r="T393" t="s">
        <v>9</v>
      </c>
      <c r="U393">
        <v>4</v>
      </c>
      <c r="W393">
        <v>4</v>
      </c>
    </row>
    <row r="394" spans="1:23" x14ac:dyDescent="0.25">
      <c r="A394" t="s">
        <v>850</v>
      </c>
      <c r="B394" t="s">
        <v>2108</v>
      </c>
      <c r="C394" t="s">
        <v>3287</v>
      </c>
      <c r="D394" t="s">
        <v>2110</v>
      </c>
      <c r="E394" t="s">
        <v>851</v>
      </c>
      <c r="F394" t="s">
        <v>3288</v>
      </c>
      <c r="G394" t="s">
        <v>3289</v>
      </c>
      <c r="H394" t="s">
        <v>851</v>
      </c>
      <c r="I394" t="s">
        <v>82</v>
      </c>
      <c r="J394">
        <v>37</v>
      </c>
      <c r="K394" t="s">
        <v>5</v>
      </c>
      <c r="L394" t="s">
        <v>6</v>
      </c>
      <c r="M394" t="s">
        <v>75</v>
      </c>
      <c r="N394">
        <v>11</v>
      </c>
      <c r="O394" s="20">
        <v>50</v>
      </c>
      <c r="P394">
        <v>4.5999999999999996</v>
      </c>
      <c r="Q394" t="s">
        <v>2099</v>
      </c>
      <c r="R394">
        <v>0.83</v>
      </c>
      <c r="S394" t="s">
        <v>55</v>
      </c>
      <c r="T394" t="s">
        <v>15</v>
      </c>
      <c r="U394">
        <v>1</v>
      </c>
      <c r="W394">
        <v>1</v>
      </c>
    </row>
    <row r="395" spans="1:23" x14ac:dyDescent="0.25">
      <c r="A395" t="s">
        <v>852</v>
      </c>
      <c r="B395" t="s">
        <v>2108</v>
      </c>
      <c r="C395" t="s">
        <v>3290</v>
      </c>
      <c r="D395" t="s">
        <v>2110</v>
      </c>
      <c r="E395" t="s">
        <v>853</v>
      </c>
      <c r="F395" t="s">
        <v>3291</v>
      </c>
      <c r="G395" t="s">
        <v>3292</v>
      </c>
      <c r="H395" t="s">
        <v>853</v>
      </c>
      <c r="I395" t="s">
        <v>63</v>
      </c>
      <c r="J395">
        <v>31</v>
      </c>
      <c r="K395" t="s">
        <v>18</v>
      </c>
      <c r="L395" t="s">
        <v>18</v>
      </c>
      <c r="M395" t="s">
        <v>60</v>
      </c>
      <c r="N395">
        <v>10</v>
      </c>
      <c r="O395" s="20">
        <v>50</v>
      </c>
      <c r="P395">
        <v>0</v>
      </c>
      <c r="Q395" t="s">
        <v>142</v>
      </c>
      <c r="R395">
        <v>0.11</v>
      </c>
      <c r="S395" t="s">
        <v>55</v>
      </c>
      <c r="T395" t="s">
        <v>44</v>
      </c>
      <c r="U395">
        <v>10</v>
      </c>
      <c r="W395">
        <v>4</v>
      </c>
    </row>
    <row r="396" spans="1:23" x14ac:dyDescent="0.25">
      <c r="A396" t="s">
        <v>854</v>
      </c>
      <c r="B396" t="s">
        <v>2108</v>
      </c>
      <c r="C396" t="s">
        <v>3293</v>
      </c>
      <c r="D396" t="s">
        <v>2110</v>
      </c>
      <c r="E396" t="s">
        <v>855</v>
      </c>
      <c r="F396" t="s">
        <v>3294</v>
      </c>
      <c r="G396" t="s">
        <v>3295</v>
      </c>
      <c r="H396" t="s">
        <v>855</v>
      </c>
      <c r="I396" t="s">
        <v>63</v>
      </c>
      <c r="J396">
        <v>41</v>
      </c>
      <c r="K396" t="s">
        <v>122</v>
      </c>
      <c r="L396" t="s">
        <v>123</v>
      </c>
      <c r="M396" t="s">
        <v>7</v>
      </c>
      <c r="N396">
        <v>21</v>
      </c>
      <c r="O396" s="20" t="s">
        <v>49</v>
      </c>
      <c r="P396">
        <v>0</v>
      </c>
      <c r="Q396" t="s">
        <v>2100</v>
      </c>
      <c r="R396">
        <v>0.11</v>
      </c>
      <c r="S396" t="s">
        <v>55</v>
      </c>
      <c r="T396" t="s">
        <v>44</v>
      </c>
      <c r="U396">
        <v>10</v>
      </c>
      <c r="W396">
        <v>9</v>
      </c>
    </row>
    <row r="397" spans="1:23" x14ac:dyDescent="0.25">
      <c r="A397" t="s">
        <v>856</v>
      </c>
      <c r="B397" t="s">
        <v>2108</v>
      </c>
      <c r="C397" t="s">
        <v>3296</v>
      </c>
      <c r="D397" t="s">
        <v>2110</v>
      </c>
      <c r="E397" t="s">
        <v>857</v>
      </c>
      <c r="F397" t="s">
        <v>3297</v>
      </c>
      <c r="G397" t="s">
        <v>3298</v>
      </c>
      <c r="H397" t="s">
        <v>3299</v>
      </c>
      <c r="I397" t="s">
        <v>82</v>
      </c>
      <c r="J397">
        <v>31</v>
      </c>
      <c r="K397" t="s">
        <v>107</v>
      </c>
      <c r="L397" t="s">
        <v>108</v>
      </c>
      <c r="M397" t="s">
        <v>64</v>
      </c>
      <c r="N397">
        <v>0</v>
      </c>
      <c r="O397" s="20" t="s">
        <v>104</v>
      </c>
      <c r="P397">
        <v>4.2</v>
      </c>
      <c r="Q397" t="s">
        <v>2100</v>
      </c>
      <c r="R397">
        <v>0.82</v>
      </c>
      <c r="S397" t="s">
        <v>8</v>
      </c>
      <c r="T397" t="s">
        <v>9</v>
      </c>
      <c r="U397">
        <v>5</v>
      </c>
      <c r="W397">
        <v>1</v>
      </c>
    </row>
    <row r="398" spans="1:23" x14ac:dyDescent="0.25">
      <c r="A398" t="s">
        <v>858</v>
      </c>
      <c r="B398" t="s">
        <v>2108</v>
      </c>
      <c r="C398" t="s">
        <v>3300</v>
      </c>
      <c r="D398" t="s">
        <v>2110</v>
      </c>
      <c r="E398" t="s">
        <v>859</v>
      </c>
      <c r="F398" t="s">
        <v>3301</v>
      </c>
      <c r="G398" t="s">
        <v>3302</v>
      </c>
      <c r="H398" t="s">
        <v>859</v>
      </c>
      <c r="I398" t="s">
        <v>63</v>
      </c>
      <c r="J398">
        <v>58</v>
      </c>
      <c r="K398" t="s">
        <v>58</v>
      </c>
      <c r="L398" t="s">
        <v>59</v>
      </c>
      <c r="M398" t="s">
        <v>38</v>
      </c>
      <c r="N398">
        <v>0</v>
      </c>
      <c r="O398" s="20">
        <v>50</v>
      </c>
      <c r="P398">
        <v>2.2999999999999998</v>
      </c>
      <c r="Q398" t="s">
        <v>2099</v>
      </c>
      <c r="R398">
        <v>0.77</v>
      </c>
      <c r="S398" t="s">
        <v>50</v>
      </c>
      <c r="T398" t="s">
        <v>9</v>
      </c>
      <c r="U398">
        <v>5</v>
      </c>
      <c r="W398">
        <v>2</v>
      </c>
    </row>
    <row r="399" spans="1:23" x14ac:dyDescent="0.25">
      <c r="A399" t="s">
        <v>860</v>
      </c>
      <c r="B399" t="s">
        <v>2108</v>
      </c>
      <c r="C399" t="s">
        <v>3303</v>
      </c>
      <c r="D399" t="s">
        <v>2110</v>
      </c>
      <c r="E399" t="s">
        <v>861</v>
      </c>
      <c r="F399" t="s">
        <v>3304</v>
      </c>
      <c r="G399" t="s">
        <v>3305</v>
      </c>
      <c r="H399" t="s">
        <v>861</v>
      </c>
      <c r="I399" t="s">
        <v>63</v>
      </c>
      <c r="J399">
        <v>45</v>
      </c>
      <c r="K399" t="s">
        <v>29</v>
      </c>
      <c r="L399" t="s">
        <v>30</v>
      </c>
      <c r="M399" t="s">
        <v>38</v>
      </c>
      <c r="N399">
        <v>17</v>
      </c>
      <c r="O399" s="20" t="s">
        <v>49</v>
      </c>
      <c r="P399">
        <v>4.7</v>
      </c>
      <c r="Q399" t="s">
        <v>2100</v>
      </c>
      <c r="R399">
        <v>0.73</v>
      </c>
      <c r="S399" t="s">
        <v>33</v>
      </c>
      <c r="T399" t="s">
        <v>15</v>
      </c>
      <c r="U399">
        <v>15</v>
      </c>
      <c r="W399">
        <v>11</v>
      </c>
    </row>
    <row r="400" spans="1:23" x14ac:dyDescent="0.25">
      <c r="A400" t="s">
        <v>862</v>
      </c>
      <c r="B400" t="s">
        <v>2108</v>
      </c>
      <c r="C400" t="s">
        <v>3306</v>
      </c>
      <c r="D400" t="s">
        <v>2110</v>
      </c>
      <c r="E400" t="s">
        <v>863</v>
      </c>
      <c r="F400" t="s">
        <v>3307</v>
      </c>
      <c r="G400" t="s">
        <v>3308</v>
      </c>
      <c r="H400" t="s">
        <v>863</v>
      </c>
      <c r="I400" t="s">
        <v>82</v>
      </c>
      <c r="J400">
        <v>51</v>
      </c>
      <c r="K400" t="s">
        <v>95</v>
      </c>
      <c r="L400" t="s">
        <v>96</v>
      </c>
      <c r="M400" t="s">
        <v>64</v>
      </c>
      <c r="N400">
        <v>5</v>
      </c>
      <c r="O400" s="20" t="s">
        <v>49</v>
      </c>
      <c r="P400">
        <v>3</v>
      </c>
      <c r="Q400" t="s">
        <v>2100</v>
      </c>
      <c r="R400">
        <v>0.88</v>
      </c>
      <c r="S400" t="s">
        <v>8</v>
      </c>
      <c r="T400" t="s">
        <v>44</v>
      </c>
      <c r="U400">
        <v>2</v>
      </c>
      <c r="W400">
        <v>4</v>
      </c>
    </row>
    <row r="401" spans="1:23" x14ac:dyDescent="0.25">
      <c r="A401" t="s">
        <v>864</v>
      </c>
      <c r="B401" t="s">
        <v>2108</v>
      </c>
      <c r="C401" t="s">
        <v>3309</v>
      </c>
      <c r="D401" t="s">
        <v>2110</v>
      </c>
      <c r="E401" t="s">
        <v>865</v>
      </c>
      <c r="F401" t="s">
        <v>3310</v>
      </c>
      <c r="G401" t="s">
        <v>3311</v>
      </c>
      <c r="H401" t="s">
        <v>865</v>
      </c>
      <c r="I401" t="s">
        <v>82</v>
      </c>
      <c r="J401">
        <v>54</v>
      </c>
      <c r="K401" t="s">
        <v>43</v>
      </c>
      <c r="L401" t="s">
        <v>13</v>
      </c>
      <c r="M401" t="s">
        <v>60</v>
      </c>
      <c r="N401">
        <v>3</v>
      </c>
      <c r="O401" s="20" t="s">
        <v>2106</v>
      </c>
      <c r="P401">
        <v>2.4</v>
      </c>
      <c r="Q401" t="s">
        <v>2099</v>
      </c>
      <c r="R401">
        <v>0.81</v>
      </c>
      <c r="S401" t="s">
        <v>50</v>
      </c>
      <c r="T401" t="s">
        <v>44</v>
      </c>
      <c r="U401">
        <v>2</v>
      </c>
      <c r="W401">
        <v>3</v>
      </c>
    </row>
    <row r="402" spans="1:23" x14ac:dyDescent="0.25">
      <c r="A402" t="s">
        <v>866</v>
      </c>
      <c r="B402" t="s">
        <v>2108</v>
      </c>
      <c r="C402" t="s">
        <v>3312</v>
      </c>
      <c r="D402" t="s">
        <v>2110</v>
      </c>
      <c r="E402" t="s">
        <v>867</v>
      </c>
      <c r="F402" t="s">
        <v>3313</v>
      </c>
      <c r="G402" t="s">
        <v>3314</v>
      </c>
      <c r="H402" t="s">
        <v>867</v>
      </c>
      <c r="I402" t="s">
        <v>82</v>
      </c>
      <c r="J402">
        <v>22</v>
      </c>
      <c r="K402" t="s">
        <v>107</v>
      </c>
      <c r="L402" t="s">
        <v>108</v>
      </c>
      <c r="M402" t="s">
        <v>38</v>
      </c>
      <c r="N402">
        <v>1</v>
      </c>
      <c r="O402" s="20">
        <v>20</v>
      </c>
      <c r="P402">
        <v>1.7</v>
      </c>
      <c r="Q402" t="s">
        <v>2099</v>
      </c>
      <c r="R402">
        <v>0.78</v>
      </c>
      <c r="S402" t="s">
        <v>50</v>
      </c>
      <c r="T402" t="s">
        <v>44</v>
      </c>
      <c r="U402">
        <v>1</v>
      </c>
      <c r="W402">
        <v>2</v>
      </c>
    </row>
    <row r="403" spans="1:23" x14ac:dyDescent="0.25">
      <c r="A403" t="s">
        <v>868</v>
      </c>
      <c r="B403" t="s">
        <v>2108</v>
      </c>
      <c r="C403" t="s">
        <v>3315</v>
      </c>
      <c r="D403" t="s">
        <v>2110</v>
      </c>
      <c r="E403" t="s">
        <v>869</v>
      </c>
      <c r="F403" t="s">
        <v>3316</v>
      </c>
      <c r="G403" t="s">
        <v>3317</v>
      </c>
      <c r="H403" t="s">
        <v>869</v>
      </c>
      <c r="I403" t="s">
        <v>82</v>
      </c>
      <c r="J403">
        <v>36</v>
      </c>
      <c r="K403" t="s">
        <v>47</v>
      </c>
      <c r="L403" t="s">
        <v>48</v>
      </c>
      <c r="M403" t="s">
        <v>64</v>
      </c>
      <c r="N403">
        <v>2</v>
      </c>
      <c r="O403" s="20">
        <v>75</v>
      </c>
      <c r="P403">
        <v>0</v>
      </c>
      <c r="Q403" t="s">
        <v>2099</v>
      </c>
      <c r="R403">
        <v>0.92</v>
      </c>
      <c r="S403" t="s">
        <v>33</v>
      </c>
      <c r="T403" t="s">
        <v>44</v>
      </c>
      <c r="U403">
        <v>5</v>
      </c>
      <c r="W403">
        <v>1</v>
      </c>
    </row>
    <row r="404" spans="1:23" x14ac:dyDescent="0.25">
      <c r="A404" t="s">
        <v>870</v>
      </c>
      <c r="B404" t="s">
        <v>2108</v>
      </c>
      <c r="C404" t="s">
        <v>3318</v>
      </c>
      <c r="D404" t="s">
        <v>2110</v>
      </c>
      <c r="E404" t="s">
        <v>871</v>
      </c>
      <c r="F404" t="s">
        <v>3319</v>
      </c>
      <c r="G404" t="s">
        <v>3320</v>
      </c>
      <c r="H404" t="s">
        <v>871</v>
      </c>
      <c r="I404" t="s">
        <v>82</v>
      </c>
      <c r="J404">
        <v>50</v>
      </c>
      <c r="K404" t="s">
        <v>18</v>
      </c>
      <c r="L404" t="s">
        <v>18</v>
      </c>
      <c r="M404" t="s">
        <v>75</v>
      </c>
      <c r="N404">
        <v>32</v>
      </c>
      <c r="O404" s="20" t="s">
        <v>32</v>
      </c>
      <c r="P404">
        <v>2.5</v>
      </c>
      <c r="Q404" t="s">
        <v>2099</v>
      </c>
      <c r="R404">
        <v>0.64</v>
      </c>
      <c r="S404" t="s">
        <v>33</v>
      </c>
      <c r="T404" t="s">
        <v>44</v>
      </c>
      <c r="U404">
        <v>12</v>
      </c>
      <c r="W404">
        <v>15</v>
      </c>
    </row>
    <row r="405" spans="1:23" x14ac:dyDescent="0.25">
      <c r="A405" t="s">
        <v>872</v>
      </c>
      <c r="B405" t="s">
        <v>2108</v>
      </c>
      <c r="C405" t="s">
        <v>3321</v>
      </c>
      <c r="D405" t="s">
        <v>2110</v>
      </c>
      <c r="E405" t="s">
        <v>873</v>
      </c>
      <c r="F405" t="s">
        <v>3322</v>
      </c>
      <c r="G405" t="s">
        <v>3323</v>
      </c>
      <c r="H405" t="s">
        <v>873</v>
      </c>
      <c r="I405" t="s">
        <v>63</v>
      </c>
      <c r="J405">
        <v>41</v>
      </c>
      <c r="K405" t="s">
        <v>12</v>
      </c>
      <c r="L405" t="s">
        <v>13</v>
      </c>
      <c r="M405" t="s">
        <v>7</v>
      </c>
      <c r="N405">
        <v>14</v>
      </c>
      <c r="O405" s="20">
        <v>30</v>
      </c>
      <c r="P405">
        <v>0</v>
      </c>
      <c r="Q405" t="s">
        <v>2100</v>
      </c>
      <c r="R405">
        <v>0.78</v>
      </c>
      <c r="S405" t="s">
        <v>33</v>
      </c>
      <c r="T405" t="s">
        <v>20</v>
      </c>
      <c r="U405">
        <v>7</v>
      </c>
      <c r="W405">
        <v>10</v>
      </c>
    </row>
    <row r="406" spans="1:23" x14ac:dyDescent="0.25">
      <c r="A406" t="s">
        <v>874</v>
      </c>
      <c r="B406" t="s">
        <v>2108</v>
      </c>
      <c r="C406" t="s">
        <v>3324</v>
      </c>
      <c r="D406" t="s">
        <v>2110</v>
      </c>
      <c r="E406" t="s">
        <v>875</v>
      </c>
      <c r="F406" t="s">
        <v>3325</v>
      </c>
      <c r="G406" t="s">
        <v>3326</v>
      </c>
      <c r="H406" t="s">
        <v>875</v>
      </c>
      <c r="I406" t="s">
        <v>82</v>
      </c>
      <c r="J406">
        <v>40</v>
      </c>
      <c r="K406" t="s">
        <v>136</v>
      </c>
      <c r="L406" t="s">
        <v>137</v>
      </c>
      <c r="M406" t="s">
        <v>23</v>
      </c>
      <c r="N406">
        <v>10</v>
      </c>
      <c r="O406" s="20">
        <v>20</v>
      </c>
      <c r="P406">
        <v>1.8</v>
      </c>
      <c r="Q406" t="s">
        <v>54</v>
      </c>
      <c r="R406">
        <v>0.85</v>
      </c>
      <c r="S406" t="s">
        <v>55</v>
      </c>
      <c r="T406" t="s">
        <v>9</v>
      </c>
      <c r="U406">
        <v>6</v>
      </c>
      <c r="W406">
        <v>4</v>
      </c>
    </row>
    <row r="407" spans="1:23" x14ac:dyDescent="0.25">
      <c r="A407" t="s">
        <v>876</v>
      </c>
      <c r="B407" t="s">
        <v>2108</v>
      </c>
      <c r="C407" t="s">
        <v>3327</v>
      </c>
      <c r="D407" t="s">
        <v>2110</v>
      </c>
      <c r="E407" t="s">
        <v>877</v>
      </c>
      <c r="F407" t="s">
        <v>3328</v>
      </c>
      <c r="G407" t="s">
        <v>3329</v>
      </c>
      <c r="H407" t="s">
        <v>877</v>
      </c>
      <c r="I407" t="s">
        <v>63</v>
      </c>
      <c r="J407">
        <v>51</v>
      </c>
      <c r="K407" t="s">
        <v>29</v>
      </c>
      <c r="L407" t="s">
        <v>30</v>
      </c>
      <c r="M407" t="s">
        <v>64</v>
      </c>
      <c r="N407">
        <v>27</v>
      </c>
      <c r="O407" s="20" t="s">
        <v>49</v>
      </c>
      <c r="P407">
        <v>0</v>
      </c>
      <c r="Q407" t="s">
        <v>142</v>
      </c>
      <c r="R407">
        <v>0.78</v>
      </c>
      <c r="S407" t="s">
        <v>33</v>
      </c>
      <c r="T407" t="s">
        <v>20</v>
      </c>
      <c r="U407">
        <v>14</v>
      </c>
      <c r="W407">
        <v>11</v>
      </c>
    </row>
    <row r="408" spans="1:23" x14ac:dyDescent="0.25">
      <c r="A408" t="s">
        <v>878</v>
      </c>
      <c r="B408" t="s">
        <v>2108</v>
      </c>
      <c r="C408" t="s">
        <v>3330</v>
      </c>
      <c r="D408" t="s">
        <v>2110</v>
      </c>
      <c r="E408" t="s">
        <v>879</v>
      </c>
      <c r="F408" t="s">
        <v>3331</v>
      </c>
      <c r="G408" t="s">
        <v>3332</v>
      </c>
      <c r="H408" t="s">
        <v>879</v>
      </c>
      <c r="I408" t="s">
        <v>82</v>
      </c>
      <c r="J408">
        <v>21</v>
      </c>
      <c r="K408" t="s">
        <v>118</v>
      </c>
      <c r="L408" t="s">
        <v>119</v>
      </c>
      <c r="M408" t="s">
        <v>31</v>
      </c>
      <c r="N408">
        <v>2</v>
      </c>
      <c r="O408" s="20" t="s">
        <v>32</v>
      </c>
      <c r="P408">
        <v>3.8</v>
      </c>
      <c r="Q408" t="s">
        <v>2100</v>
      </c>
      <c r="R408">
        <v>0.98</v>
      </c>
      <c r="S408" t="s">
        <v>50</v>
      </c>
      <c r="T408" t="s">
        <v>44</v>
      </c>
      <c r="U408">
        <v>2</v>
      </c>
      <c r="W408">
        <v>1</v>
      </c>
    </row>
    <row r="409" spans="1:23" x14ac:dyDescent="0.25">
      <c r="A409" t="s">
        <v>880</v>
      </c>
      <c r="B409" t="s">
        <v>2108</v>
      </c>
      <c r="C409" t="s">
        <v>3333</v>
      </c>
      <c r="D409" t="s">
        <v>2110</v>
      </c>
      <c r="E409" t="s">
        <v>881</v>
      </c>
      <c r="F409" t="s">
        <v>3334</v>
      </c>
      <c r="G409" t="s">
        <v>3335</v>
      </c>
      <c r="H409" t="s">
        <v>881</v>
      </c>
      <c r="I409" t="s">
        <v>82</v>
      </c>
      <c r="J409">
        <v>51</v>
      </c>
      <c r="K409" t="s">
        <v>71</v>
      </c>
      <c r="L409" t="s">
        <v>72</v>
      </c>
      <c r="M409" t="s">
        <v>31</v>
      </c>
      <c r="N409">
        <v>33</v>
      </c>
      <c r="O409" s="20" t="s">
        <v>2104</v>
      </c>
      <c r="P409">
        <v>0</v>
      </c>
      <c r="Q409" t="s">
        <v>2100</v>
      </c>
      <c r="R409">
        <v>0.63</v>
      </c>
      <c r="S409" t="s">
        <v>33</v>
      </c>
      <c r="T409" t="s">
        <v>15</v>
      </c>
      <c r="U409">
        <v>16</v>
      </c>
      <c r="W409">
        <v>14</v>
      </c>
    </row>
    <row r="410" spans="1:23" x14ac:dyDescent="0.25">
      <c r="A410" t="s">
        <v>882</v>
      </c>
      <c r="B410" t="s">
        <v>2108</v>
      </c>
      <c r="C410" t="s">
        <v>3336</v>
      </c>
      <c r="D410" t="s">
        <v>2110</v>
      </c>
      <c r="E410" t="s">
        <v>883</v>
      </c>
      <c r="F410" t="s">
        <v>3337</v>
      </c>
      <c r="G410" t="s">
        <v>3338</v>
      </c>
      <c r="H410" t="s">
        <v>883</v>
      </c>
      <c r="I410" t="s">
        <v>63</v>
      </c>
      <c r="J410">
        <v>37</v>
      </c>
      <c r="K410" t="s">
        <v>36</v>
      </c>
      <c r="L410" t="s">
        <v>37</v>
      </c>
      <c r="M410" t="s">
        <v>19</v>
      </c>
      <c r="N410">
        <v>11</v>
      </c>
      <c r="O410" s="20" t="s">
        <v>2104</v>
      </c>
      <c r="P410">
        <v>3.6</v>
      </c>
      <c r="Q410" t="s">
        <v>2099</v>
      </c>
      <c r="R410">
        <v>0.73</v>
      </c>
      <c r="S410" t="s">
        <v>50</v>
      </c>
      <c r="T410" t="s">
        <v>15</v>
      </c>
      <c r="U410">
        <v>14</v>
      </c>
      <c r="W410">
        <v>7</v>
      </c>
    </row>
    <row r="411" spans="1:23" x14ac:dyDescent="0.25">
      <c r="A411" t="s">
        <v>884</v>
      </c>
      <c r="B411" t="s">
        <v>2108</v>
      </c>
      <c r="C411" t="s">
        <v>3339</v>
      </c>
      <c r="D411" t="s">
        <v>2110</v>
      </c>
      <c r="E411" t="s">
        <v>885</v>
      </c>
      <c r="F411" t="s">
        <v>3340</v>
      </c>
      <c r="G411" t="s">
        <v>3341</v>
      </c>
      <c r="H411" t="s">
        <v>885</v>
      </c>
      <c r="I411" t="s">
        <v>63</v>
      </c>
      <c r="J411">
        <v>20</v>
      </c>
      <c r="K411" t="s">
        <v>173</v>
      </c>
      <c r="L411" t="s">
        <v>59</v>
      </c>
      <c r="M411" t="s">
        <v>19</v>
      </c>
      <c r="N411">
        <v>2</v>
      </c>
      <c r="O411" s="20">
        <v>30</v>
      </c>
      <c r="P411">
        <v>0</v>
      </c>
      <c r="Q411" t="s">
        <v>2099</v>
      </c>
      <c r="R411">
        <v>0.94</v>
      </c>
      <c r="S411" t="s">
        <v>8</v>
      </c>
      <c r="T411" t="s">
        <v>44</v>
      </c>
      <c r="U411">
        <v>2</v>
      </c>
      <c r="W411">
        <v>4</v>
      </c>
    </row>
    <row r="412" spans="1:23" x14ac:dyDescent="0.25">
      <c r="A412" t="s">
        <v>886</v>
      </c>
      <c r="B412" t="s">
        <v>2108</v>
      </c>
      <c r="C412" t="s">
        <v>3342</v>
      </c>
      <c r="D412" t="s">
        <v>2110</v>
      </c>
      <c r="E412" t="s">
        <v>887</v>
      </c>
      <c r="F412" t="s">
        <v>3343</v>
      </c>
      <c r="G412" t="s">
        <v>3344</v>
      </c>
      <c r="H412" t="s">
        <v>887</v>
      </c>
      <c r="I412" t="s">
        <v>63</v>
      </c>
      <c r="J412">
        <v>50</v>
      </c>
      <c r="K412" t="s">
        <v>12</v>
      </c>
      <c r="L412" t="s">
        <v>13</v>
      </c>
      <c r="M412" t="s">
        <v>23</v>
      </c>
      <c r="N412">
        <v>31</v>
      </c>
      <c r="O412" s="20" t="s">
        <v>49</v>
      </c>
      <c r="P412">
        <v>4.0999999999999996</v>
      </c>
      <c r="Q412" t="s">
        <v>2100</v>
      </c>
      <c r="R412">
        <v>0.81</v>
      </c>
      <c r="S412" t="s">
        <v>55</v>
      </c>
      <c r="T412" t="s">
        <v>44</v>
      </c>
      <c r="U412">
        <v>11</v>
      </c>
      <c r="W412">
        <v>3</v>
      </c>
    </row>
    <row r="413" spans="1:23" x14ac:dyDescent="0.25">
      <c r="A413" t="s">
        <v>888</v>
      </c>
      <c r="B413" t="s">
        <v>2108</v>
      </c>
      <c r="C413" t="s">
        <v>3345</v>
      </c>
      <c r="D413" t="s">
        <v>2110</v>
      </c>
      <c r="E413" t="s">
        <v>889</v>
      </c>
      <c r="F413" t="s">
        <v>3346</v>
      </c>
      <c r="G413" t="s">
        <v>3347</v>
      </c>
      <c r="H413" t="s">
        <v>889</v>
      </c>
      <c r="I413" t="s">
        <v>63</v>
      </c>
      <c r="J413">
        <v>58</v>
      </c>
      <c r="K413" t="s">
        <v>47</v>
      </c>
      <c r="L413" t="s">
        <v>48</v>
      </c>
      <c r="M413" t="s">
        <v>19</v>
      </c>
      <c r="N413">
        <v>17</v>
      </c>
      <c r="O413" s="20" t="s">
        <v>49</v>
      </c>
      <c r="P413">
        <v>2.6</v>
      </c>
      <c r="Q413" t="s">
        <v>2100</v>
      </c>
      <c r="R413">
        <v>0.61</v>
      </c>
      <c r="S413" t="s">
        <v>8</v>
      </c>
      <c r="T413" t="s">
        <v>15</v>
      </c>
      <c r="U413">
        <v>20</v>
      </c>
      <c r="W413">
        <v>1</v>
      </c>
    </row>
    <row r="414" spans="1:23" x14ac:dyDescent="0.25">
      <c r="A414" t="s">
        <v>890</v>
      </c>
      <c r="B414" t="s">
        <v>2108</v>
      </c>
      <c r="C414" t="s">
        <v>3348</v>
      </c>
      <c r="D414" t="s">
        <v>2110</v>
      </c>
      <c r="E414" t="s">
        <v>891</v>
      </c>
      <c r="F414" t="s">
        <v>3349</v>
      </c>
      <c r="G414" t="s">
        <v>3350</v>
      </c>
      <c r="H414" t="s">
        <v>891</v>
      </c>
      <c r="I414" t="s">
        <v>63</v>
      </c>
      <c r="J414">
        <v>40</v>
      </c>
      <c r="K414" t="s">
        <v>91</v>
      </c>
      <c r="L414" t="s">
        <v>92</v>
      </c>
      <c r="M414" t="s">
        <v>60</v>
      </c>
      <c r="N414">
        <v>2</v>
      </c>
      <c r="O414" s="20" t="s">
        <v>212</v>
      </c>
      <c r="P414">
        <v>0</v>
      </c>
      <c r="Q414" t="s">
        <v>2099</v>
      </c>
      <c r="R414">
        <v>0.11</v>
      </c>
      <c r="S414" t="s">
        <v>8</v>
      </c>
      <c r="T414" t="s">
        <v>20</v>
      </c>
      <c r="U414">
        <v>3</v>
      </c>
      <c r="W414">
        <v>5</v>
      </c>
    </row>
    <row r="415" spans="1:23" x14ac:dyDescent="0.25">
      <c r="A415" t="s">
        <v>892</v>
      </c>
      <c r="B415" t="s">
        <v>2108</v>
      </c>
      <c r="C415" t="s">
        <v>3351</v>
      </c>
      <c r="D415" t="s">
        <v>2110</v>
      </c>
      <c r="E415" t="s">
        <v>893</v>
      </c>
      <c r="F415" t="s">
        <v>3352</v>
      </c>
      <c r="G415" t="s">
        <v>3353</v>
      </c>
      <c r="H415" t="s">
        <v>893</v>
      </c>
      <c r="I415" t="s">
        <v>63</v>
      </c>
      <c r="J415">
        <v>26</v>
      </c>
      <c r="K415" t="s">
        <v>122</v>
      </c>
      <c r="L415" t="s">
        <v>123</v>
      </c>
      <c r="M415" t="s">
        <v>23</v>
      </c>
      <c r="N415">
        <v>2</v>
      </c>
      <c r="O415" s="20">
        <v>20</v>
      </c>
      <c r="P415">
        <v>1.3</v>
      </c>
      <c r="Q415" t="s">
        <v>142</v>
      </c>
      <c r="R415">
        <v>0.83</v>
      </c>
      <c r="S415" t="s">
        <v>50</v>
      </c>
      <c r="T415" t="s">
        <v>20</v>
      </c>
      <c r="U415">
        <v>1</v>
      </c>
      <c r="W415">
        <v>5</v>
      </c>
    </row>
    <row r="416" spans="1:23" x14ac:dyDescent="0.25">
      <c r="A416" t="s">
        <v>894</v>
      </c>
      <c r="B416" t="s">
        <v>2108</v>
      </c>
      <c r="C416" t="s">
        <v>3354</v>
      </c>
      <c r="D416" t="s">
        <v>2110</v>
      </c>
      <c r="E416" t="s">
        <v>895</v>
      </c>
      <c r="F416" t="s">
        <v>3355</v>
      </c>
      <c r="G416" t="s">
        <v>3356</v>
      </c>
      <c r="H416" t="s">
        <v>895</v>
      </c>
      <c r="I416" t="s">
        <v>63</v>
      </c>
      <c r="J416">
        <v>44</v>
      </c>
      <c r="K416" t="s">
        <v>95</v>
      </c>
      <c r="L416" t="s">
        <v>96</v>
      </c>
      <c r="M416" t="s">
        <v>64</v>
      </c>
      <c r="N416">
        <v>22</v>
      </c>
      <c r="O416" s="20">
        <v>30</v>
      </c>
      <c r="P416">
        <v>4.0999999999999996</v>
      </c>
      <c r="Q416" t="s">
        <v>2100</v>
      </c>
      <c r="R416">
        <v>0.11</v>
      </c>
      <c r="S416" t="s">
        <v>8</v>
      </c>
      <c r="T416" t="s">
        <v>44</v>
      </c>
      <c r="U416">
        <v>15</v>
      </c>
      <c r="W416">
        <v>5</v>
      </c>
    </row>
    <row r="417" spans="1:23" x14ac:dyDescent="0.25">
      <c r="A417" t="s">
        <v>896</v>
      </c>
      <c r="B417" t="s">
        <v>2108</v>
      </c>
      <c r="C417" t="s">
        <v>3357</v>
      </c>
      <c r="D417" t="s">
        <v>2110</v>
      </c>
      <c r="E417" t="s">
        <v>897</v>
      </c>
      <c r="F417" t="s">
        <v>3358</v>
      </c>
      <c r="G417" t="s">
        <v>3359</v>
      </c>
      <c r="H417" t="s">
        <v>897</v>
      </c>
      <c r="I417" t="s">
        <v>82</v>
      </c>
      <c r="J417">
        <v>42</v>
      </c>
      <c r="K417" t="s">
        <v>162</v>
      </c>
      <c r="L417" t="s">
        <v>59</v>
      </c>
      <c r="M417" t="s">
        <v>97</v>
      </c>
      <c r="N417">
        <v>8</v>
      </c>
      <c r="O417" s="20" t="s">
        <v>49</v>
      </c>
      <c r="P417">
        <v>2.4</v>
      </c>
      <c r="Q417" t="s">
        <v>142</v>
      </c>
      <c r="R417">
        <v>0.68</v>
      </c>
      <c r="S417" t="s">
        <v>50</v>
      </c>
      <c r="T417" t="s">
        <v>20</v>
      </c>
      <c r="U417">
        <v>7</v>
      </c>
      <c r="W417">
        <v>11</v>
      </c>
    </row>
    <row r="418" spans="1:23" x14ac:dyDescent="0.25">
      <c r="A418" t="s">
        <v>898</v>
      </c>
      <c r="B418" t="s">
        <v>2108</v>
      </c>
      <c r="C418" t="s">
        <v>3360</v>
      </c>
      <c r="D418" t="s">
        <v>2110</v>
      </c>
      <c r="E418" t="s">
        <v>318</v>
      </c>
      <c r="F418" t="s">
        <v>2488</v>
      </c>
      <c r="G418" t="s">
        <v>2489</v>
      </c>
      <c r="H418" t="s">
        <v>318</v>
      </c>
      <c r="I418" t="s">
        <v>82</v>
      </c>
      <c r="J418">
        <v>38</v>
      </c>
      <c r="K418" t="s">
        <v>162</v>
      </c>
      <c r="L418" t="s">
        <v>59</v>
      </c>
      <c r="M418" t="s">
        <v>38</v>
      </c>
      <c r="N418">
        <v>9</v>
      </c>
      <c r="O418" s="20" t="s">
        <v>49</v>
      </c>
      <c r="P418">
        <v>0</v>
      </c>
      <c r="Q418" t="s">
        <v>2099</v>
      </c>
      <c r="R418">
        <v>0.74</v>
      </c>
      <c r="S418" t="s">
        <v>33</v>
      </c>
      <c r="T418" t="s">
        <v>15</v>
      </c>
      <c r="U418">
        <v>9</v>
      </c>
      <c r="W418">
        <v>9</v>
      </c>
    </row>
    <row r="419" spans="1:23" x14ac:dyDescent="0.25">
      <c r="A419" t="s">
        <v>899</v>
      </c>
      <c r="B419" t="s">
        <v>2108</v>
      </c>
      <c r="C419" t="s">
        <v>3361</v>
      </c>
      <c r="D419" t="s">
        <v>2110</v>
      </c>
      <c r="E419" t="s">
        <v>900</v>
      </c>
      <c r="F419" t="s">
        <v>3362</v>
      </c>
      <c r="G419" t="s">
        <v>3363</v>
      </c>
      <c r="H419" t="s">
        <v>900</v>
      </c>
      <c r="I419" t="s">
        <v>82</v>
      </c>
      <c r="J419">
        <v>51</v>
      </c>
      <c r="K419" t="s">
        <v>122</v>
      </c>
      <c r="L419" t="s">
        <v>123</v>
      </c>
      <c r="M419" t="s">
        <v>23</v>
      </c>
      <c r="N419">
        <v>32</v>
      </c>
      <c r="O419" s="20">
        <v>100</v>
      </c>
      <c r="P419">
        <v>4.4000000000000004</v>
      </c>
      <c r="Q419" t="s">
        <v>2099</v>
      </c>
      <c r="R419">
        <v>0.91</v>
      </c>
      <c r="S419" t="s">
        <v>33</v>
      </c>
      <c r="T419" t="s">
        <v>20</v>
      </c>
      <c r="U419">
        <v>14</v>
      </c>
      <c r="W419">
        <v>15</v>
      </c>
    </row>
    <row r="420" spans="1:23" x14ac:dyDescent="0.25">
      <c r="A420" t="s">
        <v>901</v>
      </c>
      <c r="B420" t="s">
        <v>2108</v>
      </c>
      <c r="C420" t="s">
        <v>3364</v>
      </c>
      <c r="D420" t="s">
        <v>2110</v>
      </c>
      <c r="E420" t="s">
        <v>902</v>
      </c>
      <c r="F420" t="s">
        <v>3365</v>
      </c>
      <c r="G420" t="s">
        <v>3366</v>
      </c>
      <c r="H420" t="s">
        <v>902</v>
      </c>
      <c r="I420" t="s">
        <v>63</v>
      </c>
      <c r="J420">
        <v>36</v>
      </c>
      <c r="K420" t="s">
        <v>118</v>
      </c>
      <c r="L420" t="s">
        <v>119</v>
      </c>
      <c r="M420" t="s">
        <v>31</v>
      </c>
      <c r="N420">
        <v>8</v>
      </c>
      <c r="O420" s="20" t="s">
        <v>2102</v>
      </c>
      <c r="P420">
        <v>2.2000000000000002</v>
      </c>
      <c r="Q420" t="s">
        <v>2100</v>
      </c>
      <c r="R420">
        <v>0.97</v>
      </c>
      <c r="S420" t="s">
        <v>50</v>
      </c>
      <c r="T420" t="s">
        <v>44</v>
      </c>
      <c r="U420">
        <v>10</v>
      </c>
      <c r="W420">
        <v>5</v>
      </c>
    </row>
    <row r="421" spans="1:23" x14ac:dyDescent="0.25">
      <c r="A421" t="s">
        <v>903</v>
      </c>
      <c r="B421" t="s">
        <v>2108</v>
      </c>
      <c r="C421" t="s">
        <v>3367</v>
      </c>
      <c r="D421" t="s">
        <v>2110</v>
      </c>
      <c r="E421" t="s">
        <v>904</v>
      </c>
      <c r="F421" t="s">
        <v>3368</v>
      </c>
      <c r="G421" t="s">
        <v>3369</v>
      </c>
      <c r="H421" t="s">
        <v>3370</v>
      </c>
      <c r="I421" t="s">
        <v>63</v>
      </c>
      <c r="J421">
        <v>37</v>
      </c>
      <c r="K421" t="s">
        <v>12</v>
      </c>
      <c r="L421" t="s">
        <v>13</v>
      </c>
      <c r="M421" t="s">
        <v>14</v>
      </c>
      <c r="N421">
        <v>10</v>
      </c>
      <c r="O421" s="20">
        <v>30</v>
      </c>
      <c r="P421">
        <v>0</v>
      </c>
      <c r="Q421" t="s">
        <v>2099</v>
      </c>
      <c r="R421">
        <v>0.96</v>
      </c>
      <c r="S421" t="s">
        <v>33</v>
      </c>
      <c r="T421" t="s">
        <v>15</v>
      </c>
      <c r="U421">
        <v>15</v>
      </c>
      <c r="W421">
        <v>12</v>
      </c>
    </row>
    <row r="422" spans="1:23" x14ac:dyDescent="0.25">
      <c r="A422" t="s">
        <v>905</v>
      </c>
      <c r="B422" t="s">
        <v>2108</v>
      </c>
      <c r="C422" t="s">
        <v>3371</v>
      </c>
      <c r="D422" t="s">
        <v>2110</v>
      </c>
      <c r="E422" t="s">
        <v>906</v>
      </c>
      <c r="F422" t="s">
        <v>3372</v>
      </c>
      <c r="G422" t="s">
        <v>3373</v>
      </c>
      <c r="H422" t="s">
        <v>906</v>
      </c>
      <c r="I422" t="s">
        <v>82</v>
      </c>
      <c r="J422">
        <v>31</v>
      </c>
      <c r="K422" t="s">
        <v>136</v>
      </c>
      <c r="L422" t="s">
        <v>137</v>
      </c>
      <c r="M422" t="s">
        <v>75</v>
      </c>
      <c r="N422">
        <v>0</v>
      </c>
      <c r="O422" s="20">
        <v>50</v>
      </c>
      <c r="P422">
        <v>1.1000000000000001</v>
      </c>
      <c r="Q422" t="s">
        <v>2100</v>
      </c>
      <c r="R422">
        <v>0.73</v>
      </c>
      <c r="S422" t="s">
        <v>55</v>
      </c>
      <c r="T422" t="s">
        <v>20</v>
      </c>
      <c r="U422">
        <v>2</v>
      </c>
      <c r="W422">
        <v>1</v>
      </c>
    </row>
    <row r="423" spans="1:23" x14ac:dyDescent="0.25">
      <c r="A423" t="s">
        <v>907</v>
      </c>
      <c r="B423" t="s">
        <v>2108</v>
      </c>
      <c r="C423" t="s">
        <v>3374</v>
      </c>
      <c r="D423" t="s">
        <v>2110</v>
      </c>
      <c r="E423" t="s">
        <v>908</v>
      </c>
      <c r="F423" t="s">
        <v>3375</v>
      </c>
      <c r="G423" t="s">
        <v>3376</v>
      </c>
      <c r="H423" t="s">
        <v>908</v>
      </c>
      <c r="I423" t="s">
        <v>63</v>
      </c>
      <c r="J423">
        <v>47</v>
      </c>
      <c r="K423" t="s">
        <v>78</v>
      </c>
      <c r="L423" t="s">
        <v>79</v>
      </c>
      <c r="M423" t="s">
        <v>64</v>
      </c>
      <c r="N423">
        <v>22</v>
      </c>
      <c r="O423" s="20" t="s">
        <v>49</v>
      </c>
      <c r="P423">
        <v>1.4</v>
      </c>
      <c r="Q423" t="s">
        <v>54</v>
      </c>
      <c r="R423">
        <v>0.72</v>
      </c>
      <c r="S423" t="s">
        <v>8</v>
      </c>
      <c r="T423" t="s">
        <v>9</v>
      </c>
      <c r="U423">
        <v>19</v>
      </c>
      <c r="W423">
        <v>2</v>
      </c>
    </row>
    <row r="424" spans="1:23" x14ac:dyDescent="0.25">
      <c r="A424" t="s">
        <v>909</v>
      </c>
      <c r="B424" t="s">
        <v>2108</v>
      </c>
      <c r="C424" t="s">
        <v>3377</v>
      </c>
      <c r="D424" t="s">
        <v>2110</v>
      </c>
      <c r="E424" t="s">
        <v>910</v>
      </c>
      <c r="F424" t="s">
        <v>3378</v>
      </c>
      <c r="G424" t="s">
        <v>3379</v>
      </c>
      <c r="H424" t="s">
        <v>910</v>
      </c>
      <c r="I424" t="s">
        <v>63</v>
      </c>
      <c r="J424">
        <v>60</v>
      </c>
      <c r="K424" t="s">
        <v>162</v>
      </c>
      <c r="L424" t="s">
        <v>59</v>
      </c>
      <c r="M424" t="s">
        <v>60</v>
      </c>
      <c r="N424">
        <v>34</v>
      </c>
      <c r="O424" s="20" t="s">
        <v>212</v>
      </c>
      <c r="P424">
        <v>0</v>
      </c>
      <c r="Q424" t="s">
        <v>2100</v>
      </c>
      <c r="R424">
        <v>0.74</v>
      </c>
      <c r="S424" t="s">
        <v>55</v>
      </c>
      <c r="T424" t="s">
        <v>15</v>
      </c>
      <c r="U424">
        <v>19</v>
      </c>
      <c r="W424">
        <v>14</v>
      </c>
    </row>
    <row r="425" spans="1:23" x14ac:dyDescent="0.25">
      <c r="A425" t="s">
        <v>911</v>
      </c>
      <c r="B425" t="s">
        <v>2108</v>
      </c>
      <c r="C425" t="s">
        <v>3380</v>
      </c>
      <c r="D425" t="s">
        <v>2110</v>
      </c>
      <c r="E425" t="s">
        <v>912</v>
      </c>
      <c r="F425" t="s">
        <v>3381</v>
      </c>
      <c r="G425" t="s">
        <v>3382</v>
      </c>
      <c r="H425" t="s">
        <v>912</v>
      </c>
      <c r="I425" t="s">
        <v>63</v>
      </c>
      <c r="J425">
        <v>48</v>
      </c>
      <c r="K425" t="s">
        <v>58</v>
      </c>
      <c r="L425" t="s">
        <v>59</v>
      </c>
      <c r="M425" t="s">
        <v>14</v>
      </c>
      <c r="N425">
        <v>5</v>
      </c>
      <c r="O425" s="20">
        <v>30</v>
      </c>
      <c r="P425">
        <v>1.5</v>
      </c>
      <c r="Q425" t="s">
        <v>2099</v>
      </c>
      <c r="R425">
        <v>0.11</v>
      </c>
      <c r="S425" t="s">
        <v>8</v>
      </c>
      <c r="T425" t="s">
        <v>15</v>
      </c>
      <c r="U425">
        <v>4</v>
      </c>
      <c r="W425">
        <v>2</v>
      </c>
    </row>
    <row r="426" spans="1:23" x14ac:dyDescent="0.25">
      <c r="A426" t="s">
        <v>913</v>
      </c>
      <c r="B426" t="s">
        <v>2108</v>
      </c>
      <c r="C426" t="s">
        <v>3383</v>
      </c>
      <c r="D426" t="s">
        <v>2110</v>
      </c>
      <c r="E426" t="s">
        <v>914</v>
      </c>
      <c r="F426" t="s">
        <v>3384</v>
      </c>
      <c r="G426" t="s">
        <v>3385</v>
      </c>
      <c r="H426" t="s">
        <v>914</v>
      </c>
      <c r="I426" t="s">
        <v>63</v>
      </c>
      <c r="J426">
        <v>24</v>
      </c>
      <c r="K426" t="s">
        <v>78</v>
      </c>
      <c r="L426" t="s">
        <v>79</v>
      </c>
      <c r="M426" t="s">
        <v>31</v>
      </c>
      <c r="N426">
        <v>3</v>
      </c>
      <c r="O426" s="20">
        <v>20</v>
      </c>
      <c r="P426">
        <v>0</v>
      </c>
      <c r="Q426" t="s">
        <v>2100</v>
      </c>
      <c r="R426">
        <v>0.11</v>
      </c>
      <c r="S426" t="s">
        <v>33</v>
      </c>
      <c r="T426" t="s">
        <v>9</v>
      </c>
      <c r="U426">
        <v>2</v>
      </c>
      <c r="W426">
        <v>1</v>
      </c>
    </row>
    <row r="427" spans="1:23" x14ac:dyDescent="0.25">
      <c r="A427" t="s">
        <v>915</v>
      </c>
      <c r="B427" t="s">
        <v>2108</v>
      </c>
      <c r="C427" t="s">
        <v>3386</v>
      </c>
      <c r="D427" t="s">
        <v>2110</v>
      </c>
      <c r="E427" t="s">
        <v>916</v>
      </c>
      <c r="F427" t="s">
        <v>3387</v>
      </c>
      <c r="G427" t="s">
        <v>3388</v>
      </c>
      <c r="H427" t="s">
        <v>916</v>
      </c>
      <c r="I427" t="s">
        <v>63</v>
      </c>
      <c r="J427">
        <v>35</v>
      </c>
      <c r="K427" t="s">
        <v>29</v>
      </c>
      <c r="L427" t="s">
        <v>30</v>
      </c>
      <c r="M427" t="s">
        <v>97</v>
      </c>
      <c r="N427">
        <v>10</v>
      </c>
      <c r="O427" s="20">
        <v>75</v>
      </c>
      <c r="P427">
        <v>0</v>
      </c>
      <c r="Q427" t="s">
        <v>2100</v>
      </c>
      <c r="R427">
        <v>0.74</v>
      </c>
      <c r="S427" t="s">
        <v>55</v>
      </c>
      <c r="T427" t="s">
        <v>9</v>
      </c>
      <c r="U427">
        <v>8</v>
      </c>
      <c r="W427">
        <v>9</v>
      </c>
    </row>
    <row r="428" spans="1:23" x14ac:dyDescent="0.25">
      <c r="A428" t="s">
        <v>917</v>
      </c>
      <c r="B428" t="s">
        <v>2108</v>
      </c>
      <c r="C428" t="s">
        <v>3389</v>
      </c>
      <c r="D428" t="s">
        <v>2110</v>
      </c>
      <c r="E428" t="s">
        <v>918</v>
      </c>
      <c r="F428" t="s">
        <v>3390</v>
      </c>
      <c r="G428" t="s">
        <v>3391</v>
      </c>
      <c r="H428" t="s">
        <v>918</v>
      </c>
      <c r="I428" t="s">
        <v>82</v>
      </c>
      <c r="J428">
        <v>35</v>
      </c>
      <c r="K428" t="s">
        <v>43</v>
      </c>
      <c r="L428" t="s">
        <v>13</v>
      </c>
      <c r="M428" t="s">
        <v>75</v>
      </c>
      <c r="N428">
        <v>11</v>
      </c>
      <c r="O428" s="20">
        <v>100</v>
      </c>
      <c r="P428">
        <v>3.5</v>
      </c>
      <c r="Q428" t="s">
        <v>2100</v>
      </c>
      <c r="R428">
        <v>0.71</v>
      </c>
      <c r="S428" t="s">
        <v>33</v>
      </c>
      <c r="T428" t="s">
        <v>15</v>
      </c>
      <c r="U428">
        <v>2</v>
      </c>
      <c r="W428">
        <v>1</v>
      </c>
    </row>
    <row r="429" spans="1:23" x14ac:dyDescent="0.25">
      <c r="A429" t="s">
        <v>919</v>
      </c>
      <c r="B429" t="s">
        <v>2108</v>
      </c>
      <c r="C429" t="s">
        <v>3392</v>
      </c>
      <c r="D429" t="s">
        <v>2110</v>
      </c>
      <c r="E429" t="s">
        <v>920</v>
      </c>
      <c r="F429" t="s">
        <v>3393</v>
      </c>
      <c r="G429" t="s">
        <v>3394</v>
      </c>
      <c r="H429" t="s">
        <v>920</v>
      </c>
      <c r="I429" t="s">
        <v>63</v>
      </c>
      <c r="J429">
        <v>29</v>
      </c>
      <c r="K429" t="s">
        <v>29</v>
      </c>
      <c r="L429" t="s">
        <v>30</v>
      </c>
      <c r="M429" t="s">
        <v>60</v>
      </c>
      <c r="N429">
        <v>6</v>
      </c>
      <c r="O429" s="20" t="s">
        <v>49</v>
      </c>
      <c r="P429">
        <v>4.8</v>
      </c>
      <c r="Q429" t="s">
        <v>2099</v>
      </c>
      <c r="R429">
        <v>0.83</v>
      </c>
      <c r="S429" t="s">
        <v>8</v>
      </c>
      <c r="T429" t="s">
        <v>9</v>
      </c>
      <c r="U429">
        <v>14</v>
      </c>
      <c r="W429">
        <v>2</v>
      </c>
    </row>
    <row r="430" spans="1:23" x14ac:dyDescent="0.25">
      <c r="A430" t="s">
        <v>921</v>
      </c>
      <c r="B430" t="s">
        <v>2108</v>
      </c>
      <c r="C430" t="s">
        <v>3395</v>
      </c>
      <c r="D430" t="s">
        <v>2110</v>
      </c>
      <c r="E430" t="s">
        <v>922</v>
      </c>
      <c r="F430" t="s">
        <v>3396</v>
      </c>
      <c r="G430" t="s">
        <v>3397</v>
      </c>
      <c r="H430" t="s">
        <v>922</v>
      </c>
      <c r="I430" t="s">
        <v>63</v>
      </c>
      <c r="J430">
        <v>36</v>
      </c>
      <c r="K430" t="s">
        <v>5</v>
      </c>
      <c r="L430" t="s">
        <v>6</v>
      </c>
      <c r="M430" t="s">
        <v>97</v>
      </c>
      <c r="N430">
        <v>1</v>
      </c>
      <c r="O430" s="20" t="s">
        <v>153</v>
      </c>
      <c r="P430">
        <v>2.5</v>
      </c>
      <c r="Q430" t="s">
        <v>2100</v>
      </c>
      <c r="R430">
        <v>0.63</v>
      </c>
      <c r="S430" t="s">
        <v>50</v>
      </c>
      <c r="T430" t="s">
        <v>44</v>
      </c>
      <c r="U430">
        <v>4</v>
      </c>
      <c r="W430">
        <v>2</v>
      </c>
    </row>
    <row r="431" spans="1:23" x14ac:dyDescent="0.25">
      <c r="A431" t="s">
        <v>923</v>
      </c>
      <c r="B431" t="s">
        <v>2108</v>
      </c>
      <c r="C431" t="s">
        <v>3398</v>
      </c>
      <c r="D431" t="s">
        <v>2110</v>
      </c>
      <c r="E431" t="s">
        <v>924</v>
      </c>
      <c r="F431" t="s">
        <v>3399</v>
      </c>
      <c r="G431" t="s">
        <v>3400</v>
      </c>
      <c r="H431" t="s">
        <v>924</v>
      </c>
      <c r="I431" t="s">
        <v>63</v>
      </c>
      <c r="J431">
        <v>44</v>
      </c>
      <c r="K431" t="s">
        <v>111</v>
      </c>
      <c r="L431" t="s">
        <v>13</v>
      </c>
      <c r="M431" t="s">
        <v>31</v>
      </c>
      <c r="N431">
        <v>0</v>
      </c>
      <c r="O431" s="20" t="s">
        <v>49</v>
      </c>
      <c r="P431">
        <v>4.8</v>
      </c>
      <c r="Q431" t="s">
        <v>2099</v>
      </c>
      <c r="R431">
        <v>0.84</v>
      </c>
      <c r="S431" t="s">
        <v>50</v>
      </c>
      <c r="T431" t="s">
        <v>44</v>
      </c>
      <c r="U431">
        <v>4</v>
      </c>
      <c r="W431">
        <v>1</v>
      </c>
    </row>
    <row r="432" spans="1:23" x14ac:dyDescent="0.25">
      <c r="A432" t="s">
        <v>925</v>
      </c>
      <c r="B432" t="s">
        <v>2108</v>
      </c>
      <c r="C432" t="s">
        <v>3401</v>
      </c>
      <c r="D432" t="s">
        <v>2110</v>
      </c>
      <c r="E432" t="s">
        <v>926</v>
      </c>
      <c r="F432" t="s">
        <v>3402</v>
      </c>
      <c r="G432" t="s">
        <v>3403</v>
      </c>
      <c r="H432" t="s">
        <v>926</v>
      </c>
      <c r="I432" t="s">
        <v>82</v>
      </c>
      <c r="J432">
        <v>44</v>
      </c>
      <c r="K432" t="s">
        <v>136</v>
      </c>
      <c r="L432" t="s">
        <v>137</v>
      </c>
      <c r="M432" t="s">
        <v>23</v>
      </c>
      <c r="N432">
        <v>11</v>
      </c>
      <c r="O432" s="20" t="s">
        <v>49</v>
      </c>
      <c r="P432">
        <v>1.4</v>
      </c>
      <c r="Q432" t="s">
        <v>2099</v>
      </c>
      <c r="R432">
        <v>0.93</v>
      </c>
      <c r="S432" t="s">
        <v>55</v>
      </c>
      <c r="T432" t="s">
        <v>44</v>
      </c>
      <c r="U432">
        <v>3</v>
      </c>
      <c r="W432">
        <v>1</v>
      </c>
    </row>
    <row r="433" spans="1:23" x14ac:dyDescent="0.25">
      <c r="A433" t="s">
        <v>927</v>
      </c>
      <c r="B433" t="s">
        <v>2108</v>
      </c>
      <c r="C433" t="s">
        <v>3404</v>
      </c>
      <c r="D433" t="s">
        <v>2110</v>
      </c>
      <c r="E433" t="s">
        <v>928</v>
      </c>
      <c r="F433" t="s">
        <v>3405</v>
      </c>
      <c r="G433" t="s">
        <v>3406</v>
      </c>
      <c r="H433" t="s">
        <v>928</v>
      </c>
      <c r="I433" t="s">
        <v>82</v>
      </c>
      <c r="J433">
        <v>40</v>
      </c>
      <c r="K433" t="s">
        <v>78</v>
      </c>
      <c r="L433" t="s">
        <v>79</v>
      </c>
      <c r="M433" t="s">
        <v>31</v>
      </c>
      <c r="N433">
        <v>13</v>
      </c>
      <c r="O433" s="20" t="s">
        <v>2102</v>
      </c>
      <c r="P433">
        <v>1.1000000000000001</v>
      </c>
      <c r="Q433" t="s">
        <v>2100</v>
      </c>
      <c r="R433">
        <v>0.11</v>
      </c>
      <c r="S433" t="s">
        <v>33</v>
      </c>
      <c r="T433" t="s">
        <v>15</v>
      </c>
      <c r="U433">
        <v>13</v>
      </c>
      <c r="W433">
        <v>9</v>
      </c>
    </row>
    <row r="434" spans="1:23" x14ac:dyDescent="0.25">
      <c r="A434" t="s">
        <v>929</v>
      </c>
      <c r="B434" t="s">
        <v>2108</v>
      </c>
      <c r="C434" t="s">
        <v>3407</v>
      </c>
      <c r="D434" t="s">
        <v>2110</v>
      </c>
      <c r="E434" t="s">
        <v>930</v>
      </c>
      <c r="F434" t="s">
        <v>3408</v>
      </c>
      <c r="G434" t="s">
        <v>3409</v>
      </c>
      <c r="H434" t="s">
        <v>930</v>
      </c>
      <c r="I434" t="s">
        <v>63</v>
      </c>
      <c r="J434">
        <v>53</v>
      </c>
      <c r="K434" t="s">
        <v>29</v>
      </c>
      <c r="L434" t="s">
        <v>30</v>
      </c>
      <c r="M434" t="s">
        <v>97</v>
      </c>
      <c r="N434">
        <v>13</v>
      </c>
      <c r="O434" s="20" t="s">
        <v>49</v>
      </c>
      <c r="P434">
        <v>3.3</v>
      </c>
      <c r="Q434" t="s">
        <v>2100</v>
      </c>
      <c r="R434">
        <v>0.93</v>
      </c>
      <c r="S434" t="s">
        <v>33</v>
      </c>
      <c r="T434" t="s">
        <v>9</v>
      </c>
      <c r="U434">
        <v>10</v>
      </c>
      <c r="W434">
        <v>10</v>
      </c>
    </row>
    <row r="435" spans="1:23" x14ac:dyDescent="0.25">
      <c r="A435" t="s">
        <v>931</v>
      </c>
      <c r="B435" t="s">
        <v>2108</v>
      </c>
      <c r="C435" t="s">
        <v>3410</v>
      </c>
      <c r="D435" t="s">
        <v>2110</v>
      </c>
      <c r="E435" t="s">
        <v>932</v>
      </c>
      <c r="F435" t="s">
        <v>3411</v>
      </c>
      <c r="G435" t="s">
        <v>3412</v>
      </c>
      <c r="H435" t="s">
        <v>932</v>
      </c>
      <c r="I435" t="s">
        <v>63</v>
      </c>
      <c r="J435">
        <v>35</v>
      </c>
      <c r="K435" t="s">
        <v>18</v>
      </c>
      <c r="L435" t="s">
        <v>18</v>
      </c>
      <c r="M435" t="s">
        <v>7</v>
      </c>
      <c r="N435">
        <v>0</v>
      </c>
      <c r="O435" s="20" t="s">
        <v>2106</v>
      </c>
      <c r="P435">
        <v>4.5999999999999996</v>
      </c>
      <c r="Q435" t="s">
        <v>2099</v>
      </c>
      <c r="R435">
        <v>0.97</v>
      </c>
      <c r="S435" t="s">
        <v>55</v>
      </c>
      <c r="T435" t="s">
        <v>9</v>
      </c>
      <c r="U435">
        <v>1</v>
      </c>
      <c r="W435">
        <v>1</v>
      </c>
    </row>
    <row r="436" spans="1:23" x14ac:dyDescent="0.25">
      <c r="A436" t="s">
        <v>933</v>
      </c>
      <c r="B436" t="s">
        <v>2108</v>
      </c>
      <c r="C436" t="s">
        <v>3413</v>
      </c>
      <c r="D436" t="s">
        <v>2110</v>
      </c>
      <c r="E436" t="s">
        <v>934</v>
      </c>
      <c r="F436" t="s">
        <v>3414</v>
      </c>
      <c r="G436" t="s">
        <v>3415</v>
      </c>
      <c r="H436" t="s">
        <v>934</v>
      </c>
      <c r="I436" t="s">
        <v>63</v>
      </c>
      <c r="J436">
        <v>27</v>
      </c>
      <c r="K436" t="s">
        <v>58</v>
      </c>
      <c r="L436" t="s">
        <v>59</v>
      </c>
      <c r="M436" t="s">
        <v>97</v>
      </c>
      <c r="N436">
        <v>7</v>
      </c>
      <c r="O436" s="20" t="s">
        <v>2103</v>
      </c>
      <c r="P436">
        <v>2.8</v>
      </c>
      <c r="Q436" t="s">
        <v>2100</v>
      </c>
      <c r="R436">
        <v>0.92</v>
      </c>
      <c r="S436" t="s">
        <v>50</v>
      </c>
      <c r="T436" t="s">
        <v>20</v>
      </c>
      <c r="U436">
        <v>7</v>
      </c>
      <c r="W436">
        <v>4</v>
      </c>
    </row>
    <row r="437" spans="1:23" x14ac:dyDescent="0.25">
      <c r="A437" t="s">
        <v>935</v>
      </c>
      <c r="B437" t="s">
        <v>2108</v>
      </c>
      <c r="C437" t="s">
        <v>3416</v>
      </c>
      <c r="D437" t="s">
        <v>2110</v>
      </c>
      <c r="E437" t="s">
        <v>936</v>
      </c>
      <c r="F437" t="s">
        <v>3417</v>
      </c>
      <c r="G437" t="s">
        <v>3418</v>
      </c>
      <c r="H437" t="s">
        <v>936</v>
      </c>
      <c r="I437" t="s">
        <v>82</v>
      </c>
      <c r="J437">
        <v>34</v>
      </c>
      <c r="K437" t="s">
        <v>12</v>
      </c>
      <c r="L437" t="s">
        <v>13</v>
      </c>
      <c r="M437" t="s">
        <v>75</v>
      </c>
      <c r="N437">
        <v>6</v>
      </c>
      <c r="O437" s="20">
        <v>50</v>
      </c>
      <c r="P437">
        <v>5</v>
      </c>
      <c r="Q437" t="s">
        <v>2100</v>
      </c>
      <c r="R437">
        <v>0.92</v>
      </c>
      <c r="S437" t="s">
        <v>8</v>
      </c>
      <c r="T437" t="s">
        <v>20</v>
      </c>
      <c r="U437">
        <v>8</v>
      </c>
      <c r="W437">
        <v>3</v>
      </c>
    </row>
    <row r="438" spans="1:23" x14ac:dyDescent="0.25">
      <c r="A438" t="s">
        <v>937</v>
      </c>
      <c r="B438" t="s">
        <v>2108</v>
      </c>
      <c r="C438" t="s">
        <v>3419</v>
      </c>
      <c r="D438" t="s">
        <v>2110</v>
      </c>
      <c r="E438" t="s">
        <v>938</v>
      </c>
      <c r="F438" t="s">
        <v>3420</v>
      </c>
      <c r="G438" t="s">
        <v>3421</v>
      </c>
      <c r="H438" t="s">
        <v>938</v>
      </c>
      <c r="I438" t="s">
        <v>82</v>
      </c>
      <c r="J438">
        <v>24</v>
      </c>
      <c r="K438" t="s">
        <v>78</v>
      </c>
      <c r="L438" t="s">
        <v>79</v>
      </c>
      <c r="M438" t="s">
        <v>64</v>
      </c>
      <c r="N438">
        <v>2</v>
      </c>
      <c r="O438" s="20">
        <v>75</v>
      </c>
      <c r="P438">
        <v>4.7</v>
      </c>
      <c r="Q438" t="s">
        <v>142</v>
      </c>
      <c r="R438">
        <v>0.68</v>
      </c>
      <c r="S438" t="s">
        <v>55</v>
      </c>
      <c r="T438" t="s">
        <v>9</v>
      </c>
      <c r="U438">
        <v>1</v>
      </c>
      <c r="W438">
        <v>2</v>
      </c>
    </row>
    <row r="439" spans="1:23" x14ac:dyDescent="0.25">
      <c r="A439" t="s">
        <v>939</v>
      </c>
      <c r="B439" t="s">
        <v>2108</v>
      </c>
      <c r="C439" t="s">
        <v>3422</v>
      </c>
      <c r="D439" t="s">
        <v>2110</v>
      </c>
      <c r="E439" t="s">
        <v>940</v>
      </c>
      <c r="F439" t="s">
        <v>3423</v>
      </c>
      <c r="G439" t="s">
        <v>3424</v>
      </c>
      <c r="H439" t="s">
        <v>940</v>
      </c>
      <c r="I439" t="s">
        <v>82</v>
      </c>
      <c r="J439">
        <v>57</v>
      </c>
      <c r="K439" t="s">
        <v>43</v>
      </c>
      <c r="L439" t="s">
        <v>13</v>
      </c>
      <c r="M439" t="s">
        <v>60</v>
      </c>
      <c r="N439">
        <v>13</v>
      </c>
      <c r="O439" s="20">
        <v>100</v>
      </c>
      <c r="P439">
        <v>3.5</v>
      </c>
      <c r="Q439" t="s">
        <v>142</v>
      </c>
      <c r="R439">
        <v>0.95</v>
      </c>
      <c r="S439" t="s">
        <v>8</v>
      </c>
      <c r="T439" t="s">
        <v>9</v>
      </c>
      <c r="U439">
        <v>13</v>
      </c>
      <c r="W439">
        <v>3</v>
      </c>
    </row>
    <row r="440" spans="1:23" x14ac:dyDescent="0.25">
      <c r="A440" t="s">
        <v>941</v>
      </c>
      <c r="B440" t="s">
        <v>2108</v>
      </c>
      <c r="C440" t="s">
        <v>3425</v>
      </c>
      <c r="D440" t="s">
        <v>2110</v>
      </c>
      <c r="E440" t="s">
        <v>942</v>
      </c>
      <c r="F440" t="s">
        <v>3426</v>
      </c>
      <c r="G440" t="s">
        <v>3427</v>
      </c>
      <c r="H440" t="s">
        <v>942</v>
      </c>
      <c r="I440" t="s">
        <v>82</v>
      </c>
      <c r="J440">
        <v>28</v>
      </c>
      <c r="K440" t="s">
        <v>95</v>
      </c>
      <c r="L440" t="s">
        <v>96</v>
      </c>
      <c r="M440" t="s">
        <v>60</v>
      </c>
      <c r="N440">
        <v>7</v>
      </c>
      <c r="O440" s="20" t="s">
        <v>212</v>
      </c>
      <c r="P440">
        <v>4.3</v>
      </c>
      <c r="Q440" t="s">
        <v>2099</v>
      </c>
      <c r="R440">
        <v>0.76</v>
      </c>
      <c r="S440" t="s">
        <v>50</v>
      </c>
      <c r="T440" t="s">
        <v>9</v>
      </c>
      <c r="U440">
        <v>7</v>
      </c>
      <c r="W440">
        <v>12</v>
      </c>
    </row>
    <row r="441" spans="1:23" x14ac:dyDescent="0.25">
      <c r="A441" t="s">
        <v>943</v>
      </c>
      <c r="B441" t="s">
        <v>2108</v>
      </c>
      <c r="C441" t="s">
        <v>3428</v>
      </c>
      <c r="D441" t="s">
        <v>2110</v>
      </c>
      <c r="E441" t="s">
        <v>944</v>
      </c>
      <c r="F441" t="s">
        <v>3429</v>
      </c>
      <c r="G441" t="s">
        <v>3430</v>
      </c>
      <c r="H441" t="s">
        <v>944</v>
      </c>
      <c r="I441" t="s">
        <v>63</v>
      </c>
      <c r="J441">
        <v>26</v>
      </c>
      <c r="K441" t="s">
        <v>5</v>
      </c>
      <c r="L441" t="s">
        <v>6</v>
      </c>
      <c r="M441" t="s">
        <v>75</v>
      </c>
      <c r="N441">
        <v>7</v>
      </c>
      <c r="O441" s="20" t="s">
        <v>2102</v>
      </c>
      <c r="P441">
        <v>3.3</v>
      </c>
      <c r="Q441" t="s">
        <v>54</v>
      </c>
      <c r="R441">
        <v>0.66</v>
      </c>
      <c r="S441" t="s">
        <v>33</v>
      </c>
      <c r="T441" t="s">
        <v>15</v>
      </c>
      <c r="U441">
        <v>14</v>
      </c>
      <c r="W441">
        <v>9</v>
      </c>
    </row>
    <row r="442" spans="1:23" x14ac:dyDescent="0.25">
      <c r="A442" t="s">
        <v>945</v>
      </c>
      <c r="B442" t="s">
        <v>2108</v>
      </c>
      <c r="C442" t="s">
        <v>3431</v>
      </c>
      <c r="D442" t="s">
        <v>2110</v>
      </c>
      <c r="E442" t="s">
        <v>946</v>
      </c>
      <c r="F442" t="s">
        <v>3432</v>
      </c>
      <c r="G442" t="s">
        <v>3433</v>
      </c>
      <c r="H442" t="s">
        <v>946</v>
      </c>
      <c r="I442" t="s">
        <v>82</v>
      </c>
      <c r="J442">
        <v>34</v>
      </c>
      <c r="K442" t="s">
        <v>58</v>
      </c>
      <c r="L442" t="s">
        <v>59</v>
      </c>
      <c r="M442" t="s">
        <v>14</v>
      </c>
      <c r="N442">
        <v>15</v>
      </c>
      <c r="O442" s="20">
        <v>75</v>
      </c>
      <c r="P442">
        <v>2.5</v>
      </c>
      <c r="Q442" t="s">
        <v>2099</v>
      </c>
      <c r="R442">
        <v>0.73</v>
      </c>
      <c r="S442" t="s">
        <v>50</v>
      </c>
      <c r="T442" t="s">
        <v>9</v>
      </c>
      <c r="U442">
        <v>14</v>
      </c>
      <c r="W442">
        <v>8</v>
      </c>
    </row>
    <row r="443" spans="1:23" x14ac:dyDescent="0.25">
      <c r="A443" t="s">
        <v>947</v>
      </c>
      <c r="B443" t="s">
        <v>2108</v>
      </c>
      <c r="C443" t="s">
        <v>3434</v>
      </c>
      <c r="D443" t="s">
        <v>2110</v>
      </c>
      <c r="E443" t="s">
        <v>948</v>
      </c>
      <c r="F443" t="s">
        <v>3435</v>
      </c>
      <c r="G443" t="s">
        <v>3436</v>
      </c>
      <c r="H443" t="s">
        <v>948</v>
      </c>
      <c r="I443" t="s">
        <v>82</v>
      </c>
      <c r="J443">
        <v>43</v>
      </c>
      <c r="K443" t="s">
        <v>71</v>
      </c>
      <c r="L443" t="s">
        <v>72</v>
      </c>
      <c r="M443" t="s">
        <v>31</v>
      </c>
      <c r="N443">
        <v>11</v>
      </c>
      <c r="O443" s="20" t="s">
        <v>2107</v>
      </c>
      <c r="P443">
        <v>2.8</v>
      </c>
      <c r="Q443" t="s">
        <v>2100</v>
      </c>
      <c r="R443">
        <v>0.99</v>
      </c>
      <c r="S443" t="s">
        <v>55</v>
      </c>
      <c r="T443" t="s">
        <v>20</v>
      </c>
      <c r="U443">
        <v>4</v>
      </c>
      <c r="W443">
        <v>1</v>
      </c>
    </row>
    <row r="444" spans="1:23" x14ac:dyDescent="0.25">
      <c r="A444" t="s">
        <v>949</v>
      </c>
      <c r="B444" t="s">
        <v>2108</v>
      </c>
      <c r="C444" t="s">
        <v>3437</v>
      </c>
      <c r="D444" t="s">
        <v>2110</v>
      </c>
      <c r="E444" t="s">
        <v>950</v>
      </c>
      <c r="F444" t="s">
        <v>3438</v>
      </c>
      <c r="G444" t="s">
        <v>3439</v>
      </c>
      <c r="H444" t="s">
        <v>950</v>
      </c>
      <c r="I444" t="s">
        <v>82</v>
      </c>
      <c r="J444">
        <v>31</v>
      </c>
      <c r="K444" t="s">
        <v>158</v>
      </c>
      <c r="L444" t="s">
        <v>159</v>
      </c>
      <c r="M444" t="s">
        <v>19</v>
      </c>
      <c r="N444">
        <v>5</v>
      </c>
      <c r="O444" s="20" t="s">
        <v>49</v>
      </c>
      <c r="P444">
        <v>2.7</v>
      </c>
      <c r="Q444" t="s">
        <v>2100</v>
      </c>
      <c r="R444">
        <v>0.94</v>
      </c>
      <c r="S444" t="s">
        <v>33</v>
      </c>
      <c r="T444" t="s">
        <v>15</v>
      </c>
      <c r="U444">
        <v>4</v>
      </c>
      <c r="W444">
        <v>1</v>
      </c>
    </row>
    <row r="445" spans="1:23" x14ac:dyDescent="0.25">
      <c r="A445" t="s">
        <v>951</v>
      </c>
      <c r="B445" t="s">
        <v>2108</v>
      </c>
      <c r="C445" t="s">
        <v>3440</v>
      </c>
      <c r="D445" t="s">
        <v>2110</v>
      </c>
      <c r="E445" t="s">
        <v>952</v>
      </c>
      <c r="F445" t="s">
        <v>3441</v>
      </c>
      <c r="G445" t="s">
        <v>3442</v>
      </c>
      <c r="H445" t="s">
        <v>952</v>
      </c>
      <c r="I445" t="s">
        <v>63</v>
      </c>
      <c r="J445">
        <v>34</v>
      </c>
      <c r="K445" t="s">
        <v>158</v>
      </c>
      <c r="L445" t="s">
        <v>159</v>
      </c>
      <c r="M445" t="s">
        <v>7</v>
      </c>
      <c r="N445">
        <v>11</v>
      </c>
      <c r="O445" s="20" t="s">
        <v>49</v>
      </c>
      <c r="P445">
        <v>0</v>
      </c>
      <c r="Q445" t="s">
        <v>2099</v>
      </c>
      <c r="R445">
        <v>0.84</v>
      </c>
      <c r="S445" t="s">
        <v>55</v>
      </c>
      <c r="T445" t="s">
        <v>9</v>
      </c>
      <c r="U445">
        <v>5</v>
      </c>
      <c r="W445">
        <v>1</v>
      </c>
    </row>
    <row r="446" spans="1:23" x14ac:dyDescent="0.25">
      <c r="A446" t="s">
        <v>953</v>
      </c>
      <c r="B446" t="s">
        <v>2108</v>
      </c>
      <c r="C446" t="s">
        <v>3443</v>
      </c>
      <c r="D446" t="s">
        <v>2110</v>
      </c>
      <c r="E446" t="s">
        <v>954</v>
      </c>
      <c r="F446" t="s">
        <v>3444</v>
      </c>
      <c r="G446" t="s">
        <v>3445</v>
      </c>
      <c r="H446" t="s">
        <v>954</v>
      </c>
      <c r="I446" t="s">
        <v>63</v>
      </c>
      <c r="J446">
        <v>32</v>
      </c>
      <c r="K446" t="s">
        <v>107</v>
      </c>
      <c r="L446" t="s">
        <v>108</v>
      </c>
      <c r="M446" t="s">
        <v>64</v>
      </c>
      <c r="N446">
        <v>10</v>
      </c>
      <c r="O446" s="20" t="s">
        <v>104</v>
      </c>
      <c r="P446">
        <v>2.5</v>
      </c>
      <c r="Q446" t="s">
        <v>2100</v>
      </c>
      <c r="R446">
        <v>0.92</v>
      </c>
      <c r="S446" t="s">
        <v>55</v>
      </c>
      <c r="T446" t="s">
        <v>20</v>
      </c>
      <c r="U446">
        <v>12</v>
      </c>
      <c r="W446">
        <v>4</v>
      </c>
    </row>
    <row r="447" spans="1:23" x14ac:dyDescent="0.25">
      <c r="A447" t="s">
        <v>955</v>
      </c>
      <c r="B447" t="s">
        <v>2108</v>
      </c>
      <c r="C447" t="s">
        <v>3446</v>
      </c>
      <c r="D447" t="s">
        <v>2110</v>
      </c>
      <c r="E447" t="s">
        <v>956</v>
      </c>
      <c r="F447" t="s">
        <v>3447</v>
      </c>
      <c r="G447" t="s">
        <v>3448</v>
      </c>
      <c r="H447" t="s">
        <v>956</v>
      </c>
      <c r="I447" t="s">
        <v>82</v>
      </c>
      <c r="J447">
        <v>24</v>
      </c>
      <c r="K447" t="s">
        <v>122</v>
      </c>
      <c r="L447" t="s">
        <v>123</v>
      </c>
      <c r="M447" t="s">
        <v>75</v>
      </c>
      <c r="N447">
        <v>6</v>
      </c>
      <c r="O447" s="20" t="s">
        <v>153</v>
      </c>
      <c r="P447">
        <v>4.3</v>
      </c>
      <c r="Q447" t="s">
        <v>54</v>
      </c>
      <c r="R447">
        <v>0.11</v>
      </c>
      <c r="S447" t="s">
        <v>50</v>
      </c>
      <c r="T447" t="s">
        <v>15</v>
      </c>
      <c r="U447">
        <v>14</v>
      </c>
      <c r="W447">
        <v>4</v>
      </c>
    </row>
    <row r="448" spans="1:23" x14ac:dyDescent="0.25">
      <c r="A448" t="s">
        <v>957</v>
      </c>
      <c r="B448" t="s">
        <v>2108</v>
      </c>
      <c r="C448" t="s">
        <v>3449</v>
      </c>
      <c r="D448" t="s">
        <v>2110</v>
      </c>
      <c r="E448" t="s">
        <v>958</v>
      </c>
      <c r="F448" t="s">
        <v>3450</v>
      </c>
      <c r="G448" t="s">
        <v>3451</v>
      </c>
      <c r="H448" t="s">
        <v>958</v>
      </c>
      <c r="I448" t="s">
        <v>82</v>
      </c>
      <c r="J448">
        <v>35</v>
      </c>
      <c r="K448" t="s">
        <v>53</v>
      </c>
      <c r="L448" t="s">
        <v>13</v>
      </c>
      <c r="M448" t="s">
        <v>31</v>
      </c>
      <c r="N448">
        <v>8</v>
      </c>
      <c r="O448" s="20" t="s">
        <v>2105</v>
      </c>
      <c r="P448">
        <v>2.5</v>
      </c>
      <c r="Q448" t="s">
        <v>142</v>
      </c>
      <c r="R448">
        <v>0.9</v>
      </c>
      <c r="S448" t="s">
        <v>55</v>
      </c>
      <c r="T448" t="s">
        <v>9</v>
      </c>
      <c r="U448">
        <v>6</v>
      </c>
      <c r="W448">
        <v>5</v>
      </c>
    </row>
    <row r="449" spans="1:23" x14ac:dyDescent="0.25">
      <c r="A449" t="s">
        <v>959</v>
      </c>
      <c r="B449" t="s">
        <v>2108</v>
      </c>
      <c r="C449" t="s">
        <v>3452</v>
      </c>
      <c r="D449" t="s">
        <v>2110</v>
      </c>
      <c r="E449" t="s">
        <v>960</v>
      </c>
      <c r="F449" t="s">
        <v>3453</v>
      </c>
      <c r="G449" t="s">
        <v>3454</v>
      </c>
      <c r="H449" t="s">
        <v>960</v>
      </c>
      <c r="I449" t="s">
        <v>63</v>
      </c>
      <c r="J449">
        <v>22</v>
      </c>
      <c r="K449" t="s">
        <v>12</v>
      </c>
      <c r="L449" t="s">
        <v>13</v>
      </c>
      <c r="M449" t="s">
        <v>14</v>
      </c>
      <c r="N449">
        <v>4</v>
      </c>
      <c r="O449" s="20">
        <v>20</v>
      </c>
      <c r="P449">
        <v>2.5</v>
      </c>
      <c r="Q449" t="s">
        <v>2099</v>
      </c>
      <c r="R449">
        <v>0.73</v>
      </c>
      <c r="S449" t="s">
        <v>50</v>
      </c>
      <c r="T449" t="s">
        <v>9</v>
      </c>
      <c r="U449">
        <v>1</v>
      </c>
      <c r="W449">
        <v>1</v>
      </c>
    </row>
    <row r="450" spans="1:23" x14ac:dyDescent="0.25">
      <c r="A450" t="s">
        <v>961</v>
      </c>
      <c r="B450" t="s">
        <v>2108</v>
      </c>
      <c r="C450" t="s">
        <v>3455</v>
      </c>
      <c r="D450" t="s">
        <v>2110</v>
      </c>
      <c r="E450" t="s">
        <v>962</v>
      </c>
      <c r="F450" t="s">
        <v>3456</v>
      </c>
      <c r="G450" t="s">
        <v>3457</v>
      </c>
      <c r="H450" t="s">
        <v>962</v>
      </c>
      <c r="I450" t="s">
        <v>63</v>
      </c>
      <c r="J450">
        <v>55</v>
      </c>
      <c r="K450" t="s">
        <v>122</v>
      </c>
      <c r="L450" t="s">
        <v>123</v>
      </c>
      <c r="M450" t="s">
        <v>31</v>
      </c>
      <c r="N450">
        <v>3</v>
      </c>
      <c r="O450" s="20">
        <v>100</v>
      </c>
      <c r="P450">
        <v>2.5</v>
      </c>
      <c r="Q450" t="s">
        <v>2100</v>
      </c>
      <c r="R450">
        <v>0.73</v>
      </c>
      <c r="S450" t="s">
        <v>33</v>
      </c>
      <c r="T450" t="s">
        <v>9</v>
      </c>
      <c r="U450">
        <v>1</v>
      </c>
      <c r="W450">
        <v>2</v>
      </c>
    </row>
    <row r="451" spans="1:23" x14ac:dyDescent="0.25">
      <c r="A451" t="s">
        <v>963</v>
      </c>
      <c r="B451" t="s">
        <v>2108</v>
      </c>
      <c r="C451" t="s">
        <v>3458</v>
      </c>
      <c r="D451" t="s">
        <v>2110</v>
      </c>
      <c r="E451" t="s">
        <v>964</v>
      </c>
      <c r="F451" t="s">
        <v>3459</v>
      </c>
      <c r="G451" t="s">
        <v>3460</v>
      </c>
      <c r="H451" t="s">
        <v>964</v>
      </c>
      <c r="I451" t="s">
        <v>63</v>
      </c>
      <c r="J451">
        <v>54</v>
      </c>
      <c r="K451" t="s">
        <v>58</v>
      </c>
      <c r="L451" t="s">
        <v>59</v>
      </c>
      <c r="M451" t="s">
        <v>97</v>
      </c>
      <c r="N451">
        <v>11</v>
      </c>
      <c r="O451" s="20">
        <v>30</v>
      </c>
      <c r="P451">
        <v>2.9</v>
      </c>
      <c r="Q451" t="s">
        <v>2100</v>
      </c>
      <c r="R451">
        <v>0.78</v>
      </c>
      <c r="S451" t="s">
        <v>50</v>
      </c>
      <c r="T451" t="s">
        <v>15</v>
      </c>
      <c r="U451">
        <v>3</v>
      </c>
      <c r="W451">
        <v>3</v>
      </c>
    </row>
    <row r="452" spans="1:23" x14ac:dyDescent="0.25">
      <c r="A452" t="s">
        <v>965</v>
      </c>
      <c r="B452" t="s">
        <v>2108</v>
      </c>
      <c r="C452" t="s">
        <v>3461</v>
      </c>
      <c r="D452" t="s">
        <v>2110</v>
      </c>
      <c r="E452" t="s">
        <v>966</v>
      </c>
      <c r="F452" t="s">
        <v>3462</v>
      </c>
      <c r="G452" t="s">
        <v>3463</v>
      </c>
      <c r="H452" t="s">
        <v>966</v>
      </c>
      <c r="I452" t="s">
        <v>63</v>
      </c>
      <c r="J452">
        <v>36</v>
      </c>
      <c r="K452" t="s">
        <v>29</v>
      </c>
      <c r="L452" t="s">
        <v>30</v>
      </c>
      <c r="M452" t="s">
        <v>64</v>
      </c>
      <c r="N452">
        <v>11</v>
      </c>
      <c r="O452" s="20" t="s">
        <v>32</v>
      </c>
      <c r="P452">
        <v>0</v>
      </c>
      <c r="Q452" t="s">
        <v>2100</v>
      </c>
      <c r="R452">
        <v>0.63</v>
      </c>
      <c r="S452" t="s">
        <v>33</v>
      </c>
      <c r="T452" t="s">
        <v>20</v>
      </c>
      <c r="U452">
        <v>9</v>
      </c>
      <c r="W452">
        <v>14</v>
      </c>
    </row>
    <row r="453" spans="1:23" x14ac:dyDescent="0.25">
      <c r="A453" t="s">
        <v>967</v>
      </c>
      <c r="B453" t="s">
        <v>2108</v>
      </c>
      <c r="C453" t="s">
        <v>3464</v>
      </c>
      <c r="D453" t="s">
        <v>2110</v>
      </c>
      <c r="E453" t="s">
        <v>968</v>
      </c>
      <c r="F453" t="s">
        <v>3465</v>
      </c>
      <c r="G453" t="s">
        <v>3466</v>
      </c>
      <c r="H453" t="s">
        <v>968</v>
      </c>
      <c r="I453" t="s">
        <v>63</v>
      </c>
      <c r="J453">
        <v>36</v>
      </c>
      <c r="K453" t="s">
        <v>29</v>
      </c>
      <c r="L453" t="s">
        <v>30</v>
      </c>
      <c r="M453" t="s">
        <v>31</v>
      </c>
      <c r="N453">
        <v>17</v>
      </c>
      <c r="O453" s="20">
        <v>50</v>
      </c>
      <c r="P453">
        <v>1.3</v>
      </c>
      <c r="Q453" t="s">
        <v>2100</v>
      </c>
      <c r="R453">
        <v>0.64</v>
      </c>
      <c r="S453" t="s">
        <v>50</v>
      </c>
      <c r="T453" t="s">
        <v>20</v>
      </c>
      <c r="U453">
        <v>18</v>
      </c>
      <c r="W453">
        <v>7</v>
      </c>
    </row>
    <row r="454" spans="1:23" x14ac:dyDescent="0.25">
      <c r="A454" t="s">
        <v>969</v>
      </c>
      <c r="B454" t="s">
        <v>2108</v>
      </c>
      <c r="C454" t="s">
        <v>3467</v>
      </c>
      <c r="D454" t="s">
        <v>2110</v>
      </c>
      <c r="E454" t="s">
        <v>970</v>
      </c>
      <c r="F454" t="s">
        <v>3468</v>
      </c>
      <c r="G454" t="s">
        <v>3469</v>
      </c>
      <c r="H454" t="s">
        <v>970</v>
      </c>
      <c r="I454" t="s">
        <v>63</v>
      </c>
      <c r="J454">
        <v>25</v>
      </c>
      <c r="K454" t="s">
        <v>58</v>
      </c>
      <c r="L454" t="s">
        <v>59</v>
      </c>
      <c r="M454" t="s">
        <v>23</v>
      </c>
      <c r="N454">
        <v>1</v>
      </c>
      <c r="O454" s="20">
        <v>75</v>
      </c>
      <c r="P454">
        <v>0</v>
      </c>
      <c r="Q454" t="s">
        <v>2100</v>
      </c>
      <c r="R454">
        <v>0.11</v>
      </c>
      <c r="S454" t="s">
        <v>8</v>
      </c>
      <c r="T454" t="s">
        <v>44</v>
      </c>
      <c r="U454">
        <v>2</v>
      </c>
      <c r="W454">
        <v>3</v>
      </c>
    </row>
    <row r="455" spans="1:23" x14ac:dyDescent="0.25">
      <c r="A455" t="s">
        <v>971</v>
      </c>
      <c r="B455" t="s">
        <v>2108</v>
      </c>
      <c r="C455" t="s">
        <v>3470</v>
      </c>
      <c r="D455" t="s">
        <v>2110</v>
      </c>
      <c r="E455" t="s">
        <v>972</v>
      </c>
      <c r="F455" t="s">
        <v>3471</v>
      </c>
      <c r="G455" t="s">
        <v>3472</v>
      </c>
      <c r="H455" t="s">
        <v>972</v>
      </c>
      <c r="I455" t="s">
        <v>82</v>
      </c>
      <c r="J455">
        <v>46</v>
      </c>
      <c r="K455" t="s">
        <v>36</v>
      </c>
      <c r="L455" t="s">
        <v>37</v>
      </c>
      <c r="M455" t="s">
        <v>31</v>
      </c>
      <c r="N455">
        <v>16</v>
      </c>
      <c r="O455" s="20">
        <v>20</v>
      </c>
      <c r="P455">
        <v>4.8</v>
      </c>
      <c r="Q455" t="s">
        <v>2100</v>
      </c>
      <c r="R455">
        <v>0.86</v>
      </c>
      <c r="S455" t="s">
        <v>8</v>
      </c>
      <c r="T455" t="s">
        <v>9</v>
      </c>
      <c r="U455">
        <v>12</v>
      </c>
      <c r="W455">
        <v>8</v>
      </c>
    </row>
    <row r="456" spans="1:23" x14ac:dyDescent="0.25">
      <c r="A456" t="s">
        <v>973</v>
      </c>
      <c r="B456" t="s">
        <v>2108</v>
      </c>
      <c r="C456" t="s">
        <v>3473</v>
      </c>
      <c r="D456" t="s">
        <v>2110</v>
      </c>
      <c r="E456" t="s">
        <v>974</v>
      </c>
      <c r="F456" t="s">
        <v>3474</v>
      </c>
      <c r="G456" t="s">
        <v>3475</v>
      </c>
      <c r="H456" t="s">
        <v>3476</v>
      </c>
      <c r="I456" t="s">
        <v>82</v>
      </c>
      <c r="J456">
        <v>41</v>
      </c>
      <c r="K456" t="s">
        <v>58</v>
      </c>
      <c r="L456" t="s">
        <v>59</v>
      </c>
      <c r="M456" t="s">
        <v>97</v>
      </c>
      <c r="N456">
        <v>11</v>
      </c>
      <c r="O456" s="20" t="s">
        <v>24</v>
      </c>
      <c r="P456">
        <v>2.4</v>
      </c>
      <c r="Q456" t="s">
        <v>2099</v>
      </c>
      <c r="R456">
        <v>0.11</v>
      </c>
      <c r="S456" t="s">
        <v>55</v>
      </c>
      <c r="T456" t="s">
        <v>44</v>
      </c>
      <c r="U456">
        <v>9</v>
      </c>
      <c r="W456">
        <v>2</v>
      </c>
    </row>
    <row r="457" spans="1:23" x14ac:dyDescent="0.25">
      <c r="A457" t="s">
        <v>975</v>
      </c>
      <c r="B457" t="s">
        <v>2108</v>
      </c>
      <c r="C457" t="s">
        <v>3477</v>
      </c>
      <c r="D457" t="s">
        <v>2110</v>
      </c>
      <c r="E457" t="s">
        <v>976</v>
      </c>
      <c r="F457" t="s">
        <v>3478</v>
      </c>
      <c r="G457" t="s">
        <v>3479</v>
      </c>
      <c r="H457" t="s">
        <v>976</v>
      </c>
      <c r="I457" t="s">
        <v>63</v>
      </c>
      <c r="J457">
        <v>21</v>
      </c>
      <c r="K457" t="s">
        <v>107</v>
      </c>
      <c r="L457" t="s">
        <v>108</v>
      </c>
      <c r="M457" t="s">
        <v>14</v>
      </c>
      <c r="N457">
        <v>3</v>
      </c>
      <c r="O457" s="20" t="s">
        <v>212</v>
      </c>
      <c r="P457">
        <v>4.7</v>
      </c>
      <c r="Q457" t="s">
        <v>2099</v>
      </c>
      <c r="R457">
        <v>0.96</v>
      </c>
      <c r="S457" t="s">
        <v>50</v>
      </c>
      <c r="T457" t="s">
        <v>44</v>
      </c>
      <c r="U457">
        <v>2</v>
      </c>
      <c r="W457">
        <v>1</v>
      </c>
    </row>
    <row r="458" spans="1:23" x14ac:dyDescent="0.25">
      <c r="A458" t="s">
        <v>977</v>
      </c>
      <c r="B458" t="s">
        <v>2108</v>
      </c>
      <c r="C458" t="s">
        <v>3480</v>
      </c>
      <c r="D458" t="s">
        <v>2110</v>
      </c>
      <c r="E458" t="s">
        <v>978</v>
      </c>
      <c r="F458" t="s">
        <v>3481</v>
      </c>
      <c r="G458" t="s">
        <v>3482</v>
      </c>
      <c r="H458" t="s">
        <v>978</v>
      </c>
      <c r="I458" t="s">
        <v>82</v>
      </c>
      <c r="J458">
        <v>29</v>
      </c>
      <c r="K458" t="s">
        <v>43</v>
      </c>
      <c r="L458" t="s">
        <v>13</v>
      </c>
      <c r="M458" t="s">
        <v>19</v>
      </c>
      <c r="N458">
        <v>11</v>
      </c>
      <c r="O458" s="20" t="s">
        <v>153</v>
      </c>
      <c r="P458">
        <v>2</v>
      </c>
      <c r="Q458" t="s">
        <v>2099</v>
      </c>
      <c r="R458">
        <v>0.11</v>
      </c>
      <c r="S458" t="s">
        <v>50</v>
      </c>
      <c r="T458" t="s">
        <v>20</v>
      </c>
      <c r="U458">
        <v>4</v>
      </c>
      <c r="W458">
        <v>3</v>
      </c>
    </row>
    <row r="459" spans="1:23" x14ac:dyDescent="0.25">
      <c r="A459" t="s">
        <v>979</v>
      </c>
      <c r="B459" t="s">
        <v>2108</v>
      </c>
      <c r="C459" t="s">
        <v>3483</v>
      </c>
      <c r="D459" t="s">
        <v>2110</v>
      </c>
      <c r="E459" t="s">
        <v>980</v>
      </c>
      <c r="F459" t="s">
        <v>3484</v>
      </c>
      <c r="G459" t="s">
        <v>3485</v>
      </c>
      <c r="H459" t="s">
        <v>980</v>
      </c>
      <c r="I459" t="s">
        <v>63</v>
      </c>
      <c r="J459">
        <v>44</v>
      </c>
      <c r="K459" t="s">
        <v>43</v>
      </c>
      <c r="L459" t="s">
        <v>13</v>
      </c>
      <c r="M459" t="s">
        <v>14</v>
      </c>
      <c r="N459">
        <v>3</v>
      </c>
      <c r="O459" s="20" t="s">
        <v>49</v>
      </c>
      <c r="P459">
        <v>2.2000000000000002</v>
      </c>
      <c r="Q459" t="s">
        <v>2099</v>
      </c>
      <c r="R459">
        <v>0.77</v>
      </c>
      <c r="S459" t="s">
        <v>33</v>
      </c>
      <c r="T459" t="s">
        <v>15</v>
      </c>
      <c r="U459">
        <v>4</v>
      </c>
      <c r="W459">
        <v>1</v>
      </c>
    </row>
    <row r="460" spans="1:23" x14ac:dyDescent="0.25">
      <c r="A460" t="s">
        <v>981</v>
      </c>
      <c r="B460" t="s">
        <v>2108</v>
      </c>
      <c r="C460" t="s">
        <v>3486</v>
      </c>
      <c r="D460" t="s">
        <v>2110</v>
      </c>
      <c r="E460" t="s">
        <v>982</v>
      </c>
      <c r="F460" t="s">
        <v>3487</v>
      </c>
      <c r="G460" t="s">
        <v>3488</v>
      </c>
      <c r="H460" t="s">
        <v>982</v>
      </c>
      <c r="I460" t="s">
        <v>82</v>
      </c>
      <c r="J460">
        <v>40</v>
      </c>
      <c r="K460" t="s">
        <v>111</v>
      </c>
      <c r="L460" t="s">
        <v>13</v>
      </c>
      <c r="M460" t="s">
        <v>97</v>
      </c>
      <c r="N460">
        <v>1</v>
      </c>
      <c r="O460" s="20">
        <v>100</v>
      </c>
      <c r="P460">
        <v>2.1</v>
      </c>
      <c r="Q460" t="s">
        <v>2100</v>
      </c>
      <c r="R460">
        <v>0.11</v>
      </c>
      <c r="S460" t="s">
        <v>55</v>
      </c>
      <c r="T460" t="s">
        <v>15</v>
      </c>
      <c r="U460">
        <v>4</v>
      </c>
      <c r="W460">
        <v>1</v>
      </c>
    </row>
    <row r="461" spans="1:23" x14ac:dyDescent="0.25">
      <c r="A461" t="s">
        <v>983</v>
      </c>
      <c r="B461" t="s">
        <v>2108</v>
      </c>
      <c r="C461" t="s">
        <v>3489</v>
      </c>
      <c r="D461" t="s">
        <v>2110</v>
      </c>
      <c r="E461" t="s">
        <v>984</v>
      </c>
      <c r="F461" t="s">
        <v>3490</v>
      </c>
      <c r="G461" t="s">
        <v>3491</v>
      </c>
      <c r="H461" t="s">
        <v>984</v>
      </c>
      <c r="I461" t="s">
        <v>63</v>
      </c>
      <c r="J461">
        <v>27</v>
      </c>
      <c r="K461" t="s">
        <v>122</v>
      </c>
      <c r="L461" t="s">
        <v>123</v>
      </c>
      <c r="M461" t="s">
        <v>38</v>
      </c>
      <c r="N461">
        <v>1</v>
      </c>
      <c r="O461" s="20">
        <v>30</v>
      </c>
      <c r="P461">
        <v>1.7</v>
      </c>
      <c r="Q461" t="s">
        <v>2099</v>
      </c>
      <c r="R461">
        <v>0.65</v>
      </c>
      <c r="S461" t="s">
        <v>50</v>
      </c>
      <c r="T461" t="s">
        <v>20</v>
      </c>
      <c r="U461">
        <v>5</v>
      </c>
      <c r="W461">
        <v>4</v>
      </c>
    </row>
    <row r="462" spans="1:23" x14ac:dyDescent="0.25">
      <c r="A462" t="s">
        <v>985</v>
      </c>
      <c r="B462" t="s">
        <v>2108</v>
      </c>
      <c r="C462" t="s">
        <v>3492</v>
      </c>
      <c r="D462" t="s">
        <v>2110</v>
      </c>
      <c r="E462" t="s">
        <v>986</v>
      </c>
      <c r="F462" t="s">
        <v>3493</v>
      </c>
      <c r="G462" t="s">
        <v>3494</v>
      </c>
      <c r="H462" t="s">
        <v>986</v>
      </c>
      <c r="I462" t="s">
        <v>82</v>
      </c>
      <c r="J462">
        <v>53</v>
      </c>
      <c r="K462" t="s">
        <v>118</v>
      </c>
      <c r="L462" t="s">
        <v>119</v>
      </c>
      <c r="M462" t="s">
        <v>14</v>
      </c>
      <c r="N462">
        <v>35</v>
      </c>
      <c r="O462" s="20" t="s">
        <v>49</v>
      </c>
      <c r="P462">
        <v>5</v>
      </c>
      <c r="Q462" t="s">
        <v>2100</v>
      </c>
      <c r="R462">
        <v>0.62</v>
      </c>
      <c r="S462" t="s">
        <v>55</v>
      </c>
      <c r="T462" t="s">
        <v>15</v>
      </c>
      <c r="U462">
        <v>14</v>
      </c>
      <c r="W462">
        <v>9</v>
      </c>
    </row>
    <row r="463" spans="1:23" x14ac:dyDescent="0.25">
      <c r="A463" t="s">
        <v>987</v>
      </c>
      <c r="B463" t="s">
        <v>2108</v>
      </c>
      <c r="C463" t="s">
        <v>3495</v>
      </c>
      <c r="D463" t="s">
        <v>2110</v>
      </c>
      <c r="E463" t="s">
        <v>988</v>
      </c>
      <c r="F463" t="s">
        <v>3496</v>
      </c>
      <c r="G463" t="s">
        <v>3497</v>
      </c>
      <c r="H463" t="s">
        <v>3498</v>
      </c>
      <c r="I463" t="s">
        <v>82</v>
      </c>
      <c r="J463">
        <v>20</v>
      </c>
      <c r="K463" t="s">
        <v>47</v>
      </c>
      <c r="L463" t="s">
        <v>48</v>
      </c>
      <c r="M463" t="s">
        <v>38</v>
      </c>
      <c r="N463">
        <v>1</v>
      </c>
      <c r="O463" s="20">
        <v>50</v>
      </c>
      <c r="P463">
        <v>2.9</v>
      </c>
      <c r="Q463" t="s">
        <v>142</v>
      </c>
      <c r="R463">
        <v>0.81</v>
      </c>
      <c r="S463" t="s">
        <v>8</v>
      </c>
      <c r="T463" t="s">
        <v>44</v>
      </c>
      <c r="U463">
        <v>1</v>
      </c>
      <c r="W463">
        <v>1</v>
      </c>
    </row>
    <row r="464" spans="1:23" x14ac:dyDescent="0.25">
      <c r="A464" t="s">
        <v>989</v>
      </c>
      <c r="B464" t="s">
        <v>2108</v>
      </c>
      <c r="C464" t="s">
        <v>3499</v>
      </c>
      <c r="D464" t="s">
        <v>2110</v>
      </c>
      <c r="E464" t="s">
        <v>990</v>
      </c>
      <c r="F464" t="s">
        <v>3500</v>
      </c>
      <c r="G464" t="s">
        <v>3501</v>
      </c>
      <c r="H464" t="s">
        <v>990</v>
      </c>
      <c r="I464" t="s">
        <v>63</v>
      </c>
      <c r="J464">
        <v>40</v>
      </c>
      <c r="K464" t="s">
        <v>71</v>
      </c>
      <c r="L464" t="s">
        <v>72</v>
      </c>
      <c r="M464" t="s">
        <v>75</v>
      </c>
      <c r="N464">
        <v>12</v>
      </c>
      <c r="O464" s="20" t="s">
        <v>49</v>
      </c>
      <c r="P464">
        <v>4.0999999999999996</v>
      </c>
      <c r="Q464" t="s">
        <v>2100</v>
      </c>
      <c r="R464">
        <v>0.62</v>
      </c>
      <c r="S464" t="s">
        <v>50</v>
      </c>
      <c r="T464" t="s">
        <v>9</v>
      </c>
      <c r="U464">
        <v>7</v>
      </c>
      <c r="W464">
        <v>4</v>
      </c>
    </row>
    <row r="465" spans="1:23" x14ac:dyDescent="0.25">
      <c r="A465" t="s">
        <v>991</v>
      </c>
      <c r="B465" t="s">
        <v>2108</v>
      </c>
      <c r="C465" t="s">
        <v>3502</v>
      </c>
      <c r="D465" t="s">
        <v>2110</v>
      </c>
      <c r="E465" t="s">
        <v>992</v>
      </c>
      <c r="F465" t="s">
        <v>3503</v>
      </c>
      <c r="G465" t="s">
        <v>3504</v>
      </c>
      <c r="H465" t="s">
        <v>992</v>
      </c>
      <c r="I465" t="s">
        <v>82</v>
      </c>
      <c r="J465">
        <v>26</v>
      </c>
      <c r="K465" t="s">
        <v>162</v>
      </c>
      <c r="L465" t="s">
        <v>59</v>
      </c>
      <c r="M465" t="s">
        <v>23</v>
      </c>
      <c r="N465">
        <v>8</v>
      </c>
      <c r="O465" s="20">
        <v>40</v>
      </c>
      <c r="P465">
        <v>4.9000000000000004</v>
      </c>
      <c r="Q465" t="s">
        <v>2099</v>
      </c>
      <c r="R465">
        <v>0.87</v>
      </c>
      <c r="S465" t="s">
        <v>50</v>
      </c>
      <c r="T465" t="s">
        <v>20</v>
      </c>
      <c r="U465">
        <v>9</v>
      </c>
      <c r="W465">
        <v>4</v>
      </c>
    </row>
    <row r="466" spans="1:23" x14ac:dyDescent="0.25">
      <c r="A466" t="s">
        <v>993</v>
      </c>
      <c r="B466" t="s">
        <v>2108</v>
      </c>
      <c r="C466" t="s">
        <v>3505</v>
      </c>
      <c r="D466" t="s">
        <v>2110</v>
      </c>
      <c r="E466" t="s">
        <v>994</v>
      </c>
      <c r="F466" t="s">
        <v>3506</v>
      </c>
      <c r="G466" t="s">
        <v>3507</v>
      </c>
      <c r="H466" t="s">
        <v>994</v>
      </c>
      <c r="I466" t="s">
        <v>63</v>
      </c>
      <c r="J466">
        <v>49</v>
      </c>
      <c r="K466" t="s">
        <v>91</v>
      </c>
      <c r="L466" t="s">
        <v>92</v>
      </c>
      <c r="M466" t="s">
        <v>97</v>
      </c>
      <c r="N466">
        <v>13</v>
      </c>
      <c r="O466" s="20" t="s">
        <v>212</v>
      </c>
      <c r="P466">
        <v>2.5</v>
      </c>
      <c r="Q466" t="s">
        <v>2099</v>
      </c>
      <c r="R466">
        <v>0.11</v>
      </c>
      <c r="S466" t="s">
        <v>55</v>
      </c>
      <c r="T466" t="s">
        <v>9</v>
      </c>
      <c r="U466">
        <v>6</v>
      </c>
      <c r="W466">
        <v>2</v>
      </c>
    </row>
    <row r="467" spans="1:23" x14ac:dyDescent="0.25">
      <c r="A467" t="s">
        <v>995</v>
      </c>
      <c r="B467" t="s">
        <v>2108</v>
      </c>
      <c r="C467" t="s">
        <v>3508</v>
      </c>
      <c r="D467" t="s">
        <v>2110</v>
      </c>
      <c r="E467" t="s">
        <v>996</v>
      </c>
      <c r="F467" t="s">
        <v>3509</v>
      </c>
      <c r="G467" t="s">
        <v>3510</v>
      </c>
      <c r="H467" t="s">
        <v>996</v>
      </c>
      <c r="I467" t="s">
        <v>63</v>
      </c>
      <c r="J467">
        <v>20</v>
      </c>
      <c r="K467" t="s">
        <v>122</v>
      </c>
      <c r="L467" t="s">
        <v>123</v>
      </c>
      <c r="M467" t="s">
        <v>38</v>
      </c>
      <c r="N467">
        <v>0</v>
      </c>
      <c r="O467" s="20" t="s">
        <v>2106</v>
      </c>
      <c r="P467">
        <v>0</v>
      </c>
      <c r="Q467" t="s">
        <v>2100</v>
      </c>
      <c r="R467">
        <v>0.76</v>
      </c>
      <c r="S467" t="s">
        <v>50</v>
      </c>
      <c r="T467" t="s">
        <v>15</v>
      </c>
      <c r="U467">
        <v>5</v>
      </c>
      <c r="W467">
        <v>3</v>
      </c>
    </row>
    <row r="468" spans="1:23" x14ac:dyDescent="0.25">
      <c r="A468" t="s">
        <v>997</v>
      </c>
      <c r="B468" t="s">
        <v>2108</v>
      </c>
      <c r="C468" t="s">
        <v>3511</v>
      </c>
      <c r="D468" t="s">
        <v>2110</v>
      </c>
      <c r="E468" t="s">
        <v>998</v>
      </c>
      <c r="F468" t="s">
        <v>3512</v>
      </c>
      <c r="G468" t="s">
        <v>3513</v>
      </c>
      <c r="H468" t="s">
        <v>998</v>
      </c>
      <c r="I468" t="s">
        <v>63</v>
      </c>
      <c r="J468">
        <v>39</v>
      </c>
      <c r="K468" t="s">
        <v>158</v>
      </c>
      <c r="L468" t="s">
        <v>159</v>
      </c>
      <c r="M468" t="s">
        <v>7</v>
      </c>
      <c r="N468">
        <v>11</v>
      </c>
      <c r="O468" s="20">
        <v>100</v>
      </c>
      <c r="P468">
        <v>2.8</v>
      </c>
      <c r="Q468" t="s">
        <v>2100</v>
      </c>
      <c r="R468">
        <v>0.7</v>
      </c>
      <c r="S468" t="s">
        <v>55</v>
      </c>
      <c r="T468" t="s">
        <v>9</v>
      </c>
      <c r="U468">
        <v>9</v>
      </c>
      <c r="W468">
        <v>10</v>
      </c>
    </row>
    <row r="469" spans="1:23" x14ac:dyDescent="0.25">
      <c r="A469" t="s">
        <v>999</v>
      </c>
      <c r="B469" t="s">
        <v>2108</v>
      </c>
      <c r="C469" t="s">
        <v>3514</v>
      </c>
      <c r="D469" t="s">
        <v>2110</v>
      </c>
      <c r="E469" t="s">
        <v>1000</v>
      </c>
      <c r="F469" t="s">
        <v>3515</v>
      </c>
      <c r="G469" t="s">
        <v>3516</v>
      </c>
      <c r="H469" t="s">
        <v>1000</v>
      </c>
      <c r="I469" t="s">
        <v>63</v>
      </c>
      <c r="J469">
        <v>41</v>
      </c>
      <c r="K469" t="s">
        <v>158</v>
      </c>
      <c r="L469" t="s">
        <v>159</v>
      </c>
      <c r="M469" t="s">
        <v>97</v>
      </c>
      <c r="N469">
        <v>19</v>
      </c>
      <c r="O469" s="20">
        <v>100</v>
      </c>
      <c r="P469">
        <v>3.8</v>
      </c>
      <c r="Q469" t="s">
        <v>54</v>
      </c>
      <c r="R469">
        <v>0.71</v>
      </c>
      <c r="S469" t="s">
        <v>50</v>
      </c>
      <c r="T469" t="s">
        <v>15</v>
      </c>
      <c r="U469">
        <v>16</v>
      </c>
      <c r="W469">
        <v>5</v>
      </c>
    </row>
    <row r="470" spans="1:23" x14ac:dyDescent="0.25">
      <c r="A470" t="s">
        <v>1001</v>
      </c>
      <c r="B470" t="s">
        <v>2108</v>
      </c>
      <c r="C470" t="s">
        <v>3517</v>
      </c>
      <c r="D470" t="s">
        <v>2110</v>
      </c>
      <c r="E470" t="s">
        <v>1002</v>
      </c>
      <c r="F470" t="s">
        <v>3518</v>
      </c>
      <c r="G470" t="s">
        <v>3519</v>
      </c>
      <c r="H470" t="s">
        <v>1002</v>
      </c>
      <c r="I470" t="s">
        <v>82</v>
      </c>
      <c r="J470">
        <v>59</v>
      </c>
      <c r="K470" t="s">
        <v>111</v>
      </c>
      <c r="L470" t="s">
        <v>13</v>
      </c>
      <c r="M470" t="s">
        <v>14</v>
      </c>
      <c r="N470">
        <v>30</v>
      </c>
      <c r="O470" s="20" t="s">
        <v>2106</v>
      </c>
      <c r="P470">
        <v>4.3</v>
      </c>
      <c r="Q470" t="s">
        <v>2100</v>
      </c>
      <c r="R470">
        <v>0.83</v>
      </c>
      <c r="S470" t="s">
        <v>33</v>
      </c>
      <c r="T470" t="s">
        <v>15</v>
      </c>
      <c r="U470">
        <v>11</v>
      </c>
      <c r="W470">
        <v>3</v>
      </c>
    </row>
    <row r="471" spans="1:23" x14ac:dyDescent="0.25">
      <c r="A471" t="s">
        <v>1003</v>
      </c>
      <c r="B471" t="s">
        <v>2108</v>
      </c>
      <c r="C471" t="s">
        <v>3520</v>
      </c>
      <c r="D471" t="s">
        <v>2110</v>
      </c>
      <c r="E471" t="s">
        <v>1004</v>
      </c>
      <c r="F471" t="s">
        <v>3521</v>
      </c>
      <c r="G471" t="s">
        <v>3522</v>
      </c>
      <c r="H471" t="s">
        <v>1004</v>
      </c>
      <c r="I471" t="s">
        <v>63</v>
      </c>
      <c r="J471">
        <v>45</v>
      </c>
      <c r="K471" t="s">
        <v>12</v>
      </c>
      <c r="L471" t="s">
        <v>13</v>
      </c>
      <c r="M471" t="s">
        <v>7</v>
      </c>
      <c r="N471">
        <v>8</v>
      </c>
      <c r="O471" s="20">
        <v>40</v>
      </c>
      <c r="P471">
        <v>0</v>
      </c>
      <c r="Q471" t="s">
        <v>2099</v>
      </c>
      <c r="R471">
        <v>0.78</v>
      </c>
      <c r="S471" t="s">
        <v>55</v>
      </c>
      <c r="T471" t="s">
        <v>44</v>
      </c>
      <c r="U471">
        <v>7</v>
      </c>
      <c r="W471">
        <v>9</v>
      </c>
    </row>
    <row r="472" spans="1:23" x14ac:dyDescent="0.25">
      <c r="A472" t="s">
        <v>1005</v>
      </c>
      <c r="B472" t="s">
        <v>2108</v>
      </c>
      <c r="C472" t="s">
        <v>3523</v>
      </c>
      <c r="D472" t="s">
        <v>2110</v>
      </c>
      <c r="E472" t="s">
        <v>1006</v>
      </c>
      <c r="F472" t="s">
        <v>3524</v>
      </c>
      <c r="G472" t="s">
        <v>3525</v>
      </c>
      <c r="H472" t="s">
        <v>1006</v>
      </c>
      <c r="I472" t="s">
        <v>82</v>
      </c>
      <c r="J472">
        <v>22</v>
      </c>
      <c r="K472" t="s">
        <v>36</v>
      </c>
      <c r="L472" t="s">
        <v>37</v>
      </c>
      <c r="M472" t="s">
        <v>64</v>
      </c>
      <c r="N472">
        <v>0</v>
      </c>
      <c r="O472" s="20">
        <v>40</v>
      </c>
      <c r="P472">
        <v>1.3</v>
      </c>
      <c r="Q472" t="s">
        <v>2100</v>
      </c>
      <c r="R472">
        <v>0.78</v>
      </c>
      <c r="S472" t="s">
        <v>50</v>
      </c>
      <c r="T472" t="s">
        <v>15</v>
      </c>
      <c r="U472">
        <v>2</v>
      </c>
      <c r="W472">
        <v>1</v>
      </c>
    </row>
    <row r="473" spans="1:23" x14ac:dyDescent="0.25">
      <c r="A473" t="s">
        <v>1007</v>
      </c>
      <c r="B473" t="s">
        <v>2108</v>
      </c>
      <c r="C473" t="s">
        <v>3526</v>
      </c>
      <c r="D473" t="s">
        <v>2110</v>
      </c>
      <c r="E473" t="s">
        <v>1008</v>
      </c>
      <c r="F473" t="s">
        <v>3527</v>
      </c>
      <c r="G473" t="s">
        <v>3528</v>
      </c>
      <c r="H473" t="s">
        <v>1008</v>
      </c>
      <c r="I473" t="s">
        <v>63</v>
      </c>
      <c r="J473">
        <v>48</v>
      </c>
      <c r="K473" t="s">
        <v>78</v>
      </c>
      <c r="L473" t="s">
        <v>79</v>
      </c>
      <c r="M473" t="s">
        <v>14</v>
      </c>
      <c r="N473">
        <v>7</v>
      </c>
      <c r="O473" s="20">
        <v>50</v>
      </c>
      <c r="P473">
        <v>4.7</v>
      </c>
      <c r="Q473" t="s">
        <v>2100</v>
      </c>
      <c r="R473">
        <v>0.6</v>
      </c>
      <c r="S473" t="s">
        <v>8</v>
      </c>
      <c r="T473" t="s">
        <v>44</v>
      </c>
      <c r="U473">
        <v>13</v>
      </c>
      <c r="W473">
        <v>10</v>
      </c>
    </row>
    <row r="474" spans="1:23" x14ac:dyDescent="0.25">
      <c r="A474" t="s">
        <v>1009</v>
      </c>
      <c r="B474" t="s">
        <v>2108</v>
      </c>
      <c r="C474" t="s">
        <v>3529</v>
      </c>
      <c r="D474" t="s">
        <v>2110</v>
      </c>
      <c r="E474" t="s">
        <v>1010</v>
      </c>
      <c r="F474" t="s">
        <v>3530</v>
      </c>
      <c r="G474" t="s">
        <v>3531</v>
      </c>
      <c r="H474" t="s">
        <v>1010</v>
      </c>
      <c r="I474" t="s">
        <v>82</v>
      </c>
      <c r="J474">
        <v>36</v>
      </c>
      <c r="K474" t="s">
        <v>118</v>
      </c>
      <c r="L474" t="s">
        <v>119</v>
      </c>
      <c r="M474" t="s">
        <v>7</v>
      </c>
      <c r="N474">
        <v>11</v>
      </c>
      <c r="O474" s="20" t="s">
        <v>24</v>
      </c>
      <c r="P474">
        <v>1.3</v>
      </c>
      <c r="Q474" t="s">
        <v>2100</v>
      </c>
      <c r="R474">
        <v>0.11</v>
      </c>
      <c r="S474" t="s">
        <v>50</v>
      </c>
      <c r="T474" t="s">
        <v>44</v>
      </c>
      <c r="U474">
        <v>15</v>
      </c>
      <c r="W474">
        <v>4</v>
      </c>
    </row>
    <row r="475" spans="1:23" x14ac:dyDescent="0.25">
      <c r="A475" t="s">
        <v>1011</v>
      </c>
      <c r="B475" t="s">
        <v>2108</v>
      </c>
      <c r="C475" t="s">
        <v>3532</v>
      </c>
      <c r="D475" t="s">
        <v>2110</v>
      </c>
      <c r="E475" t="s">
        <v>1012</v>
      </c>
      <c r="F475" t="s">
        <v>3533</v>
      </c>
      <c r="G475" t="s">
        <v>3534</v>
      </c>
      <c r="H475" t="s">
        <v>1012</v>
      </c>
      <c r="I475" t="s">
        <v>63</v>
      </c>
      <c r="J475">
        <v>57</v>
      </c>
      <c r="K475" t="s">
        <v>158</v>
      </c>
      <c r="L475" t="s">
        <v>159</v>
      </c>
      <c r="M475" t="s">
        <v>7</v>
      </c>
      <c r="N475">
        <v>11</v>
      </c>
      <c r="O475" s="20">
        <v>75</v>
      </c>
      <c r="P475">
        <v>4.8</v>
      </c>
      <c r="Q475" t="s">
        <v>2100</v>
      </c>
      <c r="R475">
        <v>0.11</v>
      </c>
      <c r="S475" t="s">
        <v>8</v>
      </c>
      <c r="T475" t="s">
        <v>44</v>
      </c>
      <c r="U475">
        <v>1</v>
      </c>
      <c r="W475">
        <v>2</v>
      </c>
    </row>
    <row r="476" spans="1:23" x14ac:dyDescent="0.25">
      <c r="A476" t="s">
        <v>1013</v>
      </c>
      <c r="B476" t="s">
        <v>2108</v>
      </c>
      <c r="C476" t="s">
        <v>3535</v>
      </c>
      <c r="D476" t="s">
        <v>2110</v>
      </c>
      <c r="E476" t="s">
        <v>1014</v>
      </c>
      <c r="F476" t="s">
        <v>3536</v>
      </c>
      <c r="G476" t="s">
        <v>3537</v>
      </c>
      <c r="H476" t="s">
        <v>1014</v>
      </c>
      <c r="I476" t="s">
        <v>82</v>
      </c>
      <c r="J476">
        <v>42</v>
      </c>
      <c r="K476" t="s">
        <v>43</v>
      </c>
      <c r="L476" t="s">
        <v>13</v>
      </c>
      <c r="M476" t="s">
        <v>60</v>
      </c>
      <c r="N476">
        <v>14</v>
      </c>
      <c r="O476" s="20" t="s">
        <v>32</v>
      </c>
      <c r="P476">
        <v>1.3</v>
      </c>
      <c r="Q476" t="s">
        <v>2099</v>
      </c>
      <c r="R476">
        <v>0.94</v>
      </c>
      <c r="S476" t="s">
        <v>8</v>
      </c>
      <c r="T476" t="s">
        <v>20</v>
      </c>
      <c r="U476">
        <v>6</v>
      </c>
      <c r="W476">
        <v>1</v>
      </c>
    </row>
    <row r="477" spans="1:23" x14ac:dyDescent="0.25">
      <c r="A477" t="s">
        <v>1015</v>
      </c>
      <c r="B477" t="s">
        <v>2108</v>
      </c>
      <c r="C477" t="s">
        <v>3538</v>
      </c>
      <c r="D477" t="s">
        <v>2110</v>
      </c>
      <c r="E477" t="s">
        <v>1016</v>
      </c>
      <c r="F477" t="s">
        <v>3539</v>
      </c>
      <c r="G477" t="s">
        <v>3540</v>
      </c>
      <c r="H477" t="s">
        <v>1016</v>
      </c>
      <c r="I477" t="s">
        <v>82</v>
      </c>
      <c r="J477">
        <v>31</v>
      </c>
      <c r="K477" t="s">
        <v>36</v>
      </c>
      <c r="L477" t="s">
        <v>37</v>
      </c>
      <c r="M477" t="s">
        <v>64</v>
      </c>
      <c r="N477">
        <v>11</v>
      </c>
      <c r="O477" s="20" t="s">
        <v>49</v>
      </c>
      <c r="P477">
        <v>4.3</v>
      </c>
      <c r="Q477" t="s">
        <v>2099</v>
      </c>
      <c r="R477">
        <v>0.62</v>
      </c>
      <c r="S477" t="s">
        <v>33</v>
      </c>
      <c r="T477" t="s">
        <v>20</v>
      </c>
      <c r="U477">
        <v>7</v>
      </c>
      <c r="W477">
        <v>14</v>
      </c>
    </row>
    <row r="478" spans="1:23" x14ac:dyDescent="0.25">
      <c r="A478" t="s">
        <v>1017</v>
      </c>
      <c r="B478" t="s">
        <v>2108</v>
      </c>
      <c r="C478" t="s">
        <v>3541</v>
      </c>
      <c r="D478" t="s">
        <v>2110</v>
      </c>
      <c r="E478" t="s">
        <v>1018</v>
      </c>
      <c r="F478" t="s">
        <v>3542</v>
      </c>
      <c r="G478" t="s">
        <v>3543</v>
      </c>
      <c r="H478" t="s">
        <v>1018</v>
      </c>
      <c r="I478" t="s">
        <v>82</v>
      </c>
      <c r="J478">
        <v>52</v>
      </c>
      <c r="K478" t="s">
        <v>173</v>
      </c>
      <c r="L478" t="s">
        <v>59</v>
      </c>
      <c r="M478" t="s">
        <v>64</v>
      </c>
      <c r="N478">
        <v>31</v>
      </c>
      <c r="O478" s="20">
        <v>30</v>
      </c>
      <c r="P478">
        <v>2.5</v>
      </c>
      <c r="Q478" t="s">
        <v>2100</v>
      </c>
      <c r="R478">
        <v>0.11</v>
      </c>
      <c r="S478" t="s">
        <v>55</v>
      </c>
      <c r="T478" t="s">
        <v>15</v>
      </c>
      <c r="U478">
        <v>14</v>
      </c>
      <c r="W478">
        <v>3</v>
      </c>
    </row>
    <row r="479" spans="1:23" x14ac:dyDescent="0.25">
      <c r="A479" t="s">
        <v>1019</v>
      </c>
      <c r="B479" t="s">
        <v>2108</v>
      </c>
      <c r="C479" t="s">
        <v>3544</v>
      </c>
      <c r="D479" t="s">
        <v>2110</v>
      </c>
      <c r="E479" t="s">
        <v>1020</v>
      </c>
      <c r="F479" t="s">
        <v>3545</v>
      </c>
      <c r="G479" t="s">
        <v>3546</v>
      </c>
      <c r="H479" t="s">
        <v>1020</v>
      </c>
      <c r="I479" t="s">
        <v>82</v>
      </c>
      <c r="J479">
        <v>56</v>
      </c>
      <c r="K479" t="s">
        <v>29</v>
      </c>
      <c r="L479" t="s">
        <v>30</v>
      </c>
      <c r="M479" t="s">
        <v>75</v>
      </c>
      <c r="N479">
        <v>16</v>
      </c>
      <c r="O479" s="20" t="s">
        <v>2106</v>
      </c>
      <c r="P479">
        <v>0</v>
      </c>
      <c r="Q479" t="s">
        <v>54</v>
      </c>
      <c r="R479">
        <v>0.11</v>
      </c>
      <c r="S479" t="s">
        <v>50</v>
      </c>
      <c r="T479" t="s">
        <v>44</v>
      </c>
      <c r="U479">
        <v>12</v>
      </c>
      <c r="W479">
        <v>10</v>
      </c>
    </row>
    <row r="480" spans="1:23" x14ac:dyDescent="0.25">
      <c r="A480" t="s">
        <v>1021</v>
      </c>
      <c r="B480" t="s">
        <v>2108</v>
      </c>
      <c r="C480" t="s">
        <v>3547</v>
      </c>
      <c r="D480" t="s">
        <v>2110</v>
      </c>
      <c r="E480" t="s">
        <v>1022</v>
      </c>
      <c r="F480" t="s">
        <v>3548</v>
      </c>
      <c r="G480" t="s">
        <v>3549</v>
      </c>
      <c r="H480" t="s">
        <v>1022</v>
      </c>
      <c r="I480" t="s">
        <v>63</v>
      </c>
      <c r="J480">
        <v>24</v>
      </c>
      <c r="K480" t="s">
        <v>29</v>
      </c>
      <c r="L480" t="s">
        <v>30</v>
      </c>
      <c r="M480" t="s">
        <v>75</v>
      </c>
      <c r="N480">
        <v>6</v>
      </c>
      <c r="O480" s="20">
        <v>30</v>
      </c>
      <c r="P480">
        <v>0</v>
      </c>
      <c r="Q480" t="s">
        <v>54</v>
      </c>
      <c r="R480">
        <v>0.84</v>
      </c>
      <c r="S480" t="s">
        <v>33</v>
      </c>
      <c r="T480" t="s">
        <v>20</v>
      </c>
      <c r="U480">
        <v>6</v>
      </c>
      <c r="W480">
        <v>4</v>
      </c>
    </row>
    <row r="481" spans="1:23" x14ac:dyDescent="0.25">
      <c r="A481" t="s">
        <v>1023</v>
      </c>
      <c r="B481" t="s">
        <v>2108</v>
      </c>
      <c r="C481" t="s">
        <v>3550</v>
      </c>
      <c r="D481" t="s">
        <v>2110</v>
      </c>
      <c r="E481" t="s">
        <v>1024</v>
      </c>
      <c r="F481" t="s">
        <v>3551</v>
      </c>
      <c r="G481" t="s">
        <v>3552</v>
      </c>
      <c r="H481" t="s">
        <v>1024</v>
      </c>
      <c r="I481" t="s">
        <v>82</v>
      </c>
      <c r="J481">
        <v>48</v>
      </c>
      <c r="K481" t="s">
        <v>111</v>
      </c>
      <c r="L481" t="s">
        <v>13</v>
      </c>
      <c r="M481" t="s">
        <v>75</v>
      </c>
      <c r="N481">
        <v>21</v>
      </c>
      <c r="O481" s="20">
        <v>75</v>
      </c>
      <c r="P481">
        <v>2.7</v>
      </c>
      <c r="Q481" t="s">
        <v>2100</v>
      </c>
      <c r="R481">
        <v>0.11</v>
      </c>
      <c r="S481" t="s">
        <v>50</v>
      </c>
      <c r="T481" t="s">
        <v>44</v>
      </c>
      <c r="U481">
        <v>17</v>
      </c>
      <c r="W481">
        <v>8</v>
      </c>
    </row>
    <row r="482" spans="1:23" x14ac:dyDescent="0.25">
      <c r="A482" t="s">
        <v>1025</v>
      </c>
      <c r="B482" t="s">
        <v>2108</v>
      </c>
      <c r="C482" t="s">
        <v>3553</v>
      </c>
      <c r="D482" t="s">
        <v>2110</v>
      </c>
      <c r="E482" t="s">
        <v>1026</v>
      </c>
      <c r="F482" t="s">
        <v>3554</v>
      </c>
      <c r="G482" t="s">
        <v>3555</v>
      </c>
      <c r="H482" t="s">
        <v>1026</v>
      </c>
      <c r="I482" t="s">
        <v>82</v>
      </c>
      <c r="J482">
        <v>59</v>
      </c>
      <c r="K482" t="s">
        <v>118</v>
      </c>
      <c r="L482" t="s">
        <v>119</v>
      </c>
      <c r="M482" t="s">
        <v>64</v>
      </c>
      <c r="N482">
        <v>13</v>
      </c>
      <c r="O482" s="20">
        <v>40</v>
      </c>
      <c r="P482">
        <v>2.4</v>
      </c>
      <c r="Q482" t="s">
        <v>142</v>
      </c>
      <c r="R482">
        <v>0.65</v>
      </c>
      <c r="S482" t="s">
        <v>8</v>
      </c>
      <c r="T482" t="s">
        <v>9</v>
      </c>
      <c r="U482">
        <v>13</v>
      </c>
      <c r="W482">
        <v>4</v>
      </c>
    </row>
    <row r="483" spans="1:23" x14ac:dyDescent="0.25">
      <c r="A483" t="s">
        <v>1027</v>
      </c>
      <c r="B483" t="s">
        <v>2108</v>
      </c>
      <c r="C483" t="s">
        <v>3556</v>
      </c>
      <c r="D483" t="s">
        <v>2110</v>
      </c>
      <c r="E483" t="s">
        <v>1028</v>
      </c>
      <c r="F483" t="s">
        <v>3557</v>
      </c>
      <c r="G483" t="s">
        <v>3558</v>
      </c>
      <c r="H483" t="s">
        <v>1028</v>
      </c>
      <c r="I483" t="s">
        <v>82</v>
      </c>
      <c r="J483">
        <v>40</v>
      </c>
      <c r="K483" t="s">
        <v>53</v>
      </c>
      <c r="L483" t="s">
        <v>13</v>
      </c>
      <c r="M483" t="s">
        <v>23</v>
      </c>
      <c r="N483">
        <v>11</v>
      </c>
      <c r="O483" s="20">
        <v>40</v>
      </c>
      <c r="P483">
        <v>1.9</v>
      </c>
      <c r="Q483" t="s">
        <v>2100</v>
      </c>
      <c r="R483">
        <v>0.94</v>
      </c>
      <c r="S483" t="s">
        <v>55</v>
      </c>
      <c r="T483" t="s">
        <v>9</v>
      </c>
      <c r="U483">
        <v>4</v>
      </c>
      <c r="W483">
        <v>3</v>
      </c>
    </row>
    <row r="484" spans="1:23" x14ac:dyDescent="0.25">
      <c r="A484" t="s">
        <v>1029</v>
      </c>
      <c r="B484" t="s">
        <v>2108</v>
      </c>
      <c r="C484" t="s">
        <v>3559</v>
      </c>
      <c r="D484" t="s">
        <v>2110</v>
      </c>
      <c r="E484" t="s">
        <v>1030</v>
      </c>
      <c r="F484" t="s">
        <v>3560</v>
      </c>
      <c r="G484" t="s">
        <v>3561</v>
      </c>
      <c r="H484" t="s">
        <v>1030</v>
      </c>
      <c r="I484" t="s">
        <v>63</v>
      </c>
      <c r="J484">
        <v>40</v>
      </c>
      <c r="K484" t="s">
        <v>29</v>
      </c>
      <c r="L484" t="s">
        <v>30</v>
      </c>
      <c r="M484" t="s">
        <v>14</v>
      </c>
      <c r="N484">
        <v>11</v>
      </c>
      <c r="O484" s="20" t="s">
        <v>104</v>
      </c>
      <c r="P484">
        <v>3.6</v>
      </c>
      <c r="Q484" t="s">
        <v>142</v>
      </c>
      <c r="R484">
        <v>0.69</v>
      </c>
      <c r="S484" t="s">
        <v>50</v>
      </c>
      <c r="T484" t="s">
        <v>9</v>
      </c>
      <c r="U484">
        <v>15</v>
      </c>
      <c r="W484">
        <v>6</v>
      </c>
    </row>
    <row r="485" spans="1:23" x14ac:dyDescent="0.25">
      <c r="A485" t="s">
        <v>1031</v>
      </c>
      <c r="B485" t="s">
        <v>2108</v>
      </c>
      <c r="C485" t="s">
        <v>3562</v>
      </c>
      <c r="D485" t="s">
        <v>2110</v>
      </c>
      <c r="E485" t="s">
        <v>1032</v>
      </c>
      <c r="F485" t="s">
        <v>3563</v>
      </c>
      <c r="G485" t="s">
        <v>3564</v>
      </c>
      <c r="H485" t="s">
        <v>1032</v>
      </c>
      <c r="I485" t="s">
        <v>82</v>
      </c>
      <c r="J485">
        <v>25</v>
      </c>
      <c r="K485" t="s">
        <v>29</v>
      </c>
      <c r="L485" t="s">
        <v>30</v>
      </c>
      <c r="M485" t="s">
        <v>14</v>
      </c>
      <c r="N485">
        <v>0</v>
      </c>
      <c r="O485" s="20">
        <v>50</v>
      </c>
      <c r="P485">
        <v>2.9</v>
      </c>
      <c r="Q485" t="s">
        <v>54</v>
      </c>
      <c r="R485">
        <v>0.65</v>
      </c>
      <c r="S485" t="s">
        <v>50</v>
      </c>
      <c r="T485" t="s">
        <v>15</v>
      </c>
      <c r="U485">
        <v>2</v>
      </c>
      <c r="W485">
        <v>1</v>
      </c>
    </row>
    <row r="486" spans="1:23" x14ac:dyDescent="0.25">
      <c r="A486" t="s">
        <v>1033</v>
      </c>
      <c r="B486" t="s">
        <v>2108</v>
      </c>
      <c r="C486" t="s">
        <v>3565</v>
      </c>
      <c r="D486" t="s">
        <v>2110</v>
      </c>
      <c r="E486" t="s">
        <v>1034</v>
      </c>
      <c r="F486" t="s">
        <v>3566</v>
      </c>
      <c r="G486" t="s">
        <v>3567</v>
      </c>
      <c r="H486" t="s">
        <v>1034</v>
      </c>
      <c r="I486" t="s">
        <v>82</v>
      </c>
      <c r="J486">
        <v>31</v>
      </c>
      <c r="K486" t="s">
        <v>122</v>
      </c>
      <c r="L486" t="s">
        <v>123</v>
      </c>
      <c r="M486" t="s">
        <v>14</v>
      </c>
      <c r="N486">
        <v>2</v>
      </c>
      <c r="O486" s="20" t="s">
        <v>153</v>
      </c>
      <c r="P486">
        <v>2.8</v>
      </c>
      <c r="Q486" t="s">
        <v>2099</v>
      </c>
      <c r="R486">
        <v>0.6</v>
      </c>
      <c r="S486" t="s">
        <v>8</v>
      </c>
      <c r="T486" t="s">
        <v>44</v>
      </c>
      <c r="U486">
        <v>5</v>
      </c>
      <c r="W486">
        <v>1</v>
      </c>
    </row>
    <row r="487" spans="1:23" x14ac:dyDescent="0.25">
      <c r="A487" t="s">
        <v>1035</v>
      </c>
      <c r="B487" t="s">
        <v>2108</v>
      </c>
      <c r="C487" t="s">
        <v>3568</v>
      </c>
      <c r="D487" t="s">
        <v>2110</v>
      </c>
      <c r="E487" t="s">
        <v>1036</v>
      </c>
      <c r="F487" t="s">
        <v>3569</v>
      </c>
      <c r="G487" t="s">
        <v>3570</v>
      </c>
      <c r="H487" t="s">
        <v>1036</v>
      </c>
      <c r="I487" t="s">
        <v>82</v>
      </c>
      <c r="J487">
        <v>40</v>
      </c>
      <c r="K487" t="s">
        <v>47</v>
      </c>
      <c r="L487" t="s">
        <v>48</v>
      </c>
      <c r="M487" t="s">
        <v>75</v>
      </c>
      <c r="N487">
        <v>12</v>
      </c>
      <c r="O487" s="20">
        <v>75</v>
      </c>
      <c r="P487">
        <v>2.6</v>
      </c>
      <c r="Q487" t="s">
        <v>2099</v>
      </c>
      <c r="R487">
        <v>0.11</v>
      </c>
      <c r="S487" t="s">
        <v>50</v>
      </c>
      <c r="T487" t="s">
        <v>9</v>
      </c>
      <c r="U487">
        <v>13</v>
      </c>
      <c r="W487">
        <v>13</v>
      </c>
    </row>
    <row r="488" spans="1:23" x14ac:dyDescent="0.25">
      <c r="A488" t="s">
        <v>1037</v>
      </c>
      <c r="B488" t="s">
        <v>2108</v>
      </c>
      <c r="C488" t="s">
        <v>3571</v>
      </c>
      <c r="D488" t="s">
        <v>2110</v>
      </c>
      <c r="E488" t="s">
        <v>657</v>
      </c>
      <c r="F488" t="s">
        <v>2996</v>
      </c>
      <c r="G488" t="s">
        <v>2997</v>
      </c>
      <c r="H488" t="s">
        <v>657</v>
      </c>
      <c r="I488" t="s">
        <v>63</v>
      </c>
      <c r="J488">
        <v>48</v>
      </c>
      <c r="K488" t="s">
        <v>107</v>
      </c>
      <c r="L488" t="s">
        <v>108</v>
      </c>
      <c r="M488" t="s">
        <v>7</v>
      </c>
      <c r="N488">
        <v>13</v>
      </c>
      <c r="O488" s="20" t="s">
        <v>212</v>
      </c>
      <c r="P488">
        <v>2.7</v>
      </c>
      <c r="Q488" t="s">
        <v>2100</v>
      </c>
      <c r="R488">
        <v>0.62</v>
      </c>
      <c r="S488" t="s">
        <v>50</v>
      </c>
      <c r="T488" t="s">
        <v>20</v>
      </c>
      <c r="U488">
        <v>8</v>
      </c>
      <c r="W488">
        <v>4</v>
      </c>
    </row>
    <row r="489" spans="1:23" x14ac:dyDescent="0.25">
      <c r="A489" t="s">
        <v>1038</v>
      </c>
      <c r="B489" t="s">
        <v>2108</v>
      </c>
      <c r="C489" t="s">
        <v>3572</v>
      </c>
      <c r="D489" t="s">
        <v>2110</v>
      </c>
      <c r="E489" t="s">
        <v>1039</v>
      </c>
      <c r="F489" t="s">
        <v>3573</v>
      </c>
      <c r="G489" t="s">
        <v>3574</v>
      </c>
      <c r="H489" t="s">
        <v>1039</v>
      </c>
      <c r="I489" t="s">
        <v>63</v>
      </c>
      <c r="J489">
        <v>24</v>
      </c>
      <c r="K489" t="s">
        <v>136</v>
      </c>
      <c r="L489" t="s">
        <v>137</v>
      </c>
      <c r="M489" t="s">
        <v>14</v>
      </c>
      <c r="N489">
        <v>6</v>
      </c>
      <c r="O489" s="20">
        <v>30</v>
      </c>
      <c r="P489">
        <v>1.1000000000000001</v>
      </c>
      <c r="Q489" t="s">
        <v>54</v>
      </c>
      <c r="R489">
        <v>0.11</v>
      </c>
      <c r="S489" t="s">
        <v>8</v>
      </c>
      <c r="T489" t="s">
        <v>9</v>
      </c>
      <c r="U489">
        <v>9</v>
      </c>
      <c r="W489">
        <v>9</v>
      </c>
    </row>
    <row r="490" spans="1:23" x14ac:dyDescent="0.25">
      <c r="A490" t="s">
        <v>1040</v>
      </c>
      <c r="B490" t="s">
        <v>2108</v>
      </c>
      <c r="C490" t="s">
        <v>3575</v>
      </c>
      <c r="D490" t="s">
        <v>2110</v>
      </c>
      <c r="E490" t="s">
        <v>1041</v>
      </c>
      <c r="F490" t="s">
        <v>3576</v>
      </c>
      <c r="G490" t="s">
        <v>3577</v>
      </c>
      <c r="H490" t="s">
        <v>1041</v>
      </c>
      <c r="I490" t="s">
        <v>82</v>
      </c>
      <c r="J490">
        <v>33</v>
      </c>
      <c r="K490" t="s">
        <v>36</v>
      </c>
      <c r="L490" t="s">
        <v>37</v>
      </c>
      <c r="M490" t="s">
        <v>23</v>
      </c>
      <c r="N490">
        <v>10</v>
      </c>
      <c r="O490" s="20" t="s">
        <v>2106</v>
      </c>
      <c r="P490">
        <v>0</v>
      </c>
      <c r="Q490" t="s">
        <v>54</v>
      </c>
      <c r="R490">
        <v>0.89</v>
      </c>
      <c r="S490" t="s">
        <v>33</v>
      </c>
      <c r="T490" t="s">
        <v>9</v>
      </c>
      <c r="U490">
        <v>11</v>
      </c>
      <c r="W490">
        <v>10</v>
      </c>
    </row>
    <row r="491" spans="1:23" x14ac:dyDescent="0.25">
      <c r="A491" t="s">
        <v>1042</v>
      </c>
      <c r="B491" t="s">
        <v>2108</v>
      </c>
      <c r="C491" t="s">
        <v>3578</v>
      </c>
      <c r="D491" t="s">
        <v>2110</v>
      </c>
      <c r="E491" t="s">
        <v>1043</v>
      </c>
      <c r="F491" t="s">
        <v>3579</v>
      </c>
      <c r="G491" t="s">
        <v>3580</v>
      </c>
      <c r="H491" t="s">
        <v>1043</v>
      </c>
      <c r="I491" t="s">
        <v>63</v>
      </c>
      <c r="J491">
        <v>43</v>
      </c>
      <c r="K491" t="s">
        <v>91</v>
      </c>
      <c r="L491" t="s">
        <v>92</v>
      </c>
      <c r="M491" t="s">
        <v>60</v>
      </c>
      <c r="N491">
        <v>2</v>
      </c>
      <c r="O491" s="20" t="s">
        <v>24</v>
      </c>
      <c r="P491">
        <v>0</v>
      </c>
      <c r="Q491" t="s">
        <v>54</v>
      </c>
      <c r="R491">
        <v>0.89</v>
      </c>
      <c r="S491" t="s">
        <v>8</v>
      </c>
      <c r="T491" t="s">
        <v>9</v>
      </c>
      <c r="U491">
        <v>5</v>
      </c>
      <c r="W491">
        <v>1</v>
      </c>
    </row>
    <row r="492" spans="1:23" x14ac:dyDescent="0.25">
      <c r="A492" t="s">
        <v>1044</v>
      </c>
      <c r="B492" t="s">
        <v>2108</v>
      </c>
      <c r="C492" t="s">
        <v>3581</v>
      </c>
      <c r="D492" t="s">
        <v>2110</v>
      </c>
      <c r="E492" t="s">
        <v>1045</v>
      </c>
      <c r="F492" t="s">
        <v>3582</v>
      </c>
      <c r="G492" t="s">
        <v>3583</v>
      </c>
      <c r="H492" t="s">
        <v>1045</v>
      </c>
      <c r="I492" t="s">
        <v>82</v>
      </c>
      <c r="J492">
        <v>43</v>
      </c>
      <c r="K492" t="s">
        <v>173</v>
      </c>
      <c r="L492" t="s">
        <v>59</v>
      </c>
      <c r="M492" t="s">
        <v>7</v>
      </c>
      <c r="N492">
        <v>4</v>
      </c>
      <c r="O492" s="20">
        <v>50</v>
      </c>
      <c r="P492">
        <v>0</v>
      </c>
      <c r="Q492" t="s">
        <v>2100</v>
      </c>
      <c r="R492">
        <v>0.01</v>
      </c>
      <c r="S492" t="s">
        <v>33</v>
      </c>
      <c r="T492" t="s">
        <v>15</v>
      </c>
      <c r="U492">
        <v>2</v>
      </c>
      <c r="W492">
        <v>1</v>
      </c>
    </row>
    <row r="493" spans="1:23" x14ac:dyDescent="0.25">
      <c r="A493" t="s">
        <v>1046</v>
      </c>
      <c r="B493" t="s">
        <v>2108</v>
      </c>
      <c r="C493" t="s">
        <v>3584</v>
      </c>
      <c r="D493" t="s">
        <v>2110</v>
      </c>
      <c r="E493" t="s">
        <v>1047</v>
      </c>
      <c r="F493" t="s">
        <v>3585</v>
      </c>
      <c r="G493" t="s">
        <v>3586</v>
      </c>
      <c r="H493" t="s">
        <v>1047</v>
      </c>
      <c r="I493" t="s">
        <v>63</v>
      </c>
      <c r="J493">
        <v>33</v>
      </c>
      <c r="K493" t="s">
        <v>12</v>
      </c>
      <c r="L493" t="s">
        <v>13</v>
      </c>
      <c r="M493" t="s">
        <v>23</v>
      </c>
      <c r="N493">
        <v>11</v>
      </c>
      <c r="O493" s="20" t="s">
        <v>49</v>
      </c>
      <c r="P493">
        <v>4.5999999999999996</v>
      </c>
      <c r="Q493" t="s">
        <v>54</v>
      </c>
      <c r="R493">
        <v>0.11</v>
      </c>
      <c r="S493" t="s">
        <v>55</v>
      </c>
      <c r="T493" t="s">
        <v>20</v>
      </c>
      <c r="U493">
        <v>15</v>
      </c>
      <c r="W493">
        <v>2</v>
      </c>
    </row>
    <row r="494" spans="1:23" x14ac:dyDescent="0.25">
      <c r="A494" t="s">
        <v>1048</v>
      </c>
      <c r="B494" t="s">
        <v>2108</v>
      </c>
      <c r="C494" t="s">
        <v>3587</v>
      </c>
      <c r="D494" t="s">
        <v>2110</v>
      </c>
      <c r="E494" t="s">
        <v>1049</v>
      </c>
      <c r="F494" t="s">
        <v>3588</v>
      </c>
      <c r="G494" t="s">
        <v>3589</v>
      </c>
      <c r="H494" t="s">
        <v>1049</v>
      </c>
      <c r="I494" t="s">
        <v>63</v>
      </c>
      <c r="J494">
        <v>49</v>
      </c>
      <c r="K494" t="s">
        <v>107</v>
      </c>
      <c r="L494" t="s">
        <v>108</v>
      </c>
      <c r="M494" t="s">
        <v>60</v>
      </c>
      <c r="N494">
        <v>14</v>
      </c>
      <c r="O494" s="20">
        <v>40</v>
      </c>
      <c r="P494">
        <v>1.5</v>
      </c>
      <c r="Q494" t="s">
        <v>2100</v>
      </c>
      <c r="R494">
        <v>0.6</v>
      </c>
      <c r="S494" t="s">
        <v>33</v>
      </c>
      <c r="T494" t="s">
        <v>44</v>
      </c>
      <c r="U494">
        <v>15</v>
      </c>
      <c r="W494">
        <v>10</v>
      </c>
    </row>
    <row r="495" spans="1:23" x14ac:dyDescent="0.25">
      <c r="A495" t="s">
        <v>1050</v>
      </c>
      <c r="B495" t="s">
        <v>2108</v>
      </c>
      <c r="C495" t="s">
        <v>3590</v>
      </c>
      <c r="D495" t="s">
        <v>2110</v>
      </c>
      <c r="E495" t="s">
        <v>1051</v>
      </c>
      <c r="F495" t="s">
        <v>3591</v>
      </c>
      <c r="G495" t="s">
        <v>3592</v>
      </c>
      <c r="H495" t="s">
        <v>1051</v>
      </c>
      <c r="I495" t="s">
        <v>82</v>
      </c>
      <c r="J495">
        <v>55</v>
      </c>
      <c r="K495" t="s">
        <v>111</v>
      </c>
      <c r="L495" t="s">
        <v>13</v>
      </c>
      <c r="M495" t="s">
        <v>60</v>
      </c>
      <c r="N495">
        <v>10</v>
      </c>
      <c r="O495" s="20">
        <v>40</v>
      </c>
      <c r="P495">
        <v>2</v>
      </c>
      <c r="Q495" t="s">
        <v>142</v>
      </c>
      <c r="R495">
        <v>0.85</v>
      </c>
      <c r="S495" t="s">
        <v>33</v>
      </c>
      <c r="T495" t="s">
        <v>20</v>
      </c>
      <c r="U495">
        <v>7</v>
      </c>
      <c r="W495">
        <v>6</v>
      </c>
    </row>
    <row r="496" spans="1:23" x14ac:dyDescent="0.25">
      <c r="A496" t="s">
        <v>1052</v>
      </c>
      <c r="B496" t="s">
        <v>2108</v>
      </c>
      <c r="C496" t="s">
        <v>3593</v>
      </c>
      <c r="D496" t="s">
        <v>2110</v>
      </c>
      <c r="E496" t="s">
        <v>1053</v>
      </c>
      <c r="F496" t="s">
        <v>3594</v>
      </c>
      <c r="G496" t="s">
        <v>3595</v>
      </c>
      <c r="H496" t="s">
        <v>1053</v>
      </c>
      <c r="I496" t="s">
        <v>63</v>
      </c>
      <c r="J496">
        <v>33</v>
      </c>
      <c r="K496" t="s">
        <v>95</v>
      </c>
      <c r="L496" t="s">
        <v>96</v>
      </c>
      <c r="M496" t="s">
        <v>19</v>
      </c>
      <c r="N496">
        <v>3</v>
      </c>
      <c r="O496" s="20" t="s">
        <v>24</v>
      </c>
      <c r="P496">
        <v>1.6</v>
      </c>
      <c r="Q496" t="s">
        <v>2100</v>
      </c>
      <c r="R496">
        <v>0.83</v>
      </c>
      <c r="S496" t="s">
        <v>55</v>
      </c>
      <c r="T496" t="s">
        <v>44</v>
      </c>
      <c r="U496">
        <v>4</v>
      </c>
      <c r="W496">
        <v>2</v>
      </c>
    </row>
    <row r="497" spans="1:23" x14ac:dyDescent="0.25">
      <c r="A497" t="s">
        <v>1054</v>
      </c>
      <c r="B497" t="s">
        <v>2108</v>
      </c>
      <c r="C497" t="s">
        <v>3596</v>
      </c>
      <c r="D497" t="s">
        <v>2110</v>
      </c>
      <c r="E497" t="s">
        <v>1055</v>
      </c>
      <c r="F497" t="s">
        <v>3597</v>
      </c>
      <c r="G497" t="s">
        <v>3598</v>
      </c>
      <c r="H497" t="s">
        <v>1055</v>
      </c>
      <c r="I497" t="s">
        <v>82</v>
      </c>
      <c r="J497">
        <v>32</v>
      </c>
      <c r="K497" t="s">
        <v>58</v>
      </c>
      <c r="L497" t="s">
        <v>59</v>
      </c>
      <c r="M497" t="s">
        <v>31</v>
      </c>
      <c r="N497">
        <v>3</v>
      </c>
      <c r="O497" s="20" t="s">
        <v>32</v>
      </c>
      <c r="P497">
        <v>1.5</v>
      </c>
      <c r="Q497" t="s">
        <v>2099</v>
      </c>
      <c r="R497">
        <v>0.96</v>
      </c>
      <c r="S497" t="s">
        <v>33</v>
      </c>
      <c r="T497" t="s">
        <v>15</v>
      </c>
      <c r="U497">
        <v>5</v>
      </c>
      <c r="W497">
        <v>1</v>
      </c>
    </row>
    <row r="498" spans="1:23" x14ac:dyDescent="0.25">
      <c r="A498" t="s">
        <v>1056</v>
      </c>
      <c r="B498" t="s">
        <v>2108</v>
      </c>
      <c r="C498" t="s">
        <v>3599</v>
      </c>
      <c r="D498" t="s">
        <v>2110</v>
      </c>
      <c r="E498" t="s">
        <v>1057</v>
      </c>
      <c r="F498" t="s">
        <v>3600</v>
      </c>
      <c r="G498" t="s">
        <v>3601</v>
      </c>
      <c r="H498" t="s">
        <v>1057</v>
      </c>
      <c r="I498" t="s">
        <v>82</v>
      </c>
      <c r="J498">
        <v>58</v>
      </c>
      <c r="K498" t="s">
        <v>29</v>
      </c>
      <c r="L498" t="s">
        <v>30</v>
      </c>
      <c r="M498" t="s">
        <v>7</v>
      </c>
      <c r="N498">
        <v>33</v>
      </c>
      <c r="O498" s="20" t="s">
        <v>49</v>
      </c>
      <c r="P498">
        <v>4.0999999999999996</v>
      </c>
      <c r="Q498" t="s">
        <v>2100</v>
      </c>
      <c r="R498">
        <v>0.83</v>
      </c>
      <c r="S498" t="s">
        <v>8</v>
      </c>
      <c r="T498" t="s">
        <v>15</v>
      </c>
      <c r="U498">
        <v>19</v>
      </c>
      <c r="W498">
        <v>3</v>
      </c>
    </row>
    <row r="499" spans="1:23" x14ac:dyDescent="0.25">
      <c r="A499" t="s">
        <v>1058</v>
      </c>
      <c r="B499" t="s">
        <v>2108</v>
      </c>
      <c r="C499" t="s">
        <v>3602</v>
      </c>
      <c r="D499" t="s">
        <v>2110</v>
      </c>
      <c r="E499" t="s">
        <v>1059</v>
      </c>
      <c r="F499" t="s">
        <v>3603</v>
      </c>
      <c r="G499" t="s">
        <v>3604</v>
      </c>
      <c r="H499" t="s">
        <v>3605</v>
      </c>
      <c r="I499" t="s">
        <v>82</v>
      </c>
      <c r="J499">
        <v>49</v>
      </c>
      <c r="K499" t="s">
        <v>36</v>
      </c>
      <c r="L499" t="s">
        <v>37</v>
      </c>
      <c r="M499" t="s">
        <v>38</v>
      </c>
      <c r="N499">
        <v>24</v>
      </c>
      <c r="O499" s="20">
        <v>100</v>
      </c>
      <c r="P499">
        <v>4.7</v>
      </c>
      <c r="Q499" t="s">
        <v>2099</v>
      </c>
      <c r="R499">
        <v>0.6</v>
      </c>
      <c r="S499" t="s">
        <v>33</v>
      </c>
      <c r="T499" t="s">
        <v>15</v>
      </c>
      <c r="U499">
        <v>20</v>
      </c>
      <c r="W499">
        <v>3</v>
      </c>
    </row>
    <row r="500" spans="1:23" x14ac:dyDescent="0.25">
      <c r="A500" t="s">
        <v>1060</v>
      </c>
      <c r="B500" t="s">
        <v>2108</v>
      </c>
      <c r="C500" t="s">
        <v>3606</v>
      </c>
      <c r="D500" t="s">
        <v>2110</v>
      </c>
      <c r="E500" t="s">
        <v>1061</v>
      </c>
      <c r="F500" t="s">
        <v>3607</v>
      </c>
      <c r="G500" t="s">
        <v>3608</v>
      </c>
      <c r="H500" t="s">
        <v>1061</v>
      </c>
      <c r="I500" t="s">
        <v>63</v>
      </c>
      <c r="J500">
        <v>22</v>
      </c>
      <c r="K500" t="s">
        <v>107</v>
      </c>
      <c r="L500" t="s">
        <v>108</v>
      </c>
      <c r="M500" t="s">
        <v>60</v>
      </c>
      <c r="N500">
        <v>3</v>
      </c>
      <c r="O500" s="20" t="s">
        <v>2102</v>
      </c>
      <c r="P500">
        <v>3.6</v>
      </c>
      <c r="Q500" t="s">
        <v>2100</v>
      </c>
      <c r="R500">
        <v>0.78</v>
      </c>
      <c r="S500" t="s">
        <v>55</v>
      </c>
      <c r="T500" t="s">
        <v>15</v>
      </c>
      <c r="U500">
        <v>3</v>
      </c>
      <c r="W500">
        <v>4</v>
      </c>
    </row>
    <row r="501" spans="1:23" x14ac:dyDescent="0.25">
      <c r="A501" t="s">
        <v>1062</v>
      </c>
      <c r="B501" t="s">
        <v>2108</v>
      </c>
      <c r="C501" t="s">
        <v>3609</v>
      </c>
      <c r="D501" t="s">
        <v>2110</v>
      </c>
      <c r="E501" t="s">
        <v>1063</v>
      </c>
      <c r="F501" t="s">
        <v>3610</v>
      </c>
      <c r="G501" t="s">
        <v>3611</v>
      </c>
      <c r="H501" t="s">
        <v>1063</v>
      </c>
      <c r="I501" t="s">
        <v>63</v>
      </c>
      <c r="J501">
        <v>40</v>
      </c>
      <c r="K501" t="s">
        <v>122</v>
      </c>
      <c r="L501" t="s">
        <v>123</v>
      </c>
      <c r="M501" t="s">
        <v>23</v>
      </c>
      <c r="N501">
        <v>11</v>
      </c>
      <c r="O501" s="20" t="s">
        <v>104</v>
      </c>
      <c r="P501">
        <v>1.8</v>
      </c>
      <c r="Q501" t="s">
        <v>2100</v>
      </c>
      <c r="R501">
        <v>0.9</v>
      </c>
      <c r="S501" t="s">
        <v>8</v>
      </c>
      <c r="T501" t="s">
        <v>44</v>
      </c>
      <c r="U501">
        <v>13</v>
      </c>
      <c r="W501">
        <v>10</v>
      </c>
    </row>
    <row r="502" spans="1:23" x14ac:dyDescent="0.25">
      <c r="A502" t="s">
        <v>1064</v>
      </c>
      <c r="B502" t="s">
        <v>2108</v>
      </c>
      <c r="C502" t="s">
        <v>3612</v>
      </c>
      <c r="D502" t="s">
        <v>2110</v>
      </c>
      <c r="E502" t="s">
        <v>1065</v>
      </c>
      <c r="F502" t="s">
        <v>3613</v>
      </c>
      <c r="G502" t="s">
        <v>3614</v>
      </c>
      <c r="H502" t="s">
        <v>1065</v>
      </c>
      <c r="I502" t="s">
        <v>82</v>
      </c>
      <c r="J502">
        <v>55</v>
      </c>
      <c r="K502" t="s">
        <v>12</v>
      </c>
      <c r="L502" t="s">
        <v>13</v>
      </c>
      <c r="M502" t="s">
        <v>38</v>
      </c>
      <c r="N502">
        <v>7</v>
      </c>
      <c r="O502" s="20" t="s">
        <v>2102</v>
      </c>
      <c r="P502">
        <v>2.1</v>
      </c>
      <c r="Q502" t="s">
        <v>2099</v>
      </c>
      <c r="R502">
        <v>0.66</v>
      </c>
      <c r="S502" t="s">
        <v>55</v>
      </c>
      <c r="T502" t="s">
        <v>9</v>
      </c>
      <c r="U502">
        <v>8</v>
      </c>
      <c r="W502">
        <v>9</v>
      </c>
    </row>
    <row r="503" spans="1:23" x14ac:dyDescent="0.25">
      <c r="A503" t="s">
        <v>1066</v>
      </c>
      <c r="B503" t="s">
        <v>2108</v>
      </c>
      <c r="C503" t="s">
        <v>3615</v>
      </c>
      <c r="D503" t="s">
        <v>2110</v>
      </c>
      <c r="E503" t="s">
        <v>1067</v>
      </c>
      <c r="F503" t="s">
        <v>3616</v>
      </c>
      <c r="G503" t="s">
        <v>3617</v>
      </c>
      <c r="H503" t="s">
        <v>1067</v>
      </c>
      <c r="I503" t="s">
        <v>82</v>
      </c>
      <c r="J503">
        <v>32</v>
      </c>
      <c r="K503" t="s">
        <v>162</v>
      </c>
      <c r="L503" t="s">
        <v>59</v>
      </c>
      <c r="M503" t="s">
        <v>75</v>
      </c>
      <c r="N503">
        <v>1</v>
      </c>
      <c r="O503" s="20" t="s">
        <v>49</v>
      </c>
      <c r="P503">
        <v>2.5</v>
      </c>
      <c r="Q503" t="s">
        <v>54</v>
      </c>
      <c r="R503">
        <v>0.7</v>
      </c>
      <c r="S503" t="s">
        <v>55</v>
      </c>
      <c r="T503" t="s">
        <v>44</v>
      </c>
      <c r="U503">
        <v>4</v>
      </c>
      <c r="W503">
        <v>5</v>
      </c>
    </row>
    <row r="504" spans="1:23" x14ac:dyDescent="0.25">
      <c r="A504" t="s">
        <v>1068</v>
      </c>
      <c r="B504" t="s">
        <v>2108</v>
      </c>
      <c r="C504" t="s">
        <v>3618</v>
      </c>
      <c r="D504" t="s">
        <v>2110</v>
      </c>
      <c r="E504" t="s">
        <v>1069</v>
      </c>
      <c r="F504" t="s">
        <v>3619</v>
      </c>
      <c r="G504" t="s">
        <v>3620</v>
      </c>
      <c r="H504" t="s">
        <v>1069</v>
      </c>
      <c r="I504" t="s">
        <v>63</v>
      </c>
      <c r="J504">
        <v>21</v>
      </c>
      <c r="K504" t="s">
        <v>71</v>
      </c>
      <c r="L504" t="s">
        <v>72</v>
      </c>
      <c r="M504" t="s">
        <v>60</v>
      </c>
      <c r="N504">
        <v>0</v>
      </c>
      <c r="O504" s="20" t="s">
        <v>2106</v>
      </c>
      <c r="P504">
        <v>4.2</v>
      </c>
      <c r="Q504" t="s">
        <v>54</v>
      </c>
      <c r="R504">
        <v>0.79</v>
      </c>
      <c r="S504" t="s">
        <v>50</v>
      </c>
      <c r="T504" t="s">
        <v>20</v>
      </c>
      <c r="U504">
        <v>3</v>
      </c>
      <c r="W504">
        <v>2</v>
      </c>
    </row>
    <row r="505" spans="1:23" x14ac:dyDescent="0.25">
      <c r="A505" t="s">
        <v>1070</v>
      </c>
      <c r="B505" t="s">
        <v>2108</v>
      </c>
      <c r="C505" t="s">
        <v>3621</v>
      </c>
      <c r="D505" t="s">
        <v>2110</v>
      </c>
      <c r="E505" t="s">
        <v>1071</v>
      </c>
      <c r="F505" t="s">
        <v>3622</v>
      </c>
      <c r="G505" t="s">
        <v>3623</v>
      </c>
      <c r="H505" t="s">
        <v>1071</v>
      </c>
      <c r="I505" t="s">
        <v>82</v>
      </c>
      <c r="J505">
        <v>23</v>
      </c>
      <c r="K505" t="s">
        <v>95</v>
      </c>
      <c r="L505" t="s">
        <v>96</v>
      </c>
      <c r="M505" t="s">
        <v>7</v>
      </c>
      <c r="N505">
        <v>1</v>
      </c>
      <c r="O505" s="20">
        <v>40</v>
      </c>
      <c r="P505">
        <v>0</v>
      </c>
      <c r="Q505" t="s">
        <v>2099</v>
      </c>
      <c r="R505">
        <v>0.64</v>
      </c>
      <c r="S505" t="s">
        <v>50</v>
      </c>
      <c r="T505" t="s">
        <v>15</v>
      </c>
      <c r="U505">
        <v>2</v>
      </c>
      <c r="W505">
        <v>3</v>
      </c>
    </row>
    <row r="506" spans="1:23" x14ac:dyDescent="0.25">
      <c r="A506" t="s">
        <v>1072</v>
      </c>
      <c r="B506" t="s">
        <v>2108</v>
      </c>
      <c r="C506" t="s">
        <v>3624</v>
      </c>
      <c r="D506" t="s">
        <v>2110</v>
      </c>
      <c r="E506" t="s">
        <v>1073</v>
      </c>
      <c r="F506" t="s">
        <v>3625</v>
      </c>
      <c r="G506" t="s">
        <v>3626</v>
      </c>
      <c r="H506" t="s">
        <v>1073</v>
      </c>
      <c r="I506" t="s">
        <v>82</v>
      </c>
      <c r="J506">
        <v>21</v>
      </c>
      <c r="K506" t="s">
        <v>53</v>
      </c>
      <c r="L506" t="s">
        <v>13</v>
      </c>
      <c r="M506" t="s">
        <v>14</v>
      </c>
      <c r="N506">
        <v>1</v>
      </c>
      <c r="O506" s="20" t="s">
        <v>2106</v>
      </c>
      <c r="P506">
        <v>1</v>
      </c>
      <c r="Q506" t="s">
        <v>2099</v>
      </c>
      <c r="R506">
        <v>0.81</v>
      </c>
      <c r="S506" t="s">
        <v>55</v>
      </c>
      <c r="T506" t="s">
        <v>15</v>
      </c>
      <c r="U506">
        <v>1</v>
      </c>
      <c r="W506">
        <v>3</v>
      </c>
    </row>
    <row r="507" spans="1:23" x14ac:dyDescent="0.25">
      <c r="A507" t="s">
        <v>1074</v>
      </c>
      <c r="B507" t="s">
        <v>2108</v>
      </c>
      <c r="C507" t="s">
        <v>3627</v>
      </c>
      <c r="D507" t="s">
        <v>2110</v>
      </c>
      <c r="E507" t="s">
        <v>1075</v>
      </c>
      <c r="F507" t="s">
        <v>3628</v>
      </c>
      <c r="G507" t="s">
        <v>3629</v>
      </c>
      <c r="H507" t="s">
        <v>1075</v>
      </c>
      <c r="I507" t="s">
        <v>82</v>
      </c>
      <c r="J507">
        <v>31</v>
      </c>
      <c r="K507" t="s">
        <v>58</v>
      </c>
      <c r="L507" t="s">
        <v>59</v>
      </c>
      <c r="M507" t="s">
        <v>31</v>
      </c>
      <c r="N507">
        <v>7</v>
      </c>
      <c r="O507" s="20">
        <v>75</v>
      </c>
      <c r="P507">
        <v>4.4000000000000004</v>
      </c>
      <c r="Q507" t="s">
        <v>2099</v>
      </c>
      <c r="R507">
        <v>0.83</v>
      </c>
      <c r="S507" t="s">
        <v>55</v>
      </c>
      <c r="T507" t="s">
        <v>20</v>
      </c>
      <c r="U507">
        <v>12</v>
      </c>
      <c r="W507">
        <v>6</v>
      </c>
    </row>
    <row r="508" spans="1:23" x14ac:dyDescent="0.25">
      <c r="A508" t="s">
        <v>1076</v>
      </c>
      <c r="B508" t="s">
        <v>2108</v>
      </c>
      <c r="C508" t="s">
        <v>3630</v>
      </c>
      <c r="D508" t="s">
        <v>2110</v>
      </c>
      <c r="E508" t="s">
        <v>1077</v>
      </c>
      <c r="F508" t="s">
        <v>3631</v>
      </c>
      <c r="G508" t="s">
        <v>3632</v>
      </c>
      <c r="H508" t="s">
        <v>1077</v>
      </c>
      <c r="I508" t="s">
        <v>82</v>
      </c>
      <c r="J508">
        <v>21</v>
      </c>
      <c r="K508" t="s">
        <v>162</v>
      </c>
      <c r="L508" t="s">
        <v>59</v>
      </c>
      <c r="M508" t="s">
        <v>7</v>
      </c>
      <c r="N508">
        <v>11</v>
      </c>
      <c r="O508" s="20">
        <v>40</v>
      </c>
      <c r="P508">
        <v>4</v>
      </c>
      <c r="Q508" t="s">
        <v>2099</v>
      </c>
      <c r="R508">
        <v>0.91</v>
      </c>
      <c r="S508" t="s">
        <v>55</v>
      </c>
      <c r="T508" t="s">
        <v>44</v>
      </c>
      <c r="U508">
        <v>2</v>
      </c>
      <c r="W508">
        <v>1</v>
      </c>
    </row>
    <row r="509" spans="1:23" x14ac:dyDescent="0.25">
      <c r="A509" t="s">
        <v>1078</v>
      </c>
      <c r="B509" t="s">
        <v>2108</v>
      </c>
      <c r="C509" t="s">
        <v>3633</v>
      </c>
      <c r="D509" t="s">
        <v>2110</v>
      </c>
      <c r="E509" t="s">
        <v>1079</v>
      </c>
      <c r="F509" t="s">
        <v>3634</v>
      </c>
      <c r="G509" t="s">
        <v>3635</v>
      </c>
      <c r="H509" t="s">
        <v>3636</v>
      </c>
      <c r="I509" t="s">
        <v>82</v>
      </c>
      <c r="J509">
        <v>33</v>
      </c>
      <c r="K509" t="s">
        <v>53</v>
      </c>
      <c r="L509" t="s">
        <v>13</v>
      </c>
      <c r="M509" t="s">
        <v>64</v>
      </c>
      <c r="N509">
        <v>6</v>
      </c>
      <c r="O509" s="20" t="s">
        <v>2105</v>
      </c>
      <c r="P509">
        <v>3.1</v>
      </c>
      <c r="Q509" t="s">
        <v>2099</v>
      </c>
      <c r="R509">
        <v>0.11</v>
      </c>
      <c r="S509" t="s">
        <v>50</v>
      </c>
      <c r="T509" t="s">
        <v>9</v>
      </c>
      <c r="U509">
        <v>15</v>
      </c>
      <c r="W509">
        <v>9</v>
      </c>
    </row>
    <row r="510" spans="1:23" x14ac:dyDescent="0.25">
      <c r="A510" t="s">
        <v>1080</v>
      </c>
      <c r="B510" t="s">
        <v>2108</v>
      </c>
      <c r="C510" t="s">
        <v>3637</v>
      </c>
      <c r="D510" t="s">
        <v>2110</v>
      </c>
      <c r="E510" t="s">
        <v>1081</v>
      </c>
      <c r="F510" t="s">
        <v>3638</v>
      </c>
      <c r="G510" t="s">
        <v>3639</v>
      </c>
      <c r="H510" t="s">
        <v>1081</v>
      </c>
      <c r="I510" t="s">
        <v>82</v>
      </c>
      <c r="J510">
        <v>57</v>
      </c>
      <c r="K510" t="s">
        <v>91</v>
      </c>
      <c r="L510" t="s">
        <v>92</v>
      </c>
      <c r="M510" t="s">
        <v>23</v>
      </c>
      <c r="N510">
        <v>5</v>
      </c>
      <c r="O510" s="20">
        <v>75</v>
      </c>
      <c r="P510">
        <v>1.1000000000000001</v>
      </c>
      <c r="Q510" t="s">
        <v>2100</v>
      </c>
      <c r="R510">
        <v>0.77</v>
      </c>
      <c r="S510" t="s">
        <v>50</v>
      </c>
      <c r="T510" t="s">
        <v>9</v>
      </c>
      <c r="U510">
        <v>2</v>
      </c>
      <c r="W510">
        <v>3</v>
      </c>
    </row>
    <row r="511" spans="1:23" x14ac:dyDescent="0.25">
      <c r="A511" t="s">
        <v>1082</v>
      </c>
      <c r="B511" t="s">
        <v>2108</v>
      </c>
      <c r="C511" t="s">
        <v>3640</v>
      </c>
      <c r="D511" t="s">
        <v>2110</v>
      </c>
      <c r="E511" t="s">
        <v>1083</v>
      </c>
      <c r="F511" t="s">
        <v>3641</v>
      </c>
      <c r="G511" t="s">
        <v>3642</v>
      </c>
      <c r="H511" t="s">
        <v>1083</v>
      </c>
      <c r="I511" t="s">
        <v>82</v>
      </c>
      <c r="J511">
        <v>52</v>
      </c>
      <c r="K511" t="s">
        <v>43</v>
      </c>
      <c r="L511" t="s">
        <v>13</v>
      </c>
      <c r="M511" t="s">
        <v>75</v>
      </c>
      <c r="N511">
        <v>17</v>
      </c>
      <c r="O511" s="20" t="s">
        <v>2103</v>
      </c>
      <c r="P511">
        <v>0</v>
      </c>
      <c r="Q511" t="s">
        <v>2099</v>
      </c>
      <c r="R511">
        <v>0.94</v>
      </c>
      <c r="S511" t="s">
        <v>33</v>
      </c>
      <c r="T511" t="s">
        <v>20</v>
      </c>
      <c r="U511">
        <v>18</v>
      </c>
      <c r="W511">
        <v>6</v>
      </c>
    </row>
    <row r="512" spans="1:23" x14ac:dyDescent="0.25">
      <c r="A512" t="s">
        <v>1084</v>
      </c>
      <c r="B512" t="s">
        <v>2108</v>
      </c>
      <c r="C512" t="s">
        <v>3643</v>
      </c>
      <c r="D512" t="s">
        <v>2110</v>
      </c>
      <c r="E512" t="s">
        <v>1085</v>
      </c>
      <c r="F512" t="s">
        <v>3644</v>
      </c>
      <c r="G512" t="s">
        <v>3645</v>
      </c>
      <c r="H512" t="s">
        <v>3646</v>
      </c>
      <c r="I512" t="s">
        <v>63</v>
      </c>
      <c r="J512">
        <v>21</v>
      </c>
      <c r="K512" t="s">
        <v>18</v>
      </c>
      <c r="L512" t="s">
        <v>18</v>
      </c>
      <c r="M512" t="s">
        <v>23</v>
      </c>
      <c r="N512">
        <v>0</v>
      </c>
      <c r="O512" s="20" t="s">
        <v>104</v>
      </c>
      <c r="P512">
        <v>3.8</v>
      </c>
      <c r="Q512" t="s">
        <v>2100</v>
      </c>
      <c r="R512">
        <v>0.61</v>
      </c>
      <c r="S512" t="s">
        <v>33</v>
      </c>
      <c r="T512" t="s">
        <v>9</v>
      </c>
      <c r="U512">
        <v>5</v>
      </c>
      <c r="W512">
        <v>2</v>
      </c>
    </row>
    <row r="513" spans="1:23" x14ac:dyDescent="0.25">
      <c r="A513" t="s">
        <v>1086</v>
      </c>
      <c r="B513" t="s">
        <v>2108</v>
      </c>
      <c r="C513" t="s">
        <v>3647</v>
      </c>
      <c r="D513" t="s">
        <v>2110</v>
      </c>
      <c r="E513" t="s">
        <v>1087</v>
      </c>
      <c r="F513" t="s">
        <v>3648</v>
      </c>
      <c r="G513" t="s">
        <v>3649</v>
      </c>
      <c r="H513" t="s">
        <v>1087</v>
      </c>
      <c r="I513" t="s">
        <v>63</v>
      </c>
      <c r="J513">
        <v>36</v>
      </c>
      <c r="K513" t="s">
        <v>58</v>
      </c>
      <c r="L513" t="s">
        <v>59</v>
      </c>
      <c r="M513" t="s">
        <v>60</v>
      </c>
      <c r="N513">
        <v>8</v>
      </c>
      <c r="O513" s="20">
        <v>100</v>
      </c>
      <c r="P513">
        <v>1.7</v>
      </c>
      <c r="Q513" t="s">
        <v>2099</v>
      </c>
      <c r="R513">
        <v>0.68</v>
      </c>
      <c r="S513" t="s">
        <v>55</v>
      </c>
      <c r="T513" t="s">
        <v>44</v>
      </c>
      <c r="U513">
        <v>9</v>
      </c>
      <c r="W513">
        <v>5</v>
      </c>
    </row>
    <row r="514" spans="1:23" x14ac:dyDescent="0.25">
      <c r="A514" t="s">
        <v>1088</v>
      </c>
      <c r="B514" t="s">
        <v>2108</v>
      </c>
      <c r="C514" t="s">
        <v>3650</v>
      </c>
      <c r="D514" t="s">
        <v>2110</v>
      </c>
      <c r="E514" t="s">
        <v>1089</v>
      </c>
      <c r="F514" t="s">
        <v>3651</v>
      </c>
      <c r="G514" t="s">
        <v>3652</v>
      </c>
      <c r="H514" t="s">
        <v>1089</v>
      </c>
      <c r="I514" t="s">
        <v>82</v>
      </c>
      <c r="J514">
        <v>33</v>
      </c>
      <c r="K514" t="s">
        <v>173</v>
      </c>
      <c r="L514" t="s">
        <v>59</v>
      </c>
      <c r="M514" t="s">
        <v>97</v>
      </c>
      <c r="N514">
        <v>13</v>
      </c>
      <c r="O514" s="20">
        <v>50</v>
      </c>
      <c r="P514">
        <v>2.2000000000000002</v>
      </c>
      <c r="Q514" t="s">
        <v>2099</v>
      </c>
      <c r="R514">
        <v>0.7</v>
      </c>
      <c r="S514" t="s">
        <v>8</v>
      </c>
      <c r="T514" t="s">
        <v>44</v>
      </c>
      <c r="U514">
        <v>8</v>
      </c>
      <c r="W514">
        <v>10</v>
      </c>
    </row>
    <row r="515" spans="1:23" x14ac:dyDescent="0.25">
      <c r="A515" t="s">
        <v>1090</v>
      </c>
      <c r="B515" t="s">
        <v>2108</v>
      </c>
      <c r="C515" t="s">
        <v>3653</v>
      </c>
      <c r="D515" t="s">
        <v>2110</v>
      </c>
      <c r="E515" t="s">
        <v>1091</v>
      </c>
      <c r="F515" t="s">
        <v>3654</v>
      </c>
      <c r="G515" t="s">
        <v>3655</v>
      </c>
      <c r="H515" t="s">
        <v>1091</v>
      </c>
      <c r="I515" t="s">
        <v>63</v>
      </c>
      <c r="J515">
        <v>54</v>
      </c>
      <c r="K515" t="s">
        <v>53</v>
      </c>
      <c r="L515" t="s">
        <v>13</v>
      </c>
      <c r="M515" t="s">
        <v>38</v>
      </c>
      <c r="N515">
        <v>15</v>
      </c>
      <c r="O515" s="20">
        <v>40</v>
      </c>
      <c r="P515">
        <v>4.0999999999999996</v>
      </c>
      <c r="Q515" t="s">
        <v>2100</v>
      </c>
      <c r="R515">
        <v>0.71</v>
      </c>
      <c r="S515" t="s">
        <v>8</v>
      </c>
      <c r="T515" t="s">
        <v>20</v>
      </c>
      <c r="U515">
        <v>14</v>
      </c>
      <c r="W515">
        <v>6</v>
      </c>
    </row>
    <row r="516" spans="1:23" x14ac:dyDescent="0.25">
      <c r="A516" t="s">
        <v>1092</v>
      </c>
      <c r="B516" t="s">
        <v>2108</v>
      </c>
      <c r="C516" t="s">
        <v>3656</v>
      </c>
      <c r="D516" t="s">
        <v>2110</v>
      </c>
      <c r="E516" t="s">
        <v>1093</v>
      </c>
      <c r="F516" t="s">
        <v>3657</v>
      </c>
      <c r="G516" t="s">
        <v>3658</v>
      </c>
      <c r="H516" t="s">
        <v>1093</v>
      </c>
      <c r="I516" t="s">
        <v>63</v>
      </c>
      <c r="J516">
        <v>33</v>
      </c>
      <c r="K516" t="s">
        <v>43</v>
      </c>
      <c r="L516" t="s">
        <v>13</v>
      </c>
      <c r="M516" t="s">
        <v>7</v>
      </c>
      <c r="N516">
        <v>2</v>
      </c>
      <c r="O516" s="20" t="s">
        <v>2102</v>
      </c>
      <c r="P516">
        <v>3.8</v>
      </c>
      <c r="Q516" t="s">
        <v>2099</v>
      </c>
      <c r="R516">
        <v>0.11</v>
      </c>
      <c r="S516" t="s">
        <v>50</v>
      </c>
      <c r="T516" t="s">
        <v>44</v>
      </c>
      <c r="U516">
        <v>1</v>
      </c>
      <c r="W516">
        <v>1</v>
      </c>
    </row>
    <row r="517" spans="1:23" x14ac:dyDescent="0.25">
      <c r="A517" t="s">
        <v>1094</v>
      </c>
      <c r="B517" t="s">
        <v>2108</v>
      </c>
      <c r="C517" t="s">
        <v>3659</v>
      </c>
      <c r="D517" t="s">
        <v>2110</v>
      </c>
      <c r="E517" t="s">
        <v>1095</v>
      </c>
      <c r="F517" t="s">
        <v>3660</v>
      </c>
      <c r="G517" t="s">
        <v>3661</v>
      </c>
      <c r="H517" t="s">
        <v>1095</v>
      </c>
      <c r="I517" t="s">
        <v>63</v>
      </c>
      <c r="J517">
        <v>36</v>
      </c>
      <c r="K517" t="s">
        <v>71</v>
      </c>
      <c r="L517" t="s">
        <v>72</v>
      </c>
      <c r="M517" t="s">
        <v>97</v>
      </c>
      <c r="N517">
        <v>9</v>
      </c>
      <c r="O517" s="20" t="s">
        <v>32</v>
      </c>
      <c r="P517">
        <v>0</v>
      </c>
      <c r="Q517" t="s">
        <v>54</v>
      </c>
      <c r="R517">
        <v>0.78</v>
      </c>
      <c r="S517" t="s">
        <v>50</v>
      </c>
      <c r="T517" t="s">
        <v>15</v>
      </c>
      <c r="U517">
        <v>12</v>
      </c>
      <c r="W517">
        <v>1</v>
      </c>
    </row>
    <row r="518" spans="1:23" x14ac:dyDescent="0.25">
      <c r="A518" t="s">
        <v>1096</v>
      </c>
      <c r="B518" t="s">
        <v>2108</v>
      </c>
      <c r="C518" t="s">
        <v>3662</v>
      </c>
      <c r="D518" t="s">
        <v>2110</v>
      </c>
      <c r="E518" t="s">
        <v>1097</v>
      </c>
      <c r="F518" t="s">
        <v>3663</v>
      </c>
      <c r="G518" t="s">
        <v>3664</v>
      </c>
      <c r="H518" t="s">
        <v>1097</v>
      </c>
      <c r="I518" t="s">
        <v>63</v>
      </c>
      <c r="J518">
        <v>36</v>
      </c>
      <c r="K518" t="s">
        <v>47</v>
      </c>
      <c r="L518" t="s">
        <v>48</v>
      </c>
      <c r="M518" t="s">
        <v>31</v>
      </c>
      <c r="N518">
        <v>3</v>
      </c>
      <c r="O518" s="20" t="s">
        <v>2105</v>
      </c>
      <c r="P518">
        <v>0</v>
      </c>
      <c r="Q518" t="s">
        <v>142</v>
      </c>
      <c r="R518">
        <v>0.75</v>
      </c>
      <c r="S518" t="s">
        <v>50</v>
      </c>
      <c r="T518" t="s">
        <v>20</v>
      </c>
      <c r="U518">
        <v>2</v>
      </c>
      <c r="W518">
        <v>3</v>
      </c>
    </row>
    <row r="519" spans="1:23" x14ac:dyDescent="0.25">
      <c r="A519" t="s">
        <v>1098</v>
      </c>
      <c r="B519" t="s">
        <v>2108</v>
      </c>
      <c r="C519" t="s">
        <v>3665</v>
      </c>
      <c r="D519" t="s">
        <v>2110</v>
      </c>
      <c r="E519" t="s">
        <v>1099</v>
      </c>
      <c r="F519" t="s">
        <v>3666</v>
      </c>
      <c r="G519" t="s">
        <v>3667</v>
      </c>
      <c r="H519" t="s">
        <v>1099</v>
      </c>
      <c r="I519" t="s">
        <v>63</v>
      </c>
      <c r="J519">
        <v>43</v>
      </c>
      <c r="K519" t="s">
        <v>158</v>
      </c>
      <c r="L519" t="s">
        <v>159</v>
      </c>
      <c r="M519" t="s">
        <v>31</v>
      </c>
      <c r="N519">
        <v>15</v>
      </c>
      <c r="O519" s="20" t="s">
        <v>104</v>
      </c>
      <c r="P519">
        <v>4.2</v>
      </c>
      <c r="Q519" t="s">
        <v>2100</v>
      </c>
      <c r="R519">
        <v>0.91</v>
      </c>
      <c r="S519" t="s">
        <v>55</v>
      </c>
      <c r="T519" t="s">
        <v>44</v>
      </c>
      <c r="U519">
        <v>6</v>
      </c>
      <c r="W519">
        <v>9</v>
      </c>
    </row>
    <row r="520" spans="1:23" x14ac:dyDescent="0.25">
      <c r="A520" t="s">
        <v>1100</v>
      </c>
      <c r="B520" t="s">
        <v>2108</v>
      </c>
      <c r="C520" t="s">
        <v>3668</v>
      </c>
      <c r="D520" t="s">
        <v>2110</v>
      </c>
      <c r="E520" t="s">
        <v>1101</v>
      </c>
      <c r="F520" t="s">
        <v>3669</v>
      </c>
      <c r="G520" t="s">
        <v>3670</v>
      </c>
      <c r="H520" t="s">
        <v>1101</v>
      </c>
      <c r="I520" t="s">
        <v>82</v>
      </c>
      <c r="J520">
        <v>52</v>
      </c>
      <c r="K520" t="s">
        <v>53</v>
      </c>
      <c r="L520" t="s">
        <v>13</v>
      </c>
      <c r="M520" t="s">
        <v>38</v>
      </c>
      <c r="N520">
        <v>21</v>
      </c>
      <c r="O520" s="20" t="s">
        <v>2103</v>
      </c>
      <c r="P520">
        <v>2.2000000000000002</v>
      </c>
      <c r="Q520" t="s">
        <v>2100</v>
      </c>
      <c r="R520">
        <v>0.66</v>
      </c>
      <c r="S520" t="s">
        <v>8</v>
      </c>
      <c r="T520" t="s">
        <v>20</v>
      </c>
      <c r="U520">
        <v>20</v>
      </c>
      <c r="W520">
        <v>9</v>
      </c>
    </row>
    <row r="521" spans="1:23" x14ac:dyDescent="0.25">
      <c r="A521" t="s">
        <v>1102</v>
      </c>
      <c r="B521" t="s">
        <v>2108</v>
      </c>
      <c r="C521" t="s">
        <v>3671</v>
      </c>
      <c r="D521" t="s">
        <v>2110</v>
      </c>
      <c r="E521" t="s">
        <v>1103</v>
      </c>
      <c r="F521" t="s">
        <v>3672</v>
      </c>
      <c r="G521" t="s">
        <v>3673</v>
      </c>
      <c r="H521" t="s">
        <v>1103</v>
      </c>
      <c r="I521" t="s">
        <v>63</v>
      </c>
      <c r="J521">
        <v>28</v>
      </c>
      <c r="K521" t="s">
        <v>36</v>
      </c>
      <c r="L521" t="s">
        <v>37</v>
      </c>
      <c r="M521" t="s">
        <v>64</v>
      </c>
      <c r="N521">
        <v>2</v>
      </c>
      <c r="O521" s="20" t="s">
        <v>2103</v>
      </c>
      <c r="P521">
        <v>1.5</v>
      </c>
      <c r="Q521" t="s">
        <v>2100</v>
      </c>
      <c r="R521">
        <v>0.68</v>
      </c>
      <c r="S521" t="s">
        <v>33</v>
      </c>
      <c r="T521" t="s">
        <v>9</v>
      </c>
      <c r="U521">
        <v>4</v>
      </c>
      <c r="W521">
        <v>2</v>
      </c>
    </row>
    <row r="522" spans="1:23" x14ac:dyDescent="0.25">
      <c r="A522" t="s">
        <v>1104</v>
      </c>
      <c r="B522" t="s">
        <v>2108</v>
      </c>
      <c r="C522" t="s">
        <v>3674</v>
      </c>
      <c r="D522" t="s">
        <v>2110</v>
      </c>
      <c r="E522" t="s">
        <v>1105</v>
      </c>
      <c r="F522" t="s">
        <v>3675</v>
      </c>
      <c r="G522" t="s">
        <v>3676</v>
      </c>
      <c r="H522" t="s">
        <v>1105</v>
      </c>
      <c r="I522" t="s">
        <v>63</v>
      </c>
      <c r="J522">
        <v>47</v>
      </c>
      <c r="K522" t="s">
        <v>158</v>
      </c>
      <c r="L522" t="s">
        <v>159</v>
      </c>
      <c r="M522" t="s">
        <v>64</v>
      </c>
      <c r="N522">
        <v>21</v>
      </c>
      <c r="O522" s="20" t="s">
        <v>212</v>
      </c>
      <c r="P522">
        <v>0</v>
      </c>
      <c r="Q522" t="s">
        <v>2099</v>
      </c>
      <c r="R522">
        <v>0.11</v>
      </c>
      <c r="S522" t="s">
        <v>55</v>
      </c>
      <c r="T522" t="s">
        <v>44</v>
      </c>
      <c r="U522">
        <v>18</v>
      </c>
      <c r="W522">
        <v>3</v>
      </c>
    </row>
    <row r="523" spans="1:23" x14ac:dyDescent="0.25">
      <c r="A523" t="s">
        <v>1106</v>
      </c>
      <c r="B523" t="s">
        <v>2108</v>
      </c>
      <c r="C523" t="s">
        <v>3677</v>
      </c>
      <c r="D523" t="s">
        <v>2110</v>
      </c>
      <c r="E523" t="s">
        <v>1107</v>
      </c>
      <c r="F523" t="s">
        <v>3678</v>
      </c>
      <c r="G523" t="s">
        <v>3679</v>
      </c>
      <c r="H523" t="s">
        <v>1107</v>
      </c>
      <c r="I523" t="s">
        <v>63</v>
      </c>
      <c r="J523">
        <v>30</v>
      </c>
      <c r="K523" t="s">
        <v>118</v>
      </c>
      <c r="L523" t="s">
        <v>119</v>
      </c>
      <c r="M523" t="s">
        <v>75</v>
      </c>
      <c r="N523">
        <v>0</v>
      </c>
      <c r="O523" s="20" t="s">
        <v>2102</v>
      </c>
      <c r="P523">
        <v>4.0999999999999996</v>
      </c>
      <c r="Q523" t="s">
        <v>2099</v>
      </c>
      <c r="R523">
        <v>0.62</v>
      </c>
      <c r="S523" t="s">
        <v>33</v>
      </c>
      <c r="T523" t="s">
        <v>15</v>
      </c>
      <c r="U523">
        <v>3</v>
      </c>
      <c r="W523">
        <v>1</v>
      </c>
    </row>
    <row r="524" spans="1:23" x14ac:dyDescent="0.25">
      <c r="A524" t="s">
        <v>1108</v>
      </c>
      <c r="B524" t="s">
        <v>2108</v>
      </c>
      <c r="C524" t="s">
        <v>3680</v>
      </c>
      <c r="D524" t="s">
        <v>2110</v>
      </c>
      <c r="E524" t="s">
        <v>1109</v>
      </c>
      <c r="F524" t="s">
        <v>3681</v>
      </c>
      <c r="G524" t="s">
        <v>3682</v>
      </c>
      <c r="H524" t="s">
        <v>1109</v>
      </c>
      <c r="I524" t="s">
        <v>82</v>
      </c>
      <c r="J524">
        <v>36</v>
      </c>
      <c r="K524" t="s">
        <v>122</v>
      </c>
      <c r="L524" t="s">
        <v>123</v>
      </c>
      <c r="M524" t="s">
        <v>7</v>
      </c>
      <c r="N524">
        <v>4</v>
      </c>
      <c r="O524" s="20">
        <v>40</v>
      </c>
      <c r="P524">
        <v>2.6</v>
      </c>
      <c r="Q524" t="s">
        <v>142</v>
      </c>
      <c r="R524">
        <v>0.9</v>
      </c>
      <c r="S524" t="s">
        <v>33</v>
      </c>
      <c r="T524" t="s">
        <v>44</v>
      </c>
      <c r="U524">
        <v>2</v>
      </c>
      <c r="W524">
        <v>4</v>
      </c>
    </row>
    <row r="525" spans="1:23" x14ac:dyDescent="0.25">
      <c r="A525" t="s">
        <v>1110</v>
      </c>
      <c r="B525" t="s">
        <v>2108</v>
      </c>
      <c r="C525" t="s">
        <v>3683</v>
      </c>
      <c r="D525" t="s">
        <v>2110</v>
      </c>
      <c r="E525" t="s">
        <v>1111</v>
      </c>
      <c r="F525" t="s">
        <v>3684</v>
      </c>
      <c r="G525" t="s">
        <v>3685</v>
      </c>
      <c r="H525" t="s">
        <v>1111</v>
      </c>
      <c r="I525" t="s">
        <v>63</v>
      </c>
      <c r="J525">
        <v>45</v>
      </c>
      <c r="K525" t="s">
        <v>43</v>
      </c>
      <c r="L525" t="s">
        <v>13</v>
      </c>
      <c r="M525" t="s">
        <v>60</v>
      </c>
      <c r="N525">
        <v>23</v>
      </c>
      <c r="O525" s="20">
        <v>100</v>
      </c>
      <c r="P525">
        <v>2.4</v>
      </c>
      <c r="Q525" t="s">
        <v>2099</v>
      </c>
      <c r="R525">
        <v>0.96</v>
      </c>
      <c r="S525" t="s">
        <v>55</v>
      </c>
      <c r="T525" t="s">
        <v>20</v>
      </c>
      <c r="U525">
        <v>14</v>
      </c>
      <c r="W525">
        <v>1</v>
      </c>
    </row>
    <row r="526" spans="1:23" x14ac:dyDescent="0.25">
      <c r="A526" t="s">
        <v>1112</v>
      </c>
      <c r="B526" t="s">
        <v>2108</v>
      </c>
      <c r="C526" t="s">
        <v>3686</v>
      </c>
      <c r="D526" t="s">
        <v>2110</v>
      </c>
      <c r="E526" t="s">
        <v>1113</v>
      </c>
      <c r="F526" t="s">
        <v>3687</v>
      </c>
      <c r="G526" t="s">
        <v>3688</v>
      </c>
      <c r="H526" t="s">
        <v>1113</v>
      </c>
      <c r="I526" t="s">
        <v>63</v>
      </c>
      <c r="J526">
        <v>51</v>
      </c>
      <c r="K526" t="s">
        <v>43</v>
      </c>
      <c r="L526" t="s">
        <v>13</v>
      </c>
      <c r="M526" t="s">
        <v>7</v>
      </c>
      <c r="N526">
        <v>25</v>
      </c>
      <c r="O526" s="20">
        <v>50</v>
      </c>
      <c r="P526">
        <v>1.4</v>
      </c>
      <c r="Q526" t="s">
        <v>2100</v>
      </c>
      <c r="R526">
        <v>0.6</v>
      </c>
      <c r="S526" t="s">
        <v>33</v>
      </c>
      <c r="T526" t="s">
        <v>20</v>
      </c>
      <c r="U526">
        <v>17</v>
      </c>
      <c r="W526">
        <v>7</v>
      </c>
    </row>
    <row r="527" spans="1:23" x14ac:dyDescent="0.25">
      <c r="A527" t="s">
        <v>1114</v>
      </c>
      <c r="B527" t="s">
        <v>2108</v>
      </c>
      <c r="C527" t="s">
        <v>3689</v>
      </c>
      <c r="D527" t="s">
        <v>2110</v>
      </c>
      <c r="E527" t="s">
        <v>1115</v>
      </c>
      <c r="F527" t="s">
        <v>3690</v>
      </c>
      <c r="G527" t="s">
        <v>3691</v>
      </c>
      <c r="H527" t="s">
        <v>1115</v>
      </c>
      <c r="I527" t="s">
        <v>82</v>
      </c>
      <c r="J527">
        <v>46</v>
      </c>
      <c r="K527" t="s">
        <v>47</v>
      </c>
      <c r="L527" t="s">
        <v>48</v>
      </c>
      <c r="M527" t="s">
        <v>14</v>
      </c>
      <c r="N527">
        <v>10</v>
      </c>
      <c r="O527" s="20" t="s">
        <v>49</v>
      </c>
      <c r="P527">
        <v>4.5999999999999996</v>
      </c>
      <c r="Q527" t="s">
        <v>2100</v>
      </c>
      <c r="R527">
        <v>0.62</v>
      </c>
      <c r="S527" t="s">
        <v>8</v>
      </c>
      <c r="T527" t="s">
        <v>44</v>
      </c>
      <c r="U527">
        <v>6</v>
      </c>
      <c r="W527">
        <v>1</v>
      </c>
    </row>
    <row r="528" spans="1:23" x14ac:dyDescent="0.25">
      <c r="A528" t="s">
        <v>1116</v>
      </c>
      <c r="B528" t="s">
        <v>2108</v>
      </c>
      <c r="C528" t="s">
        <v>3692</v>
      </c>
      <c r="D528" t="s">
        <v>2110</v>
      </c>
      <c r="E528" t="s">
        <v>1117</v>
      </c>
      <c r="F528" t="s">
        <v>3693</v>
      </c>
      <c r="G528" t="s">
        <v>3694</v>
      </c>
      <c r="H528" t="s">
        <v>1117</v>
      </c>
      <c r="I528" t="s">
        <v>63</v>
      </c>
      <c r="J528">
        <v>38</v>
      </c>
      <c r="K528" t="s">
        <v>5</v>
      </c>
      <c r="L528" t="s">
        <v>6</v>
      </c>
      <c r="M528" t="s">
        <v>38</v>
      </c>
      <c r="N528">
        <v>18</v>
      </c>
      <c r="O528" s="20" t="s">
        <v>2104</v>
      </c>
      <c r="P528">
        <v>4.9000000000000004</v>
      </c>
      <c r="Q528" t="s">
        <v>2099</v>
      </c>
      <c r="R528">
        <v>0.74</v>
      </c>
      <c r="S528" t="s">
        <v>33</v>
      </c>
      <c r="T528" t="s">
        <v>15</v>
      </c>
      <c r="U528">
        <v>11</v>
      </c>
      <c r="W528">
        <v>11</v>
      </c>
    </row>
    <row r="529" spans="1:23" x14ac:dyDescent="0.25">
      <c r="A529" t="s">
        <v>1118</v>
      </c>
      <c r="B529" t="s">
        <v>2108</v>
      </c>
      <c r="C529" t="s">
        <v>3695</v>
      </c>
      <c r="D529" t="s">
        <v>2110</v>
      </c>
      <c r="E529" t="s">
        <v>1119</v>
      </c>
      <c r="F529" t="s">
        <v>3696</v>
      </c>
      <c r="G529" t="s">
        <v>3697</v>
      </c>
      <c r="H529" t="s">
        <v>1119</v>
      </c>
      <c r="I529" t="s">
        <v>82</v>
      </c>
      <c r="J529">
        <v>26</v>
      </c>
      <c r="K529" t="s">
        <v>173</v>
      </c>
      <c r="L529" t="s">
        <v>59</v>
      </c>
      <c r="M529" t="s">
        <v>7</v>
      </c>
      <c r="N529">
        <v>1</v>
      </c>
      <c r="O529" s="20" t="s">
        <v>104</v>
      </c>
      <c r="P529">
        <v>0</v>
      </c>
      <c r="Q529" t="s">
        <v>2100</v>
      </c>
      <c r="R529">
        <v>0.11</v>
      </c>
      <c r="S529" t="s">
        <v>8</v>
      </c>
      <c r="T529" t="s">
        <v>15</v>
      </c>
      <c r="U529">
        <v>1</v>
      </c>
      <c r="W529">
        <v>1</v>
      </c>
    </row>
    <row r="530" spans="1:23" x14ac:dyDescent="0.25">
      <c r="A530" t="s">
        <v>1120</v>
      </c>
      <c r="B530" t="s">
        <v>2108</v>
      </c>
      <c r="C530" t="s">
        <v>3698</v>
      </c>
      <c r="D530" t="s">
        <v>2110</v>
      </c>
      <c r="E530" t="s">
        <v>1121</v>
      </c>
      <c r="F530" t="s">
        <v>3699</v>
      </c>
      <c r="G530" t="s">
        <v>3700</v>
      </c>
      <c r="H530" t="s">
        <v>1121</v>
      </c>
      <c r="I530" t="s">
        <v>63</v>
      </c>
      <c r="J530">
        <v>40</v>
      </c>
      <c r="K530" t="s">
        <v>53</v>
      </c>
      <c r="L530" t="s">
        <v>13</v>
      </c>
      <c r="M530" t="s">
        <v>75</v>
      </c>
      <c r="N530">
        <v>12</v>
      </c>
      <c r="O530" s="20">
        <v>30</v>
      </c>
      <c r="P530">
        <v>3.5</v>
      </c>
      <c r="Q530" t="s">
        <v>2100</v>
      </c>
      <c r="R530">
        <v>0.98</v>
      </c>
      <c r="S530" t="s">
        <v>8</v>
      </c>
      <c r="T530" t="s">
        <v>15</v>
      </c>
      <c r="U530">
        <v>12</v>
      </c>
      <c r="W530">
        <v>9</v>
      </c>
    </row>
    <row r="531" spans="1:23" x14ac:dyDescent="0.25">
      <c r="A531" t="s">
        <v>1122</v>
      </c>
      <c r="B531" t="s">
        <v>2108</v>
      </c>
      <c r="C531" t="s">
        <v>3701</v>
      </c>
      <c r="D531" t="s">
        <v>2110</v>
      </c>
      <c r="E531" t="s">
        <v>1123</v>
      </c>
      <c r="F531" t="s">
        <v>3702</v>
      </c>
      <c r="G531" t="s">
        <v>3703</v>
      </c>
      <c r="H531" t="s">
        <v>1123</v>
      </c>
      <c r="I531" t="s">
        <v>82</v>
      </c>
      <c r="J531">
        <v>37</v>
      </c>
      <c r="K531" t="s">
        <v>18</v>
      </c>
      <c r="L531" t="s">
        <v>18</v>
      </c>
      <c r="M531" t="s">
        <v>97</v>
      </c>
      <c r="N531">
        <v>11</v>
      </c>
      <c r="O531" s="20" t="s">
        <v>49</v>
      </c>
      <c r="P531">
        <v>1.7</v>
      </c>
      <c r="Q531" t="s">
        <v>54</v>
      </c>
      <c r="R531">
        <v>0.63</v>
      </c>
      <c r="S531" t="s">
        <v>8</v>
      </c>
      <c r="T531" t="s">
        <v>20</v>
      </c>
      <c r="U531">
        <v>2</v>
      </c>
      <c r="W531">
        <v>1</v>
      </c>
    </row>
    <row r="532" spans="1:23" x14ac:dyDescent="0.25">
      <c r="A532" t="s">
        <v>1124</v>
      </c>
      <c r="B532" t="s">
        <v>2108</v>
      </c>
      <c r="C532" t="s">
        <v>3704</v>
      </c>
      <c r="D532" t="s">
        <v>2110</v>
      </c>
      <c r="E532" t="s">
        <v>1125</v>
      </c>
      <c r="F532" t="s">
        <v>3705</v>
      </c>
      <c r="G532" t="s">
        <v>3706</v>
      </c>
      <c r="H532" t="s">
        <v>1125</v>
      </c>
      <c r="I532" t="s">
        <v>82</v>
      </c>
      <c r="J532">
        <v>28</v>
      </c>
      <c r="K532" t="s">
        <v>111</v>
      </c>
      <c r="L532" t="s">
        <v>13</v>
      </c>
      <c r="M532" t="s">
        <v>7</v>
      </c>
      <c r="N532">
        <v>5</v>
      </c>
      <c r="O532" s="20" t="s">
        <v>49</v>
      </c>
      <c r="P532">
        <v>0</v>
      </c>
      <c r="Q532" t="s">
        <v>54</v>
      </c>
      <c r="R532">
        <v>0.96</v>
      </c>
      <c r="S532" t="s">
        <v>50</v>
      </c>
      <c r="T532" t="s">
        <v>44</v>
      </c>
      <c r="U532">
        <v>2</v>
      </c>
      <c r="W532">
        <v>2</v>
      </c>
    </row>
    <row r="533" spans="1:23" x14ac:dyDescent="0.25">
      <c r="A533" t="s">
        <v>1126</v>
      </c>
      <c r="B533" t="s">
        <v>2108</v>
      </c>
      <c r="C533" t="s">
        <v>3707</v>
      </c>
      <c r="D533" t="s">
        <v>2110</v>
      </c>
      <c r="E533" t="s">
        <v>1127</v>
      </c>
      <c r="F533" t="s">
        <v>3708</v>
      </c>
      <c r="G533" t="s">
        <v>3709</v>
      </c>
      <c r="H533" t="s">
        <v>1127</v>
      </c>
      <c r="I533" t="s">
        <v>63</v>
      </c>
      <c r="J533">
        <v>48</v>
      </c>
      <c r="K533" t="s">
        <v>78</v>
      </c>
      <c r="L533" t="s">
        <v>79</v>
      </c>
      <c r="M533" t="s">
        <v>14</v>
      </c>
      <c r="N533">
        <v>28</v>
      </c>
      <c r="O533" s="20" t="s">
        <v>2107</v>
      </c>
      <c r="P533">
        <v>0</v>
      </c>
      <c r="Q533" t="s">
        <v>2099</v>
      </c>
      <c r="R533">
        <v>0.88</v>
      </c>
      <c r="S533" t="s">
        <v>33</v>
      </c>
      <c r="T533" t="s">
        <v>9</v>
      </c>
      <c r="U533">
        <v>18</v>
      </c>
      <c r="W533">
        <v>8</v>
      </c>
    </row>
    <row r="534" spans="1:23" x14ac:dyDescent="0.25">
      <c r="A534" t="s">
        <v>1128</v>
      </c>
      <c r="B534" t="s">
        <v>2108</v>
      </c>
      <c r="C534" t="s">
        <v>3710</v>
      </c>
      <c r="D534" t="s">
        <v>2110</v>
      </c>
      <c r="E534" t="s">
        <v>1129</v>
      </c>
      <c r="F534" t="s">
        <v>3711</v>
      </c>
      <c r="G534" t="s">
        <v>3712</v>
      </c>
      <c r="H534" t="s">
        <v>1129</v>
      </c>
      <c r="I534" t="s">
        <v>82</v>
      </c>
      <c r="J534">
        <v>22</v>
      </c>
      <c r="K534" t="s">
        <v>78</v>
      </c>
      <c r="L534" t="s">
        <v>79</v>
      </c>
      <c r="M534" t="s">
        <v>31</v>
      </c>
      <c r="N534">
        <v>0</v>
      </c>
      <c r="O534" s="20" t="s">
        <v>49</v>
      </c>
      <c r="P534">
        <v>4.5999999999999996</v>
      </c>
      <c r="Q534" t="s">
        <v>2099</v>
      </c>
      <c r="R534">
        <v>0.11</v>
      </c>
      <c r="S534" t="s">
        <v>55</v>
      </c>
      <c r="T534" t="s">
        <v>20</v>
      </c>
      <c r="U534">
        <v>4</v>
      </c>
      <c r="W534">
        <v>1</v>
      </c>
    </row>
    <row r="535" spans="1:23" x14ac:dyDescent="0.25">
      <c r="A535" t="s">
        <v>1130</v>
      </c>
      <c r="B535" t="s">
        <v>2108</v>
      </c>
      <c r="C535" t="s">
        <v>3713</v>
      </c>
      <c r="D535" t="s">
        <v>2110</v>
      </c>
      <c r="E535" t="s">
        <v>1131</v>
      </c>
      <c r="F535" t="s">
        <v>3714</v>
      </c>
      <c r="G535" t="s">
        <v>3715</v>
      </c>
      <c r="H535" t="s">
        <v>1131</v>
      </c>
      <c r="I535" t="s">
        <v>63</v>
      </c>
      <c r="J535">
        <v>41</v>
      </c>
      <c r="K535" t="s">
        <v>18</v>
      </c>
      <c r="L535" t="s">
        <v>18</v>
      </c>
      <c r="M535" t="s">
        <v>23</v>
      </c>
      <c r="N535">
        <v>14</v>
      </c>
      <c r="O535" s="20">
        <v>40</v>
      </c>
      <c r="P535">
        <v>1.1000000000000001</v>
      </c>
      <c r="Q535" t="s">
        <v>2100</v>
      </c>
      <c r="R535">
        <v>0.73</v>
      </c>
      <c r="S535" t="s">
        <v>55</v>
      </c>
      <c r="T535" t="s">
        <v>15</v>
      </c>
      <c r="U535">
        <v>7</v>
      </c>
      <c r="W535">
        <v>5</v>
      </c>
    </row>
    <row r="536" spans="1:23" x14ac:dyDescent="0.25">
      <c r="A536" t="s">
        <v>1132</v>
      </c>
      <c r="B536" t="s">
        <v>2108</v>
      </c>
      <c r="C536" t="s">
        <v>3716</v>
      </c>
      <c r="D536" t="s">
        <v>2110</v>
      </c>
      <c r="E536" t="s">
        <v>1133</v>
      </c>
      <c r="F536" t="s">
        <v>3717</v>
      </c>
      <c r="G536" t="s">
        <v>3718</v>
      </c>
      <c r="H536" t="s">
        <v>1133</v>
      </c>
      <c r="I536" t="s">
        <v>82</v>
      </c>
      <c r="J536">
        <v>38</v>
      </c>
      <c r="K536" t="s">
        <v>43</v>
      </c>
      <c r="L536" t="s">
        <v>13</v>
      </c>
      <c r="M536" t="s">
        <v>19</v>
      </c>
      <c r="N536">
        <v>15</v>
      </c>
      <c r="O536" s="20" t="s">
        <v>49</v>
      </c>
      <c r="P536">
        <v>4.2</v>
      </c>
      <c r="Q536" t="s">
        <v>2099</v>
      </c>
      <c r="R536">
        <v>0.88</v>
      </c>
      <c r="S536" t="s">
        <v>33</v>
      </c>
      <c r="T536" t="s">
        <v>44</v>
      </c>
      <c r="U536">
        <v>15</v>
      </c>
      <c r="W536">
        <v>4</v>
      </c>
    </row>
    <row r="537" spans="1:23" x14ac:dyDescent="0.25">
      <c r="A537" t="s">
        <v>1134</v>
      </c>
      <c r="B537" t="s">
        <v>2108</v>
      </c>
      <c r="C537" t="s">
        <v>3719</v>
      </c>
      <c r="D537" t="s">
        <v>2110</v>
      </c>
      <c r="E537" t="s">
        <v>1135</v>
      </c>
      <c r="F537" t="s">
        <v>3720</v>
      </c>
      <c r="G537" t="s">
        <v>3721</v>
      </c>
      <c r="H537" t="s">
        <v>3722</v>
      </c>
      <c r="I537" t="s">
        <v>63</v>
      </c>
      <c r="J537">
        <v>31</v>
      </c>
      <c r="K537" t="s">
        <v>136</v>
      </c>
      <c r="L537" t="s">
        <v>137</v>
      </c>
      <c r="M537" t="s">
        <v>60</v>
      </c>
      <c r="N537">
        <v>9</v>
      </c>
      <c r="O537" s="20" t="s">
        <v>49</v>
      </c>
      <c r="P537">
        <v>0</v>
      </c>
      <c r="Q537" t="s">
        <v>2099</v>
      </c>
      <c r="R537">
        <v>0.91</v>
      </c>
      <c r="S537" t="s">
        <v>50</v>
      </c>
      <c r="T537" t="s">
        <v>15</v>
      </c>
      <c r="U537">
        <v>10</v>
      </c>
      <c r="W537">
        <v>5</v>
      </c>
    </row>
    <row r="538" spans="1:23" x14ac:dyDescent="0.25">
      <c r="A538" t="s">
        <v>1136</v>
      </c>
      <c r="B538" t="s">
        <v>2108</v>
      </c>
      <c r="C538" t="s">
        <v>3723</v>
      </c>
      <c r="D538" t="s">
        <v>2110</v>
      </c>
      <c r="E538" t="s">
        <v>1137</v>
      </c>
      <c r="F538" t="s">
        <v>3724</v>
      </c>
      <c r="G538" t="s">
        <v>3725</v>
      </c>
      <c r="H538" t="s">
        <v>1137</v>
      </c>
      <c r="I538" t="s">
        <v>63</v>
      </c>
      <c r="J538">
        <v>30</v>
      </c>
      <c r="K538" t="s">
        <v>158</v>
      </c>
      <c r="L538" t="s">
        <v>159</v>
      </c>
      <c r="M538" t="s">
        <v>14</v>
      </c>
      <c r="N538">
        <v>9</v>
      </c>
      <c r="O538" s="20" t="s">
        <v>32</v>
      </c>
      <c r="P538">
        <v>3.9</v>
      </c>
      <c r="Q538" t="s">
        <v>142</v>
      </c>
      <c r="R538">
        <v>0.65</v>
      </c>
      <c r="S538" t="s">
        <v>50</v>
      </c>
      <c r="T538" t="s">
        <v>9</v>
      </c>
      <c r="U538">
        <v>15</v>
      </c>
      <c r="W538">
        <v>13</v>
      </c>
    </row>
    <row r="539" spans="1:23" x14ac:dyDescent="0.25">
      <c r="A539" t="s">
        <v>1138</v>
      </c>
      <c r="B539" t="s">
        <v>2108</v>
      </c>
      <c r="C539" t="s">
        <v>3726</v>
      </c>
      <c r="D539" t="s">
        <v>2110</v>
      </c>
      <c r="E539" t="s">
        <v>1139</v>
      </c>
      <c r="F539" t="s">
        <v>3727</v>
      </c>
      <c r="G539" t="s">
        <v>3728</v>
      </c>
      <c r="H539" t="s">
        <v>1139</v>
      </c>
      <c r="I539" t="s">
        <v>82</v>
      </c>
      <c r="J539">
        <v>51</v>
      </c>
      <c r="K539" t="s">
        <v>162</v>
      </c>
      <c r="L539" t="s">
        <v>59</v>
      </c>
      <c r="M539" t="s">
        <v>60</v>
      </c>
      <c r="N539">
        <v>22</v>
      </c>
      <c r="O539" s="20">
        <v>20</v>
      </c>
      <c r="P539">
        <v>3.4</v>
      </c>
      <c r="Q539" t="s">
        <v>2100</v>
      </c>
      <c r="R539">
        <v>0.9</v>
      </c>
      <c r="S539" t="s">
        <v>8</v>
      </c>
      <c r="T539" t="s">
        <v>15</v>
      </c>
      <c r="U539">
        <v>15</v>
      </c>
      <c r="W539">
        <v>15</v>
      </c>
    </row>
    <row r="540" spans="1:23" x14ac:dyDescent="0.25">
      <c r="A540" t="s">
        <v>1140</v>
      </c>
      <c r="B540" t="s">
        <v>2108</v>
      </c>
      <c r="C540" t="s">
        <v>3729</v>
      </c>
      <c r="D540" t="s">
        <v>2110</v>
      </c>
      <c r="E540" t="s">
        <v>1141</v>
      </c>
      <c r="F540" t="s">
        <v>3730</v>
      </c>
      <c r="G540" t="s">
        <v>3731</v>
      </c>
      <c r="H540" t="s">
        <v>1141</v>
      </c>
      <c r="I540" t="s">
        <v>63</v>
      </c>
      <c r="J540">
        <v>21</v>
      </c>
      <c r="K540" t="s">
        <v>18</v>
      </c>
      <c r="L540" t="s">
        <v>18</v>
      </c>
      <c r="M540" t="s">
        <v>75</v>
      </c>
      <c r="N540">
        <v>0</v>
      </c>
      <c r="O540" s="20" t="s">
        <v>104</v>
      </c>
      <c r="P540">
        <v>2.6</v>
      </c>
      <c r="Q540" t="s">
        <v>2099</v>
      </c>
      <c r="R540">
        <v>0.72</v>
      </c>
      <c r="S540" t="s">
        <v>33</v>
      </c>
      <c r="T540" t="s">
        <v>15</v>
      </c>
      <c r="U540">
        <v>2</v>
      </c>
      <c r="W540">
        <v>5</v>
      </c>
    </row>
    <row r="541" spans="1:23" x14ac:dyDescent="0.25">
      <c r="A541" t="s">
        <v>1142</v>
      </c>
      <c r="B541" t="s">
        <v>2108</v>
      </c>
      <c r="C541" t="s">
        <v>3732</v>
      </c>
      <c r="D541" t="s">
        <v>2110</v>
      </c>
      <c r="E541" t="s">
        <v>1143</v>
      </c>
      <c r="F541" t="s">
        <v>3733</v>
      </c>
      <c r="G541" t="s">
        <v>3734</v>
      </c>
      <c r="H541" t="s">
        <v>1143</v>
      </c>
      <c r="I541" t="s">
        <v>63</v>
      </c>
      <c r="J541">
        <v>20</v>
      </c>
      <c r="K541" t="s">
        <v>5</v>
      </c>
      <c r="L541" t="s">
        <v>6</v>
      </c>
      <c r="M541" t="s">
        <v>75</v>
      </c>
      <c r="N541">
        <v>1</v>
      </c>
      <c r="O541" s="20" t="s">
        <v>2104</v>
      </c>
      <c r="P541">
        <v>2.2999999999999998</v>
      </c>
      <c r="Q541" t="s">
        <v>2100</v>
      </c>
      <c r="R541">
        <v>0.72</v>
      </c>
      <c r="S541" t="s">
        <v>33</v>
      </c>
      <c r="T541" t="s">
        <v>9</v>
      </c>
      <c r="U541">
        <v>1</v>
      </c>
      <c r="W541">
        <v>2</v>
      </c>
    </row>
    <row r="542" spans="1:23" x14ac:dyDescent="0.25">
      <c r="A542" t="s">
        <v>1144</v>
      </c>
      <c r="B542" t="s">
        <v>2108</v>
      </c>
      <c r="C542" t="s">
        <v>3735</v>
      </c>
      <c r="D542" t="s">
        <v>2110</v>
      </c>
      <c r="E542" t="s">
        <v>1145</v>
      </c>
      <c r="F542" t="s">
        <v>3736</v>
      </c>
      <c r="G542" t="s">
        <v>3737</v>
      </c>
      <c r="H542" t="s">
        <v>1145</v>
      </c>
      <c r="I542" t="s">
        <v>82</v>
      </c>
      <c r="J542">
        <v>30</v>
      </c>
      <c r="K542" t="s">
        <v>71</v>
      </c>
      <c r="L542" t="s">
        <v>72</v>
      </c>
      <c r="M542" t="s">
        <v>7</v>
      </c>
      <c r="N542">
        <v>5</v>
      </c>
      <c r="O542" s="20" t="s">
        <v>32</v>
      </c>
      <c r="P542">
        <v>4.8</v>
      </c>
      <c r="Q542" t="s">
        <v>2099</v>
      </c>
      <c r="R542">
        <v>0.11</v>
      </c>
      <c r="S542" t="s">
        <v>55</v>
      </c>
      <c r="T542" t="s">
        <v>44</v>
      </c>
      <c r="U542">
        <v>1</v>
      </c>
      <c r="W542">
        <v>2</v>
      </c>
    </row>
    <row r="543" spans="1:23" x14ac:dyDescent="0.25">
      <c r="A543" t="s">
        <v>1146</v>
      </c>
      <c r="B543" t="s">
        <v>2108</v>
      </c>
      <c r="C543" t="s">
        <v>3738</v>
      </c>
      <c r="D543" t="s">
        <v>2110</v>
      </c>
      <c r="E543" t="s">
        <v>1147</v>
      </c>
      <c r="F543" t="s">
        <v>3739</v>
      </c>
      <c r="G543" t="s">
        <v>3740</v>
      </c>
      <c r="H543" t="s">
        <v>1147</v>
      </c>
      <c r="I543" t="s">
        <v>82</v>
      </c>
      <c r="J543">
        <v>41</v>
      </c>
      <c r="K543" t="s">
        <v>158</v>
      </c>
      <c r="L543" t="s">
        <v>159</v>
      </c>
      <c r="M543" t="s">
        <v>38</v>
      </c>
      <c r="N543">
        <v>0</v>
      </c>
      <c r="O543" s="20" t="s">
        <v>2104</v>
      </c>
      <c r="P543">
        <v>4.5</v>
      </c>
      <c r="Q543" t="s">
        <v>2099</v>
      </c>
      <c r="R543">
        <v>0.68</v>
      </c>
      <c r="S543" t="s">
        <v>33</v>
      </c>
      <c r="T543" t="s">
        <v>20</v>
      </c>
      <c r="U543">
        <v>3</v>
      </c>
      <c r="W543">
        <v>2</v>
      </c>
    </row>
    <row r="544" spans="1:23" x14ac:dyDescent="0.25">
      <c r="A544" t="s">
        <v>1148</v>
      </c>
      <c r="B544" t="s">
        <v>2108</v>
      </c>
      <c r="C544" t="s">
        <v>3741</v>
      </c>
      <c r="D544" t="s">
        <v>2110</v>
      </c>
      <c r="E544" t="s">
        <v>1149</v>
      </c>
      <c r="F544" t="s">
        <v>3742</v>
      </c>
      <c r="G544" t="s">
        <v>3743</v>
      </c>
      <c r="H544" t="s">
        <v>1149</v>
      </c>
      <c r="I544" t="s">
        <v>82</v>
      </c>
      <c r="J544">
        <v>22</v>
      </c>
      <c r="K544" t="s">
        <v>173</v>
      </c>
      <c r="L544" t="s">
        <v>59</v>
      </c>
      <c r="M544" t="s">
        <v>7</v>
      </c>
      <c r="N544">
        <v>0</v>
      </c>
      <c r="O544" s="20" t="s">
        <v>32</v>
      </c>
      <c r="P544">
        <v>0</v>
      </c>
      <c r="Q544" t="s">
        <v>2099</v>
      </c>
      <c r="R544">
        <v>0.87</v>
      </c>
      <c r="S544" t="s">
        <v>50</v>
      </c>
      <c r="T544" t="s">
        <v>44</v>
      </c>
      <c r="U544">
        <v>5</v>
      </c>
      <c r="W544">
        <v>3</v>
      </c>
    </row>
    <row r="545" spans="1:23" x14ac:dyDescent="0.25">
      <c r="A545" t="s">
        <v>1150</v>
      </c>
      <c r="B545" t="s">
        <v>2108</v>
      </c>
      <c r="C545" t="s">
        <v>3744</v>
      </c>
      <c r="D545" t="s">
        <v>2110</v>
      </c>
      <c r="E545" t="s">
        <v>1151</v>
      </c>
      <c r="F545" t="s">
        <v>3745</v>
      </c>
      <c r="G545" t="s">
        <v>3746</v>
      </c>
      <c r="H545" t="s">
        <v>1151</v>
      </c>
      <c r="I545" t="s">
        <v>82</v>
      </c>
      <c r="J545">
        <v>45</v>
      </c>
      <c r="K545" t="s">
        <v>162</v>
      </c>
      <c r="L545" t="s">
        <v>59</v>
      </c>
      <c r="M545" t="s">
        <v>64</v>
      </c>
      <c r="N545">
        <v>19</v>
      </c>
      <c r="O545" s="20">
        <v>75</v>
      </c>
      <c r="P545">
        <v>0</v>
      </c>
      <c r="Q545" t="s">
        <v>142</v>
      </c>
      <c r="R545">
        <v>0.72</v>
      </c>
      <c r="S545" t="s">
        <v>33</v>
      </c>
      <c r="T545" t="s">
        <v>9</v>
      </c>
      <c r="U545">
        <v>14</v>
      </c>
      <c r="W545">
        <v>20</v>
      </c>
    </row>
    <row r="546" spans="1:23" x14ac:dyDescent="0.25">
      <c r="A546" t="s">
        <v>1152</v>
      </c>
      <c r="B546" t="s">
        <v>2108</v>
      </c>
      <c r="C546" t="s">
        <v>3747</v>
      </c>
      <c r="D546" t="s">
        <v>2110</v>
      </c>
      <c r="E546" t="s">
        <v>1153</v>
      </c>
      <c r="F546" t="s">
        <v>3748</v>
      </c>
      <c r="G546" t="s">
        <v>3749</v>
      </c>
      <c r="H546" t="s">
        <v>1153</v>
      </c>
      <c r="I546" t="s">
        <v>63</v>
      </c>
      <c r="J546">
        <v>22</v>
      </c>
      <c r="K546" t="s">
        <v>12</v>
      </c>
      <c r="L546" t="s">
        <v>13</v>
      </c>
      <c r="M546" t="s">
        <v>38</v>
      </c>
      <c r="N546">
        <v>2</v>
      </c>
      <c r="O546" s="20">
        <v>40</v>
      </c>
      <c r="P546">
        <v>1.1000000000000001</v>
      </c>
      <c r="Q546" t="s">
        <v>142</v>
      </c>
      <c r="R546">
        <v>0.76</v>
      </c>
      <c r="S546" t="s">
        <v>55</v>
      </c>
      <c r="T546" t="s">
        <v>15</v>
      </c>
      <c r="U546">
        <v>4</v>
      </c>
      <c r="W546">
        <v>1</v>
      </c>
    </row>
    <row r="547" spans="1:23" x14ac:dyDescent="0.25">
      <c r="A547" t="s">
        <v>1154</v>
      </c>
      <c r="B547" t="s">
        <v>2108</v>
      </c>
      <c r="C547" t="s">
        <v>3750</v>
      </c>
      <c r="D547" t="s">
        <v>2110</v>
      </c>
      <c r="E547" t="s">
        <v>1155</v>
      </c>
      <c r="F547" t="s">
        <v>3751</v>
      </c>
      <c r="G547" t="s">
        <v>3752</v>
      </c>
      <c r="H547" t="s">
        <v>1155</v>
      </c>
      <c r="I547" t="s">
        <v>63</v>
      </c>
      <c r="J547">
        <v>20</v>
      </c>
      <c r="K547" t="s">
        <v>47</v>
      </c>
      <c r="L547" t="s">
        <v>48</v>
      </c>
      <c r="M547" t="s">
        <v>14</v>
      </c>
      <c r="N547">
        <v>0</v>
      </c>
      <c r="O547" s="20">
        <v>100</v>
      </c>
      <c r="P547">
        <v>0</v>
      </c>
      <c r="Q547" t="s">
        <v>2099</v>
      </c>
      <c r="R547">
        <v>0.63</v>
      </c>
      <c r="S547" t="s">
        <v>8</v>
      </c>
      <c r="T547" t="s">
        <v>44</v>
      </c>
      <c r="U547">
        <v>1</v>
      </c>
      <c r="W547">
        <v>3</v>
      </c>
    </row>
    <row r="548" spans="1:23" x14ac:dyDescent="0.25">
      <c r="A548" t="s">
        <v>1156</v>
      </c>
      <c r="B548" t="s">
        <v>2108</v>
      </c>
      <c r="C548" t="s">
        <v>3753</v>
      </c>
      <c r="D548" t="s">
        <v>2110</v>
      </c>
      <c r="E548" t="s">
        <v>1157</v>
      </c>
      <c r="F548" t="s">
        <v>3754</v>
      </c>
      <c r="G548" t="s">
        <v>3755</v>
      </c>
      <c r="H548" t="s">
        <v>1157</v>
      </c>
      <c r="I548" t="s">
        <v>63</v>
      </c>
      <c r="J548">
        <v>20</v>
      </c>
      <c r="K548" t="s">
        <v>111</v>
      </c>
      <c r="L548" t="s">
        <v>13</v>
      </c>
      <c r="M548" t="s">
        <v>38</v>
      </c>
      <c r="N548">
        <v>2</v>
      </c>
      <c r="O548" s="20">
        <v>40</v>
      </c>
      <c r="P548">
        <v>2.5</v>
      </c>
      <c r="Q548" t="s">
        <v>2100</v>
      </c>
      <c r="R548">
        <v>0.91</v>
      </c>
      <c r="S548" t="s">
        <v>55</v>
      </c>
      <c r="T548" t="s">
        <v>20</v>
      </c>
      <c r="U548">
        <v>1</v>
      </c>
      <c r="W548">
        <v>1</v>
      </c>
    </row>
    <row r="549" spans="1:23" x14ac:dyDescent="0.25">
      <c r="A549" t="s">
        <v>1158</v>
      </c>
      <c r="B549" t="s">
        <v>2108</v>
      </c>
      <c r="C549" t="s">
        <v>3756</v>
      </c>
      <c r="D549" t="s">
        <v>2110</v>
      </c>
      <c r="E549" t="s">
        <v>1159</v>
      </c>
      <c r="F549" t="s">
        <v>3757</v>
      </c>
      <c r="G549" t="s">
        <v>3758</v>
      </c>
      <c r="H549" t="s">
        <v>1159</v>
      </c>
      <c r="I549" t="s">
        <v>82</v>
      </c>
      <c r="J549">
        <v>21</v>
      </c>
      <c r="K549" t="s">
        <v>53</v>
      </c>
      <c r="L549" t="s">
        <v>13</v>
      </c>
      <c r="M549" t="s">
        <v>31</v>
      </c>
      <c r="N549">
        <v>0</v>
      </c>
      <c r="O549" s="20">
        <v>100</v>
      </c>
      <c r="P549">
        <v>2.5</v>
      </c>
      <c r="Q549" t="s">
        <v>2099</v>
      </c>
      <c r="R549">
        <v>0.73</v>
      </c>
      <c r="S549" t="s">
        <v>55</v>
      </c>
      <c r="T549" t="s">
        <v>9</v>
      </c>
      <c r="U549">
        <v>1</v>
      </c>
      <c r="W549">
        <v>1</v>
      </c>
    </row>
    <row r="550" spans="1:23" x14ac:dyDescent="0.25">
      <c r="A550" t="s">
        <v>1160</v>
      </c>
      <c r="B550" t="s">
        <v>2108</v>
      </c>
      <c r="C550" t="s">
        <v>3759</v>
      </c>
      <c r="D550" t="s">
        <v>2110</v>
      </c>
      <c r="E550" t="s">
        <v>1161</v>
      </c>
      <c r="F550" t="s">
        <v>3760</v>
      </c>
      <c r="G550" t="s">
        <v>3761</v>
      </c>
      <c r="H550" t="s">
        <v>1161</v>
      </c>
      <c r="I550" t="s">
        <v>82</v>
      </c>
      <c r="J550">
        <v>22</v>
      </c>
      <c r="K550" t="s">
        <v>29</v>
      </c>
      <c r="L550" t="s">
        <v>30</v>
      </c>
      <c r="M550" t="s">
        <v>64</v>
      </c>
      <c r="N550">
        <v>1</v>
      </c>
      <c r="O550" s="20">
        <v>40</v>
      </c>
      <c r="P550">
        <v>0</v>
      </c>
      <c r="Q550" t="s">
        <v>2099</v>
      </c>
      <c r="R550">
        <v>0.63</v>
      </c>
      <c r="S550" t="s">
        <v>8</v>
      </c>
      <c r="T550" t="s">
        <v>44</v>
      </c>
      <c r="U550">
        <v>5</v>
      </c>
      <c r="W550">
        <v>1</v>
      </c>
    </row>
    <row r="551" spans="1:23" x14ac:dyDescent="0.25">
      <c r="A551" t="s">
        <v>1162</v>
      </c>
      <c r="B551" t="s">
        <v>2108</v>
      </c>
      <c r="C551" t="s">
        <v>3762</v>
      </c>
      <c r="D551" t="s">
        <v>2110</v>
      </c>
      <c r="E551" t="s">
        <v>1163</v>
      </c>
      <c r="F551" t="s">
        <v>3763</v>
      </c>
      <c r="G551" t="s">
        <v>3764</v>
      </c>
      <c r="H551" t="s">
        <v>1163</v>
      </c>
      <c r="I551" t="s">
        <v>63</v>
      </c>
      <c r="J551">
        <v>28</v>
      </c>
      <c r="K551" t="s">
        <v>53</v>
      </c>
      <c r="L551" t="s">
        <v>13</v>
      </c>
      <c r="M551" t="s">
        <v>75</v>
      </c>
      <c r="N551">
        <v>3</v>
      </c>
      <c r="O551" s="20" t="s">
        <v>2107</v>
      </c>
      <c r="P551">
        <v>2.5</v>
      </c>
      <c r="Q551" t="s">
        <v>2100</v>
      </c>
      <c r="R551">
        <v>0.79</v>
      </c>
      <c r="S551" t="s">
        <v>55</v>
      </c>
      <c r="T551" t="s">
        <v>20</v>
      </c>
      <c r="U551">
        <v>2</v>
      </c>
      <c r="W551">
        <v>1</v>
      </c>
    </row>
    <row r="552" spans="1:23" x14ac:dyDescent="0.25">
      <c r="A552" t="s">
        <v>1164</v>
      </c>
      <c r="B552" t="s">
        <v>2108</v>
      </c>
      <c r="C552" t="s">
        <v>3765</v>
      </c>
      <c r="D552" t="s">
        <v>2110</v>
      </c>
      <c r="E552" t="s">
        <v>1165</v>
      </c>
      <c r="F552" t="s">
        <v>3766</v>
      </c>
      <c r="G552" t="s">
        <v>3767</v>
      </c>
      <c r="H552" t="s">
        <v>1165</v>
      </c>
      <c r="I552" t="s">
        <v>63</v>
      </c>
      <c r="J552">
        <v>59</v>
      </c>
      <c r="K552" t="s">
        <v>58</v>
      </c>
      <c r="L552" t="s">
        <v>59</v>
      </c>
      <c r="M552" t="s">
        <v>31</v>
      </c>
      <c r="N552">
        <v>11</v>
      </c>
      <c r="O552" s="20">
        <v>20</v>
      </c>
      <c r="P552">
        <v>4.0999999999999996</v>
      </c>
      <c r="Q552" t="s">
        <v>2099</v>
      </c>
      <c r="R552">
        <v>0.75</v>
      </c>
      <c r="S552" t="s">
        <v>55</v>
      </c>
      <c r="T552" t="s">
        <v>9</v>
      </c>
      <c r="U552">
        <v>2</v>
      </c>
      <c r="W552">
        <v>2</v>
      </c>
    </row>
    <row r="553" spans="1:23" x14ac:dyDescent="0.25">
      <c r="A553" t="s">
        <v>1166</v>
      </c>
      <c r="B553" t="s">
        <v>2108</v>
      </c>
      <c r="C553" t="s">
        <v>3768</v>
      </c>
      <c r="D553" t="s">
        <v>2110</v>
      </c>
      <c r="E553" t="s">
        <v>1167</v>
      </c>
      <c r="F553" t="s">
        <v>3769</v>
      </c>
      <c r="G553" t="s">
        <v>3770</v>
      </c>
      <c r="H553" t="s">
        <v>3771</v>
      </c>
      <c r="I553" t="s">
        <v>63</v>
      </c>
      <c r="J553">
        <v>28</v>
      </c>
      <c r="K553" t="s">
        <v>118</v>
      </c>
      <c r="L553" t="s">
        <v>119</v>
      </c>
      <c r="M553" t="s">
        <v>23</v>
      </c>
      <c r="N553">
        <v>1</v>
      </c>
      <c r="O553" s="20" t="s">
        <v>49</v>
      </c>
      <c r="P553">
        <v>0</v>
      </c>
      <c r="Q553" t="s">
        <v>2099</v>
      </c>
      <c r="R553">
        <v>0.7</v>
      </c>
      <c r="S553" t="s">
        <v>33</v>
      </c>
      <c r="T553" t="s">
        <v>20</v>
      </c>
      <c r="U553">
        <v>1</v>
      </c>
      <c r="W553">
        <v>2</v>
      </c>
    </row>
    <row r="554" spans="1:23" x14ac:dyDescent="0.25">
      <c r="A554" t="s">
        <v>1168</v>
      </c>
      <c r="B554" t="s">
        <v>2108</v>
      </c>
      <c r="C554" t="s">
        <v>3772</v>
      </c>
      <c r="D554" t="s">
        <v>2110</v>
      </c>
      <c r="E554" t="s">
        <v>1169</v>
      </c>
      <c r="F554" t="s">
        <v>3773</v>
      </c>
      <c r="G554" t="s">
        <v>3774</v>
      </c>
      <c r="H554" t="s">
        <v>1169</v>
      </c>
      <c r="I554" t="s">
        <v>63</v>
      </c>
      <c r="J554">
        <v>40</v>
      </c>
      <c r="K554" t="s">
        <v>12</v>
      </c>
      <c r="L554" t="s">
        <v>13</v>
      </c>
      <c r="M554" t="s">
        <v>75</v>
      </c>
      <c r="N554">
        <v>0</v>
      </c>
      <c r="O554" s="20" t="s">
        <v>212</v>
      </c>
      <c r="P554">
        <v>1.2</v>
      </c>
      <c r="Q554" t="s">
        <v>2099</v>
      </c>
      <c r="R554">
        <v>0.87</v>
      </c>
      <c r="S554" t="s">
        <v>33</v>
      </c>
      <c r="T554" t="s">
        <v>9</v>
      </c>
      <c r="U554">
        <v>1</v>
      </c>
      <c r="W554">
        <v>1</v>
      </c>
    </row>
    <row r="555" spans="1:23" x14ac:dyDescent="0.25">
      <c r="A555" t="s">
        <v>1170</v>
      </c>
      <c r="B555" t="s">
        <v>2108</v>
      </c>
      <c r="C555" t="s">
        <v>3775</v>
      </c>
      <c r="D555" t="s">
        <v>2110</v>
      </c>
      <c r="E555" t="s">
        <v>1171</v>
      </c>
      <c r="F555" t="s">
        <v>3776</v>
      </c>
      <c r="G555" t="s">
        <v>3777</v>
      </c>
      <c r="H555" t="s">
        <v>1171</v>
      </c>
      <c r="I555" t="s">
        <v>82</v>
      </c>
      <c r="J555">
        <v>57</v>
      </c>
      <c r="K555" t="s">
        <v>5</v>
      </c>
      <c r="L555" t="s">
        <v>6</v>
      </c>
      <c r="M555" t="s">
        <v>7</v>
      </c>
      <c r="N555">
        <v>7</v>
      </c>
      <c r="O555" s="20">
        <v>30</v>
      </c>
      <c r="P555">
        <v>1.6</v>
      </c>
      <c r="Q555" t="s">
        <v>142</v>
      </c>
      <c r="R555">
        <v>0.11</v>
      </c>
      <c r="S555" t="s">
        <v>8</v>
      </c>
      <c r="T555" t="s">
        <v>15</v>
      </c>
      <c r="U555">
        <v>13</v>
      </c>
      <c r="W555">
        <v>5</v>
      </c>
    </row>
    <row r="556" spans="1:23" x14ac:dyDescent="0.25">
      <c r="A556" t="s">
        <v>1172</v>
      </c>
      <c r="B556" t="s">
        <v>2108</v>
      </c>
      <c r="C556" t="s">
        <v>3778</v>
      </c>
      <c r="D556" t="s">
        <v>2110</v>
      </c>
      <c r="E556" t="s">
        <v>1173</v>
      </c>
      <c r="F556" t="s">
        <v>3779</v>
      </c>
      <c r="G556" t="s">
        <v>3780</v>
      </c>
      <c r="H556" t="s">
        <v>1173</v>
      </c>
      <c r="I556" t="s">
        <v>82</v>
      </c>
      <c r="J556">
        <v>47</v>
      </c>
      <c r="K556" t="s">
        <v>47</v>
      </c>
      <c r="L556" t="s">
        <v>48</v>
      </c>
      <c r="M556" t="s">
        <v>75</v>
      </c>
      <c r="N556">
        <v>1</v>
      </c>
      <c r="O556" s="20">
        <v>50</v>
      </c>
      <c r="P556">
        <v>3.9</v>
      </c>
      <c r="Q556" t="s">
        <v>2100</v>
      </c>
      <c r="R556">
        <v>0.88</v>
      </c>
      <c r="S556" t="s">
        <v>33</v>
      </c>
      <c r="T556" t="s">
        <v>44</v>
      </c>
      <c r="U556">
        <v>5</v>
      </c>
      <c r="W556">
        <v>3</v>
      </c>
    </row>
    <row r="557" spans="1:23" x14ac:dyDescent="0.25">
      <c r="A557" t="s">
        <v>1174</v>
      </c>
      <c r="B557" t="s">
        <v>2108</v>
      </c>
      <c r="C557" t="s">
        <v>3781</v>
      </c>
      <c r="D557" t="s">
        <v>2110</v>
      </c>
      <c r="E557" t="s">
        <v>1175</v>
      </c>
      <c r="F557" t="s">
        <v>3782</v>
      </c>
      <c r="G557" t="s">
        <v>3783</v>
      </c>
      <c r="H557" t="s">
        <v>1175</v>
      </c>
      <c r="I557" t="s">
        <v>82</v>
      </c>
      <c r="J557">
        <v>48</v>
      </c>
      <c r="K557" t="s">
        <v>95</v>
      </c>
      <c r="L557" t="s">
        <v>96</v>
      </c>
      <c r="M557" t="s">
        <v>64</v>
      </c>
      <c r="N557">
        <v>21</v>
      </c>
      <c r="O557" s="20">
        <v>40</v>
      </c>
      <c r="P557">
        <v>0</v>
      </c>
      <c r="Q557" t="s">
        <v>2100</v>
      </c>
      <c r="R557">
        <v>0.11</v>
      </c>
      <c r="S557" t="s">
        <v>33</v>
      </c>
      <c r="T557" t="s">
        <v>20</v>
      </c>
      <c r="U557">
        <v>15</v>
      </c>
      <c r="W557">
        <v>11</v>
      </c>
    </row>
    <row r="558" spans="1:23" x14ac:dyDescent="0.25">
      <c r="A558" t="s">
        <v>1176</v>
      </c>
      <c r="B558" t="s">
        <v>2108</v>
      </c>
      <c r="C558" t="s">
        <v>3784</v>
      </c>
      <c r="D558" t="s">
        <v>2110</v>
      </c>
      <c r="E558" t="s">
        <v>1177</v>
      </c>
      <c r="F558" t="s">
        <v>3785</v>
      </c>
      <c r="G558" t="s">
        <v>3786</v>
      </c>
      <c r="H558" t="s">
        <v>1177</v>
      </c>
      <c r="I558" t="s">
        <v>82</v>
      </c>
      <c r="J558">
        <v>28</v>
      </c>
      <c r="K558" t="s">
        <v>43</v>
      </c>
      <c r="L558" t="s">
        <v>13</v>
      </c>
      <c r="M558" t="s">
        <v>60</v>
      </c>
      <c r="N558">
        <v>1</v>
      </c>
      <c r="O558" s="20" t="s">
        <v>2107</v>
      </c>
      <c r="P558">
        <v>4.7</v>
      </c>
      <c r="Q558" t="s">
        <v>2099</v>
      </c>
      <c r="R558">
        <v>0.93</v>
      </c>
      <c r="S558" t="s">
        <v>55</v>
      </c>
      <c r="T558" t="s">
        <v>9</v>
      </c>
      <c r="U558">
        <v>5</v>
      </c>
      <c r="W558">
        <v>3</v>
      </c>
    </row>
    <row r="559" spans="1:23" x14ac:dyDescent="0.25">
      <c r="A559" t="s">
        <v>1178</v>
      </c>
      <c r="B559" t="s">
        <v>2108</v>
      </c>
      <c r="C559" t="s">
        <v>3787</v>
      </c>
      <c r="D559" t="s">
        <v>2110</v>
      </c>
      <c r="E559" t="s">
        <v>1179</v>
      </c>
      <c r="F559" t="s">
        <v>3788</v>
      </c>
      <c r="G559" t="s">
        <v>3789</v>
      </c>
      <c r="H559" t="s">
        <v>1179</v>
      </c>
      <c r="I559" t="s">
        <v>82</v>
      </c>
      <c r="J559">
        <v>41</v>
      </c>
      <c r="K559" t="s">
        <v>47</v>
      </c>
      <c r="L559" t="s">
        <v>48</v>
      </c>
      <c r="M559" t="s">
        <v>19</v>
      </c>
      <c r="N559">
        <v>15</v>
      </c>
      <c r="O559" s="20" t="s">
        <v>49</v>
      </c>
      <c r="P559">
        <v>3.8</v>
      </c>
      <c r="Q559" t="s">
        <v>2100</v>
      </c>
      <c r="R559">
        <v>0.11</v>
      </c>
      <c r="S559" t="s">
        <v>50</v>
      </c>
      <c r="T559" t="s">
        <v>20</v>
      </c>
      <c r="U559">
        <v>13</v>
      </c>
      <c r="W559">
        <v>5</v>
      </c>
    </row>
    <row r="560" spans="1:23" x14ac:dyDescent="0.25">
      <c r="A560" t="s">
        <v>1180</v>
      </c>
      <c r="B560" t="s">
        <v>2108</v>
      </c>
      <c r="C560" t="s">
        <v>3790</v>
      </c>
      <c r="D560" t="s">
        <v>2110</v>
      </c>
      <c r="E560" t="s">
        <v>1181</v>
      </c>
      <c r="F560" t="s">
        <v>3791</v>
      </c>
      <c r="G560" t="s">
        <v>3792</v>
      </c>
      <c r="H560" t="s">
        <v>1181</v>
      </c>
      <c r="I560" t="s">
        <v>63</v>
      </c>
      <c r="J560">
        <v>57</v>
      </c>
      <c r="K560" t="s">
        <v>136</v>
      </c>
      <c r="L560" t="s">
        <v>137</v>
      </c>
      <c r="M560" t="s">
        <v>64</v>
      </c>
      <c r="N560">
        <v>33</v>
      </c>
      <c r="O560" s="20">
        <v>100</v>
      </c>
      <c r="P560">
        <v>3.5</v>
      </c>
      <c r="Q560" t="s">
        <v>142</v>
      </c>
      <c r="R560">
        <v>0.74</v>
      </c>
      <c r="S560" t="s">
        <v>33</v>
      </c>
      <c r="T560" t="s">
        <v>20</v>
      </c>
      <c r="U560">
        <v>19</v>
      </c>
      <c r="W560">
        <v>17</v>
      </c>
    </row>
    <row r="561" spans="1:23" x14ac:dyDescent="0.25">
      <c r="A561" t="s">
        <v>1182</v>
      </c>
      <c r="B561" t="s">
        <v>2108</v>
      </c>
      <c r="C561" t="s">
        <v>3793</v>
      </c>
      <c r="D561" t="s">
        <v>2110</v>
      </c>
      <c r="E561" t="s">
        <v>1183</v>
      </c>
      <c r="F561" t="s">
        <v>3794</v>
      </c>
      <c r="G561" t="s">
        <v>3795</v>
      </c>
      <c r="H561" t="s">
        <v>1183</v>
      </c>
      <c r="I561" t="s">
        <v>82</v>
      </c>
      <c r="J561">
        <v>60</v>
      </c>
      <c r="K561" t="s">
        <v>58</v>
      </c>
      <c r="L561" t="s">
        <v>59</v>
      </c>
      <c r="M561" t="s">
        <v>19</v>
      </c>
      <c r="N561">
        <v>39</v>
      </c>
      <c r="O561" s="20" t="s">
        <v>2103</v>
      </c>
      <c r="P561">
        <v>4</v>
      </c>
      <c r="Q561" t="s">
        <v>2100</v>
      </c>
      <c r="R561">
        <v>0.7</v>
      </c>
      <c r="S561" t="s">
        <v>50</v>
      </c>
      <c r="T561" t="s">
        <v>44</v>
      </c>
      <c r="U561">
        <v>15</v>
      </c>
      <c r="W561">
        <v>15</v>
      </c>
    </row>
    <row r="562" spans="1:23" x14ac:dyDescent="0.25">
      <c r="A562" t="s">
        <v>1184</v>
      </c>
      <c r="B562" t="s">
        <v>2108</v>
      </c>
      <c r="C562" t="s">
        <v>3796</v>
      </c>
      <c r="D562" t="s">
        <v>2110</v>
      </c>
      <c r="E562" t="s">
        <v>1185</v>
      </c>
      <c r="F562" t="s">
        <v>3797</v>
      </c>
      <c r="G562" t="s">
        <v>3798</v>
      </c>
      <c r="H562" t="s">
        <v>1185</v>
      </c>
      <c r="I562" t="s">
        <v>63</v>
      </c>
      <c r="J562">
        <v>48</v>
      </c>
      <c r="K562" t="s">
        <v>122</v>
      </c>
      <c r="L562" t="s">
        <v>123</v>
      </c>
      <c r="M562" t="s">
        <v>19</v>
      </c>
      <c r="N562">
        <v>21</v>
      </c>
      <c r="O562" s="20">
        <v>30</v>
      </c>
      <c r="P562">
        <v>1.6</v>
      </c>
      <c r="Q562" t="s">
        <v>2100</v>
      </c>
      <c r="R562">
        <v>0.67</v>
      </c>
      <c r="S562" t="s">
        <v>33</v>
      </c>
      <c r="T562" t="s">
        <v>15</v>
      </c>
      <c r="U562">
        <v>15</v>
      </c>
      <c r="W562">
        <v>5</v>
      </c>
    </row>
    <row r="563" spans="1:23" x14ac:dyDescent="0.25">
      <c r="A563" t="s">
        <v>1186</v>
      </c>
      <c r="B563" t="s">
        <v>2108</v>
      </c>
      <c r="C563" t="s">
        <v>3799</v>
      </c>
      <c r="D563" t="s">
        <v>2110</v>
      </c>
      <c r="E563" t="s">
        <v>1187</v>
      </c>
      <c r="F563" t="s">
        <v>3800</v>
      </c>
      <c r="G563" t="s">
        <v>3801</v>
      </c>
      <c r="H563" t="s">
        <v>1187</v>
      </c>
      <c r="I563" t="s">
        <v>63</v>
      </c>
      <c r="J563">
        <v>24</v>
      </c>
      <c r="K563" t="s">
        <v>118</v>
      </c>
      <c r="L563" t="s">
        <v>119</v>
      </c>
      <c r="M563" t="s">
        <v>64</v>
      </c>
      <c r="N563">
        <v>5</v>
      </c>
      <c r="O563" s="20">
        <v>40</v>
      </c>
      <c r="P563">
        <v>3</v>
      </c>
      <c r="Q563" t="s">
        <v>142</v>
      </c>
      <c r="R563">
        <v>0.86</v>
      </c>
      <c r="S563" t="s">
        <v>33</v>
      </c>
      <c r="T563" t="s">
        <v>20</v>
      </c>
      <c r="U563">
        <v>1</v>
      </c>
      <c r="W563">
        <v>1</v>
      </c>
    </row>
    <row r="564" spans="1:23" x14ac:dyDescent="0.25">
      <c r="A564" t="s">
        <v>1188</v>
      </c>
      <c r="B564" t="s">
        <v>2108</v>
      </c>
      <c r="C564" t="s">
        <v>3802</v>
      </c>
      <c r="D564" t="s">
        <v>2110</v>
      </c>
      <c r="E564" t="s">
        <v>1189</v>
      </c>
      <c r="F564" t="s">
        <v>3803</v>
      </c>
      <c r="G564" t="s">
        <v>3804</v>
      </c>
      <c r="H564" t="s">
        <v>1189</v>
      </c>
      <c r="I564" t="s">
        <v>63</v>
      </c>
      <c r="J564">
        <v>33</v>
      </c>
      <c r="K564" t="s">
        <v>162</v>
      </c>
      <c r="L564" t="s">
        <v>59</v>
      </c>
      <c r="M564" t="s">
        <v>75</v>
      </c>
      <c r="N564">
        <v>11</v>
      </c>
      <c r="O564" s="20">
        <v>50</v>
      </c>
      <c r="P564">
        <v>5</v>
      </c>
      <c r="Q564" t="s">
        <v>54</v>
      </c>
      <c r="R564">
        <v>0.69</v>
      </c>
      <c r="S564" t="s">
        <v>8</v>
      </c>
      <c r="T564" t="s">
        <v>9</v>
      </c>
      <c r="U564">
        <v>8</v>
      </c>
      <c r="W564">
        <v>9</v>
      </c>
    </row>
    <row r="565" spans="1:23" x14ac:dyDescent="0.25">
      <c r="A565" t="s">
        <v>1190</v>
      </c>
      <c r="B565" t="s">
        <v>2108</v>
      </c>
      <c r="C565" t="s">
        <v>3805</v>
      </c>
      <c r="D565" t="s">
        <v>2110</v>
      </c>
      <c r="E565" t="s">
        <v>1191</v>
      </c>
      <c r="F565" t="s">
        <v>3806</v>
      </c>
      <c r="G565" t="s">
        <v>3807</v>
      </c>
      <c r="H565" t="s">
        <v>1191</v>
      </c>
      <c r="I565" t="s">
        <v>63</v>
      </c>
      <c r="J565">
        <v>20</v>
      </c>
      <c r="K565" t="s">
        <v>47</v>
      </c>
      <c r="L565" t="s">
        <v>48</v>
      </c>
      <c r="M565" t="s">
        <v>19</v>
      </c>
      <c r="N565">
        <v>0</v>
      </c>
      <c r="O565" s="20">
        <v>30</v>
      </c>
      <c r="P565">
        <v>4.8</v>
      </c>
      <c r="Q565" t="s">
        <v>54</v>
      </c>
      <c r="R565">
        <v>0.68</v>
      </c>
      <c r="S565" t="s">
        <v>8</v>
      </c>
      <c r="T565" t="s">
        <v>9</v>
      </c>
      <c r="U565">
        <v>5</v>
      </c>
      <c r="W565">
        <v>3</v>
      </c>
    </row>
    <row r="566" spans="1:23" x14ac:dyDescent="0.25">
      <c r="A566" t="s">
        <v>1192</v>
      </c>
      <c r="B566" t="s">
        <v>2108</v>
      </c>
      <c r="C566" t="s">
        <v>3808</v>
      </c>
      <c r="D566" t="s">
        <v>2110</v>
      </c>
      <c r="E566" t="s">
        <v>1193</v>
      </c>
      <c r="F566" t="s">
        <v>3809</v>
      </c>
      <c r="G566" t="s">
        <v>3810</v>
      </c>
      <c r="H566" t="s">
        <v>1193</v>
      </c>
      <c r="I566" t="s">
        <v>82</v>
      </c>
      <c r="J566">
        <v>59</v>
      </c>
      <c r="K566" t="s">
        <v>53</v>
      </c>
      <c r="L566" t="s">
        <v>13</v>
      </c>
      <c r="M566" t="s">
        <v>75</v>
      </c>
      <c r="N566">
        <v>15</v>
      </c>
      <c r="O566" s="20" t="s">
        <v>49</v>
      </c>
      <c r="P566">
        <v>2.5</v>
      </c>
      <c r="Q566" t="s">
        <v>142</v>
      </c>
      <c r="R566">
        <v>0.11</v>
      </c>
      <c r="S566" t="s">
        <v>8</v>
      </c>
      <c r="T566" t="s">
        <v>15</v>
      </c>
      <c r="U566">
        <v>7</v>
      </c>
      <c r="W566">
        <v>8</v>
      </c>
    </row>
    <row r="567" spans="1:23" x14ac:dyDescent="0.25">
      <c r="A567" t="s">
        <v>1194</v>
      </c>
      <c r="B567" t="s">
        <v>2108</v>
      </c>
      <c r="C567" t="s">
        <v>3811</v>
      </c>
      <c r="D567" t="s">
        <v>2110</v>
      </c>
      <c r="E567" t="s">
        <v>1195</v>
      </c>
      <c r="F567" t="s">
        <v>3812</v>
      </c>
      <c r="G567" t="s">
        <v>3813</v>
      </c>
      <c r="H567" t="s">
        <v>1195</v>
      </c>
      <c r="I567" t="s">
        <v>63</v>
      </c>
      <c r="J567">
        <v>42</v>
      </c>
      <c r="K567" t="s">
        <v>158</v>
      </c>
      <c r="L567" t="s">
        <v>159</v>
      </c>
      <c r="M567" t="s">
        <v>75</v>
      </c>
      <c r="N567">
        <v>22</v>
      </c>
      <c r="O567" s="20" t="s">
        <v>49</v>
      </c>
      <c r="P567">
        <v>2.9</v>
      </c>
      <c r="Q567" t="s">
        <v>2099</v>
      </c>
      <c r="R567">
        <v>0.61</v>
      </c>
      <c r="S567" t="s">
        <v>50</v>
      </c>
      <c r="T567" t="s">
        <v>9</v>
      </c>
      <c r="U567">
        <v>14</v>
      </c>
      <c r="W567">
        <v>9</v>
      </c>
    </row>
    <row r="568" spans="1:23" x14ac:dyDescent="0.25">
      <c r="A568" t="s">
        <v>1196</v>
      </c>
      <c r="B568" t="s">
        <v>2108</v>
      </c>
      <c r="C568" t="s">
        <v>3814</v>
      </c>
      <c r="D568" t="s">
        <v>2110</v>
      </c>
      <c r="E568" t="s">
        <v>1197</v>
      </c>
      <c r="F568" t="s">
        <v>3815</v>
      </c>
      <c r="G568" t="s">
        <v>3816</v>
      </c>
      <c r="H568" t="s">
        <v>1197</v>
      </c>
      <c r="I568" t="s">
        <v>63</v>
      </c>
      <c r="J568">
        <v>22</v>
      </c>
      <c r="K568" t="s">
        <v>47</v>
      </c>
      <c r="L568" t="s">
        <v>48</v>
      </c>
      <c r="M568" t="s">
        <v>60</v>
      </c>
      <c r="N568">
        <v>3</v>
      </c>
      <c r="O568" s="20" t="s">
        <v>49</v>
      </c>
      <c r="P568">
        <v>3</v>
      </c>
      <c r="Q568" t="s">
        <v>2100</v>
      </c>
      <c r="R568">
        <v>0.96</v>
      </c>
      <c r="S568" t="s">
        <v>55</v>
      </c>
      <c r="T568" t="s">
        <v>15</v>
      </c>
      <c r="U568">
        <v>1</v>
      </c>
      <c r="W568">
        <v>2</v>
      </c>
    </row>
    <row r="569" spans="1:23" x14ac:dyDescent="0.25">
      <c r="A569" t="s">
        <v>1198</v>
      </c>
      <c r="B569" t="s">
        <v>2108</v>
      </c>
      <c r="C569" t="s">
        <v>3817</v>
      </c>
      <c r="D569" t="s">
        <v>2110</v>
      </c>
      <c r="E569" t="s">
        <v>1199</v>
      </c>
      <c r="F569" t="s">
        <v>3818</v>
      </c>
      <c r="G569" t="s">
        <v>3819</v>
      </c>
      <c r="H569" t="s">
        <v>1199</v>
      </c>
      <c r="I569" t="s">
        <v>82</v>
      </c>
      <c r="J569">
        <v>41</v>
      </c>
      <c r="K569" t="s">
        <v>111</v>
      </c>
      <c r="L569" t="s">
        <v>13</v>
      </c>
      <c r="M569" t="s">
        <v>64</v>
      </c>
      <c r="N569">
        <v>11</v>
      </c>
      <c r="O569" s="20">
        <v>50</v>
      </c>
      <c r="P569">
        <v>3.5</v>
      </c>
      <c r="Q569" t="s">
        <v>2100</v>
      </c>
      <c r="R569">
        <v>0.68</v>
      </c>
      <c r="S569" t="s">
        <v>33</v>
      </c>
      <c r="T569" t="s">
        <v>9</v>
      </c>
      <c r="U569">
        <v>12</v>
      </c>
      <c r="W569">
        <v>1</v>
      </c>
    </row>
    <row r="570" spans="1:23" x14ac:dyDescent="0.25">
      <c r="A570" t="s">
        <v>1200</v>
      </c>
      <c r="B570" t="s">
        <v>2108</v>
      </c>
      <c r="C570" t="s">
        <v>3820</v>
      </c>
      <c r="D570" t="s">
        <v>2110</v>
      </c>
      <c r="E570" t="s">
        <v>1201</v>
      </c>
      <c r="F570" t="s">
        <v>3821</v>
      </c>
      <c r="G570" t="s">
        <v>3822</v>
      </c>
      <c r="H570" t="s">
        <v>1201</v>
      </c>
      <c r="I570" t="s">
        <v>63</v>
      </c>
      <c r="J570">
        <v>25</v>
      </c>
      <c r="K570" t="s">
        <v>58</v>
      </c>
      <c r="L570" t="s">
        <v>59</v>
      </c>
      <c r="M570" t="s">
        <v>23</v>
      </c>
      <c r="N570">
        <v>5</v>
      </c>
      <c r="O570" s="20">
        <v>40</v>
      </c>
      <c r="P570">
        <v>2.5</v>
      </c>
      <c r="Q570" t="s">
        <v>2100</v>
      </c>
      <c r="R570">
        <v>0.75</v>
      </c>
      <c r="S570" t="s">
        <v>33</v>
      </c>
      <c r="T570" t="s">
        <v>44</v>
      </c>
      <c r="U570">
        <v>4</v>
      </c>
      <c r="W570">
        <v>1</v>
      </c>
    </row>
    <row r="571" spans="1:23" x14ac:dyDescent="0.25">
      <c r="A571" t="s">
        <v>1202</v>
      </c>
      <c r="B571" t="s">
        <v>2108</v>
      </c>
      <c r="C571" t="s">
        <v>3823</v>
      </c>
      <c r="D571" t="s">
        <v>2110</v>
      </c>
      <c r="E571" t="s">
        <v>1203</v>
      </c>
      <c r="F571" t="s">
        <v>3824</v>
      </c>
      <c r="G571" t="s">
        <v>3825</v>
      </c>
      <c r="H571" t="s">
        <v>1203</v>
      </c>
      <c r="I571" t="s">
        <v>63</v>
      </c>
      <c r="J571">
        <v>38</v>
      </c>
      <c r="K571" t="s">
        <v>111</v>
      </c>
      <c r="L571" t="s">
        <v>13</v>
      </c>
      <c r="M571" t="s">
        <v>60</v>
      </c>
      <c r="N571">
        <v>3</v>
      </c>
      <c r="O571" s="20">
        <v>40</v>
      </c>
      <c r="P571">
        <v>4.7</v>
      </c>
      <c r="Q571" t="s">
        <v>2099</v>
      </c>
      <c r="R571">
        <v>0.69</v>
      </c>
      <c r="S571" t="s">
        <v>33</v>
      </c>
      <c r="T571" t="s">
        <v>20</v>
      </c>
      <c r="U571">
        <v>4</v>
      </c>
      <c r="W571">
        <v>2</v>
      </c>
    </row>
    <row r="572" spans="1:23" x14ac:dyDescent="0.25">
      <c r="A572" t="s">
        <v>1204</v>
      </c>
      <c r="B572" t="s">
        <v>2108</v>
      </c>
      <c r="C572" t="s">
        <v>3826</v>
      </c>
      <c r="D572" t="s">
        <v>2110</v>
      </c>
      <c r="E572" t="s">
        <v>1205</v>
      </c>
      <c r="F572" t="s">
        <v>3827</v>
      </c>
      <c r="G572" t="s">
        <v>3828</v>
      </c>
      <c r="H572" t="s">
        <v>1205</v>
      </c>
      <c r="I572" t="s">
        <v>63</v>
      </c>
      <c r="J572">
        <v>43</v>
      </c>
      <c r="K572" t="s">
        <v>43</v>
      </c>
      <c r="L572" t="s">
        <v>13</v>
      </c>
      <c r="M572" t="s">
        <v>75</v>
      </c>
      <c r="N572">
        <v>1</v>
      </c>
      <c r="O572" s="20" t="s">
        <v>49</v>
      </c>
      <c r="P572">
        <v>2.9</v>
      </c>
      <c r="Q572" t="s">
        <v>142</v>
      </c>
      <c r="R572">
        <v>0.78</v>
      </c>
      <c r="S572" t="s">
        <v>50</v>
      </c>
      <c r="T572" t="s">
        <v>44</v>
      </c>
      <c r="U572">
        <v>5</v>
      </c>
      <c r="W572">
        <v>2</v>
      </c>
    </row>
    <row r="573" spans="1:23" x14ac:dyDescent="0.25">
      <c r="A573" t="s">
        <v>1206</v>
      </c>
      <c r="B573" t="s">
        <v>2108</v>
      </c>
      <c r="C573" t="s">
        <v>3829</v>
      </c>
      <c r="D573" t="s">
        <v>2110</v>
      </c>
      <c r="E573" t="s">
        <v>1207</v>
      </c>
      <c r="F573" t="s">
        <v>3830</v>
      </c>
      <c r="G573" t="s">
        <v>3831</v>
      </c>
      <c r="H573" t="s">
        <v>1207</v>
      </c>
      <c r="I573" t="s">
        <v>63</v>
      </c>
      <c r="J573">
        <v>54</v>
      </c>
      <c r="K573" t="s">
        <v>162</v>
      </c>
      <c r="L573" t="s">
        <v>59</v>
      </c>
      <c r="M573" t="s">
        <v>31</v>
      </c>
      <c r="N573">
        <v>1</v>
      </c>
      <c r="O573" s="20">
        <v>75</v>
      </c>
      <c r="P573">
        <v>4.4000000000000004</v>
      </c>
      <c r="Q573" t="s">
        <v>2100</v>
      </c>
      <c r="R573">
        <v>0.11</v>
      </c>
      <c r="S573" t="s">
        <v>8</v>
      </c>
      <c r="T573" t="s">
        <v>20</v>
      </c>
      <c r="U573">
        <v>4</v>
      </c>
      <c r="W573">
        <v>5</v>
      </c>
    </row>
    <row r="574" spans="1:23" x14ac:dyDescent="0.25">
      <c r="A574" t="s">
        <v>1208</v>
      </c>
      <c r="B574" t="s">
        <v>2108</v>
      </c>
      <c r="C574" t="s">
        <v>3832</v>
      </c>
      <c r="D574" t="s">
        <v>2110</v>
      </c>
      <c r="E574" t="s">
        <v>1209</v>
      </c>
      <c r="F574" t="s">
        <v>3833</v>
      </c>
      <c r="G574" t="s">
        <v>3834</v>
      </c>
      <c r="H574" t="s">
        <v>1209</v>
      </c>
      <c r="I574" t="s">
        <v>63</v>
      </c>
      <c r="J574">
        <v>31</v>
      </c>
      <c r="K574" t="s">
        <v>36</v>
      </c>
      <c r="L574" t="s">
        <v>37</v>
      </c>
      <c r="M574" t="s">
        <v>14</v>
      </c>
      <c r="N574">
        <v>2</v>
      </c>
      <c r="O574" s="20">
        <v>40</v>
      </c>
      <c r="P574">
        <v>2.2999999999999998</v>
      </c>
      <c r="Q574" t="s">
        <v>2099</v>
      </c>
      <c r="R574">
        <v>0.98</v>
      </c>
      <c r="S574" t="s">
        <v>55</v>
      </c>
      <c r="T574" t="s">
        <v>20</v>
      </c>
      <c r="U574">
        <v>5</v>
      </c>
      <c r="W574">
        <v>1</v>
      </c>
    </row>
    <row r="575" spans="1:23" x14ac:dyDescent="0.25">
      <c r="A575" t="s">
        <v>1210</v>
      </c>
      <c r="B575" t="s">
        <v>2108</v>
      </c>
      <c r="C575" t="s">
        <v>3835</v>
      </c>
      <c r="D575" t="s">
        <v>2110</v>
      </c>
      <c r="E575" t="s">
        <v>1211</v>
      </c>
      <c r="F575" t="s">
        <v>3836</v>
      </c>
      <c r="G575" t="s">
        <v>3837</v>
      </c>
      <c r="H575" t="s">
        <v>1211</v>
      </c>
      <c r="I575" t="s">
        <v>63</v>
      </c>
      <c r="J575">
        <v>56</v>
      </c>
      <c r="K575" t="s">
        <v>162</v>
      </c>
      <c r="L575" t="s">
        <v>59</v>
      </c>
      <c r="M575" t="s">
        <v>31</v>
      </c>
      <c r="N575">
        <v>3</v>
      </c>
      <c r="O575" s="20" t="s">
        <v>32</v>
      </c>
      <c r="P575">
        <v>3.7</v>
      </c>
      <c r="Q575" t="s">
        <v>2100</v>
      </c>
      <c r="R575">
        <v>0.83</v>
      </c>
      <c r="S575" t="s">
        <v>50</v>
      </c>
      <c r="T575" t="s">
        <v>20</v>
      </c>
      <c r="U575">
        <v>4</v>
      </c>
      <c r="W575">
        <v>2</v>
      </c>
    </row>
    <row r="576" spans="1:23" x14ac:dyDescent="0.25">
      <c r="A576" t="s">
        <v>1212</v>
      </c>
      <c r="B576" t="s">
        <v>2108</v>
      </c>
      <c r="C576" t="s">
        <v>3838</v>
      </c>
      <c r="D576" t="s">
        <v>2110</v>
      </c>
      <c r="E576" t="s">
        <v>1213</v>
      </c>
      <c r="F576" t="s">
        <v>3839</v>
      </c>
      <c r="G576" t="s">
        <v>3840</v>
      </c>
      <c r="H576" t="s">
        <v>1213</v>
      </c>
      <c r="I576" t="s">
        <v>82</v>
      </c>
      <c r="J576">
        <v>46</v>
      </c>
      <c r="K576" t="s">
        <v>162</v>
      </c>
      <c r="L576" t="s">
        <v>59</v>
      </c>
      <c r="M576" t="s">
        <v>19</v>
      </c>
      <c r="N576">
        <v>11</v>
      </c>
      <c r="O576" s="20" t="s">
        <v>49</v>
      </c>
      <c r="P576">
        <v>1.8</v>
      </c>
      <c r="Q576" t="s">
        <v>2100</v>
      </c>
      <c r="R576">
        <v>0.91</v>
      </c>
      <c r="S576" t="s">
        <v>8</v>
      </c>
      <c r="T576" t="s">
        <v>44</v>
      </c>
      <c r="U576">
        <v>8</v>
      </c>
      <c r="W576">
        <v>9</v>
      </c>
    </row>
    <row r="577" spans="1:23" x14ac:dyDescent="0.25">
      <c r="A577" t="s">
        <v>1214</v>
      </c>
      <c r="B577" t="s">
        <v>2108</v>
      </c>
      <c r="C577" t="s">
        <v>3841</v>
      </c>
      <c r="D577" t="s">
        <v>2110</v>
      </c>
      <c r="E577" t="s">
        <v>1215</v>
      </c>
      <c r="F577" t="s">
        <v>3842</v>
      </c>
      <c r="G577" t="s">
        <v>3843</v>
      </c>
      <c r="H577" t="s">
        <v>1215</v>
      </c>
      <c r="I577" t="s">
        <v>82</v>
      </c>
      <c r="J577">
        <v>60</v>
      </c>
      <c r="K577" t="s">
        <v>122</v>
      </c>
      <c r="L577" t="s">
        <v>123</v>
      </c>
      <c r="M577" t="s">
        <v>31</v>
      </c>
      <c r="N577">
        <v>11</v>
      </c>
      <c r="O577" s="20">
        <v>100</v>
      </c>
      <c r="P577">
        <v>0</v>
      </c>
      <c r="Q577" t="s">
        <v>2100</v>
      </c>
      <c r="R577">
        <v>0.96</v>
      </c>
      <c r="S577" t="s">
        <v>50</v>
      </c>
      <c r="T577" t="s">
        <v>20</v>
      </c>
      <c r="U577">
        <v>5</v>
      </c>
      <c r="W577">
        <v>1</v>
      </c>
    </row>
    <row r="578" spans="1:23" x14ac:dyDescent="0.25">
      <c r="A578" t="s">
        <v>1216</v>
      </c>
      <c r="B578" t="s">
        <v>2108</v>
      </c>
      <c r="C578" t="s">
        <v>3844</v>
      </c>
      <c r="D578" t="s">
        <v>2110</v>
      </c>
      <c r="E578" t="s">
        <v>1217</v>
      </c>
      <c r="F578" t="s">
        <v>3845</v>
      </c>
      <c r="G578" t="s">
        <v>3846</v>
      </c>
      <c r="H578" t="s">
        <v>1217</v>
      </c>
      <c r="I578" t="s">
        <v>63</v>
      </c>
      <c r="J578">
        <v>28</v>
      </c>
      <c r="K578" t="s">
        <v>95</v>
      </c>
      <c r="L578" t="s">
        <v>96</v>
      </c>
      <c r="M578" t="s">
        <v>19</v>
      </c>
      <c r="N578">
        <v>2</v>
      </c>
      <c r="O578" s="20" t="s">
        <v>2105</v>
      </c>
      <c r="P578">
        <v>2.5</v>
      </c>
      <c r="Q578" t="s">
        <v>2100</v>
      </c>
      <c r="R578">
        <v>0.85</v>
      </c>
      <c r="S578" t="s">
        <v>55</v>
      </c>
      <c r="T578" t="s">
        <v>44</v>
      </c>
      <c r="U578">
        <v>3</v>
      </c>
      <c r="W578">
        <v>2</v>
      </c>
    </row>
    <row r="579" spans="1:23" x14ac:dyDescent="0.25">
      <c r="A579" t="s">
        <v>1218</v>
      </c>
      <c r="B579" t="s">
        <v>2108</v>
      </c>
      <c r="C579" t="s">
        <v>3847</v>
      </c>
      <c r="D579" t="s">
        <v>2110</v>
      </c>
      <c r="E579" t="s">
        <v>1219</v>
      </c>
      <c r="F579" t="s">
        <v>3848</v>
      </c>
      <c r="G579" t="s">
        <v>3849</v>
      </c>
      <c r="H579" t="s">
        <v>1219</v>
      </c>
      <c r="I579" t="s">
        <v>63</v>
      </c>
      <c r="J579">
        <v>43</v>
      </c>
      <c r="K579" t="s">
        <v>36</v>
      </c>
      <c r="L579" t="s">
        <v>37</v>
      </c>
      <c r="M579" t="s">
        <v>23</v>
      </c>
      <c r="N579">
        <v>20</v>
      </c>
      <c r="O579" s="20" t="s">
        <v>2106</v>
      </c>
      <c r="P579">
        <v>2.7</v>
      </c>
      <c r="Q579" t="s">
        <v>2099</v>
      </c>
      <c r="R579">
        <v>0.72</v>
      </c>
      <c r="S579" t="s">
        <v>8</v>
      </c>
      <c r="T579" t="s">
        <v>15</v>
      </c>
      <c r="U579">
        <v>14</v>
      </c>
      <c r="W579">
        <v>2</v>
      </c>
    </row>
    <row r="580" spans="1:23" x14ac:dyDescent="0.25">
      <c r="A580" t="s">
        <v>1220</v>
      </c>
      <c r="B580" t="s">
        <v>2108</v>
      </c>
      <c r="C580" t="s">
        <v>3850</v>
      </c>
      <c r="D580" t="s">
        <v>2110</v>
      </c>
      <c r="E580" t="s">
        <v>1221</v>
      </c>
      <c r="F580" t="s">
        <v>3851</v>
      </c>
      <c r="G580" t="s">
        <v>3852</v>
      </c>
      <c r="H580" t="s">
        <v>1221</v>
      </c>
      <c r="I580" t="s">
        <v>82</v>
      </c>
      <c r="J580">
        <v>41</v>
      </c>
      <c r="K580" t="s">
        <v>118</v>
      </c>
      <c r="L580" t="s">
        <v>119</v>
      </c>
      <c r="M580" t="s">
        <v>23</v>
      </c>
      <c r="N580">
        <v>11</v>
      </c>
      <c r="O580" s="20" t="s">
        <v>104</v>
      </c>
      <c r="P580">
        <v>4.7</v>
      </c>
      <c r="Q580" t="s">
        <v>2100</v>
      </c>
      <c r="R580">
        <v>0.69</v>
      </c>
      <c r="S580" t="s">
        <v>50</v>
      </c>
      <c r="T580" t="s">
        <v>9</v>
      </c>
      <c r="U580">
        <v>10</v>
      </c>
      <c r="W580">
        <v>4</v>
      </c>
    </row>
    <row r="581" spans="1:23" x14ac:dyDescent="0.25">
      <c r="A581" t="s">
        <v>1222</v>
      </c>
      <c r="B581" t="s">
        <v>2108</v>
      </c>
      <c r="C581" t="s">
        <v>3853</v>
      </c>
      <c r="D581" t="s">
        <v>2110</v>
      </c>
      <c r="E581" t="s">
        <v>1223</v>
      </c>
      <c r="F581" t="s">
        <v>3854</v>
      </c>
      <c r="G581" t="s">
        <v>3855</v>
      </c>
      <c r="H581" t="s">
        <v>1223</v>
      </c>
      <c r="I581" t="s">
        <v>82</v>
      </c>
      <c r="J581">
        <v>41</v>
      </c>
      <c r="K581" t="s">
        <v>53</v>
      </c>
      <c r="L581" t="s">
        <v>13</v>
      </c>
      <c r="M581" t="s">
        <v>75</v>
      </c>
      <c r="N581">
        <v>0</v>
      </c>
      <c r="O581" s="20" t="s">
        <v>104</v>
      </c>
      <c r="P581">
        <v>3.1</v>
      </c>
      <c r="Q581" t="s">
        <v>2099</v>
      </c>
      <c r="R581">
        <v>0.9</v>
      </c>
      <c r="S581" t="s">
        <v>55</v>
      </c>
      <c r="T581" t="s">
        <v>9</v>
      </c>
      <c r="U581">
        <v>4</v>
      </c>
      <c r="W581">
        <v>1</v>
      </c>
    </row>
    <row r="582" spans="1:23" x14ac:dyDescent="0.25">
      <c r="A582" t="s">
        <v>1224</v>
      </c>
      <c r="B582" t="s">
        <v>2108</v>
      </c>
      <c r="C582" t="s">
        <v>3856</v>
      </c>
      <c r="D582" t="s">
        <v>2110</v>
      </c>
      <c r="E582" t="s">
        <v>1225</v>
      </c>
      <c r="F582" t="s">
        <v>3857</v>
      </c>
      <c r="G582" t="s">
        <v>3858</v>
      </c>
      <c r="H582" t="s">
        <v>1225</v>
      </c>
      <c r="I582" t="s">
        <v>63</v>
      </c>
      <c r="J582">
        <v>40</v>
      </c>
      <c r="K582" t="s">
        <v>53</v>
      </c>
      <c r="L582" t="s">
        <v>13</v>
      </c>
      <c r="M582" t="s">
        <v>14</v>
      </c>
      <c r="N582">
        <v>20</v>
      </c>
      <c r="O582" s="20">
        <v>20</v>
      </c>
      <c r="P582">
        <v>2.2999999999999998</v>
      </c>
      <c r="Q582" t="s">
        <v>2099</v>
      </c>
      <c r="R582">
        <v>0.92</v>
      </c>
      <c r="S582" t="s">
        <v>33</v>
      </c>
      <c r="T582" t="s">
        <v>20</v>
      </c>
      <c r="U582">
        <v>14</v>
      </c>
      <c r="W582">
        <v>10</v>
      </c>
    </row>
    <row r="583" spans="1:23" x14ac:dyDescent="0.25">
      <c r="A583" t="s">
        <v>1226</v>
      </c>
      <c r="B583" t="s">
        <v>2108</v>
      </c>
      <c r="C583" t="s">
        <v>3859</v>
      </c>
      <c r="D583" t="s">
        <v>2110</v>
      </c>
      <c r="E583" t="s">
        <v>1227</v>
      </c>
      <c r="F583" t="s">
        <v>3860</v>
      </c>
      <c r="G583" t="s">
        <v>3861</v>
      </c>
      <c r="H583" t="s">
        <v>1227</v>
      </c>
      <c r="I583" t="s">
        <v>82</v>
      </c>
      <c r="J583">
        <v>45</v>
      </c>
      <c r="K583" t="s">
        <v>18</v>
      </c>
      <c r="L583" t="s">
        <v>18</v>
      </c>
      <c r="M583" t="s">
        <v>75</v>
      </c>
      <c r="N583">
        <v>3</v>
      </c>
      <c r="O583" s="20" t="s">
        <v>2107</v>
      </c>
      <c r="P583">
        <v>1.3</v>
      </c>
      <c r="Q583" t="s">
        <v>2100</v>
      </c>
      <c r="R583">
        <v>0.91</v>
      </c>
      <c r="S583" t="s">
        <v>55</v>
      </c>
      <c r="T583" t="s">
        <v>44</v>
      </c>
      <c r="U583">
        <v>5</v>
      </c>
      <c r="W583">
        <v>1</v>
      </c>
    </row>
    <row r="584" spans="1:23" x14ac:dyDescent="0.25">
      <c r="A584" t="s">
        <v>1228</v>
      </c>
      <c r="B584" t="s">
        <v>2108</v>
      </c>
      <c r="C584" t="s">
        <v>3862</v>
      </c>
      <c r="D584" t="s">
        <v>2110</v>
      </c>
      <c r="E584" t="s">
        <v>1229</v>
      </c>
      <c r="F584" t="s">
        <v>3863</v>
      </c>
      <c r="G584" t="s">
        <v>3864</v>
      </c>
      <c r="H584" t="s">
        <v>1229</v>
      </c>
      <c r="I584" t="s">
        <v>82</v>
      </c>
      <c r="J584">
        <v>47</v>
      </c>
      <c r="K584" t="s">
        <v>122</v>
      </c>
      <c r="L584" t="s">
        <v>123</v>
      </c>
      <c r="M584" t="s">
        <v>75</v>
      </c>
      <c r="N584">
        <v>28</v>
      </c>
      <c r="O584" s="20" t="s">
        <v>2105</v>
      </c>
      <c r="P584">
        <v>2.9</v>
      </c>
      <c r="Q584" t="s">
        <v>2100</v>
      </c>
      <c r="R584">
        <v>0.11</v>
      </c>
      <c r="S584" t="s">
        <v>33</v>
      </c>
      <c r="T584" t="s">
        <v>9</v>
      </c>
      <c r="U584">
        <v>18</v>
      </c>
      <c r="W584">
        <v>13</v>
      </c>
    </row>
    <row r="585" spans="1:23" x14ac:dyDescent="0.25">
      <c r="A585" t="s">
        <v>1230</v>
      </c>
      <c r="B585" t="s">
        <v>2108</v>
      </c>
      <c r="C585" t="s">
        <v>3865</v>
      </c>
      <c r="D585" t="s">
        <v>2110</v>
      </c>
      <c r="E585" t="s">
        <v>1231</v>
      </c>
      <c r="F585" t="s">
        <v>3866</v>
      </c>
      <c r="G585" t="s">
        <v>3867</v>
      </c>
      <c r="H585" t="s">
        <v>1231</v>
      </c>
      <c r="I585" t="s">
        <v>82</v>
      </c>
      <c r="J585">
        <v>34</v>
      </c>
      <c r="K585" t="s">
        <v>78</v>
      </c>
      <c r="L585" t="s">
        <v>79</v>
      </c>
      <c r="M585" t="s">
        <v>38</v>
      </c>
      <c r="N585">
        <v>0</v>
      </c>
      <c r="O585" s="20">
        <v>40</v>
      </c>
      <c r="P585">
        <v>3.3</v>
      </c>
      <c r="Q585" t="s">
        <v>2099</v>
      </c>
      <c r="R585">
        <v>0.98</v>
      </c>
      <c r="S585" t="s">
        <v>50</v>
      </c>
      <c r="T585" t="s">
        <v>44</v>
      </c>
      <c r="U585">
        <v>1</v>
      </c>
      <c r="W585">
        <v>3</v>
      </c>
    </row>
    <row r="586" spans="1:23" x14ac:dyDescent="0.25">
      <c r="A586" t="s">
        <v>1232</v>
      </c>
      <c r="B586" t="s">
        <v>2108</v>
      </c>
      <c r="C586" t="s">
        <v>3868</v>
      </c>
      <c r="D586" t="s">
        <v>2110</v>
      </c>
      <c r="E586" t="s">
        <v>1233</v>
      </c>
      <c r="F586" t="s">
        <v>3869</v>
      </c>
      <c r="G586" t="s">
        <v>3870</v>
      </c>
      <c r="H586" t="s">
        <v>1233</v>
      </c>
      <c r="I586" t="s">
        <v>82</v>
      </c>
      <c r="J586">
        <v>47</v>
      </c>
      <c r="K586" t="s">
        <v>43</v>
      </c>
      <c r="L586" t="s">
        <v>13</v>
      </c>
      <c r="M586" t="s">
        <v>60</v>
      </c>
      <c r="N586">
        <v>4</v>
      </c>
      <c r="O586" s="20" t="s">
        <v>2107</v>
      </c>
      <c r="P586">
        <v>4.2</v>
      </c>
      <c r="Q586" t="s">
        <v>2100</v>
      </c>
      <c r="R586">
        <v>0.82</v>
      </c>
      <c r="S586" t="s">
        <v>8</v>
      </c>
      <c r="T586" t="s">
        <v>44</v>
      </c>
      <c r="U586">
        <v>5</v>
      </c>
      <c r="W586">
        <v>2</v>
      </c>
    </row>
    <row r="587" spans="1:23" x14ac:dyDescent="0.25">
      <c r="A587" t="s">
        <v>1234</v>
      </c>
      <c r="B587" t="s">
        <v>2108</v>
      </c>
      <c r="C587" t="s">
        <v>3871</v>
      </c>
      <c r="D587" t="s">
        <v>2110</v>
      </c>
      <c r="E587" t="s">
        <v>1235</v>
      </c>
      <c r="F587" t="s">
        <v>3872</v>
      </c>
      <c r="G587" t="s">
        <v>3873</v>
      </c>
      <c r="H587" t="s">
        <v>1235</v>
      </c>
      <c r="I587" t="s">
        <v>82</v>
      </c>
      <c r="J587">
        <v>32</v>
      </c>
      <c r="K587" t="s">
        <v>162</v>
      </c>
      <c r="L587" t="s">
        <v>59</v>
      </c>
      <c r="M587" t="s">
        <v>60</v>
      </c>
      <c r="N587">
        <v>9</v>
      </c>
      <c r="O587" s="20" t="s">
        <v>2104</v>
      </c>
      <c r="P587">
        <v>1.3</v>
      </c>
      <c r="Q587" t="s">
        <v>2100</v>
      </c>
      <c r="R587">
        <v>0.83</v>
      </c>
      <c r="S587" t="s">
        <v>8</v>
      </c>
      <c r="T587" t="s">
        <v>20</v>
      </c>
      <c r="U587">
        <v>10</v>
      </c>
      <c r="W587">
        <v>4</v>
      </c>
    </row>
    <row r="588" spans="1:23" x14ac:dyDescent="0.25">
      <c r="A588" t="s">
        <v>1236</v>
      </c>
      <c r="B588" t="s">
        <v>2108</v>
      </c>
      <c r="C588" t="s">
        <v>3874</v>
      </c>
      <c r="D588" t="s">
        <v>2110</v>
      </c>
      <c r="E588" t="s">
        <v>1237</v>
      </c>
      <c r="F588" t="s">
        <v>3875</v>
      </c>
      <c r="G588" t="s">
        <v>3876</v>
      </c>
      <c r="H588" t="s">
        <v>1237</v>
      </c>
      <c r="I588" t="s">
        <v>82</v>
      </c>
      <c r="J588">
        <v>28</v>
      </c>
      <c r="K588" t="s">
        <v>53</v>
      </c>
      <c r="L588" t="s">
        <v>13</v>
      </c>
      <c r="M588" t="s">
        <v>14</v>
      </c>
      <c r="N588">
        <v>2</v>
      </c>
      <c r="O588" s="20" t="s">
        <v>212</v>
      </c>
      <c r="P588">
        <v>4.4000000000000004</v>
      </c>
      <c r="Q588" t="s">
        <v>2100</v>
      </c>
      <c r="R588">
        <v>0.11</v>
      </c>
      <c r="S588" t="s">
        <v>50</v>
      </c>
      <c r="T588" t="s">
        <v>9</v>
      </c>
      <c r="U588">
        <v>5</v>
      </c>
      <c r="W588">
        <v>2</v>
      </c>
    </row>
    <row r="589" spans="1:23" x14ac:dyDescent="0.25">
      <c r="A589" t="s">
        <v>1238</v>
      </c>
      <c r="B589" t="s">
        <v>2108</v>
      </c>
      <c r="C589" t="s">
        <v>3877</v>
      </c>
      <c r="D589" t="s">
        <v>2110</v>
      </c>
      <c r="E589" t="s">
        <v>1239</v>
      </c>
      <c r="F589" t="s">
        <v>3878</v>
      </c>
      <c r="G589" t="s">
        <v>3879</v>
      </c>
      <c r="H589" t="s">
        <v>1239</v>
      </c>
      <c r="I589" t="s">
        <v>82</v>
      </c>
      <c r="J589">
        <v>32</v>
      </c>
      <c r="K589" t="s">
        <v>12</v>
      </c>
      <c r="L589" t="s">
        <v>13</v>
      </c>
      <c r="M589" t="s">
        <v>75</v>
      </c>
      <c r="N589">
        <v>1</v>
      </c>
      <c r="O589" s="20">
        <v>100</v>
      </c>
      <c r="P589">
        <v>3.4</v>
      </c>
      <c r="Q589" t="s">
        <v>2100</v>
      </c>
      <c r="R589">
        <v>0.11</v>
      </c>
      <c r="S589" t="s">
        <v>8</v>
      </c>
      <c r="T589" t="s">
        <v>20</v>
      </c>
      <c r="U589">
        <v>3</v>
      </c>
      <c r="W589">
        <v>1</v>
      </c>
    </row>
    <row r="590" spans="1:23" x14ac:dyDescent="0.25">
      <c r="A590" t="s">
        <v>1240</v>
      </c>
      <c r="B590" t="s">
        <v>2108</v>
      </c>
      <c r="C590" t="s">
        <v>3880</v>
      </c>
      <c r="D590" t="s">
        <v>2110</v>
      </c>
      <c r="E590" t="s">
        <v>1241</v>
      </c>
      <c r="F590" t="s">
        <v>3881</v>
      </c>
      <c r="G590" t="s">
        <v>3882</v>
      </c>
      <c r="H590" t="s">
        <v>1241</v>
      </c>
      <c r="I590" t="s">
        <v>63</v>
      </c>
      <c r="J590">
        <v>49</v>
      </c>
      <c r="K590" t="s">
        <v>29</v>
      </c>
      <c r="L590" t="s">
        <v>30</v>
      </c>
      <c r="M590" t="s">
        <v>31</v>
      </c>
      <c r="N590">
        <v>2</v>
      </c>
      <c r="O590" s="20" t="s">
        <v>212</v>
      </c>
      <c r="P590">
        <v>3.4</v>
      </c>
      <c r="Q590" t="s">
        <v>2100</v>
      </c>
      <c r="R590">
        <v>0.85</v>
      </c>
      <c r="S590" t="s">
        <v>8</v>
      </c>
      <c r="T590" t="s">
        <v>20</v>
      </c>
      <c r="U590">
        <v>5</v>
      </c>
      <c r="W590">
        <v>1</v>
      </c>
    </row>
    <row r="591" spans="1:23" x14ac:dyDescent="0.25">
      <c r="A591" t="s">
        <v>1242</v>
      </c>
      <c r="B591" t="s">
        <v>2108</v>
      </c>
      <c r="C591" t="s">
        <v>3883</v>
      </c>
      <c r="D591" t="s">
        <v>2110</v>
      </c>
      <c r="E591" t="s">
        <v>1243</v>
      </c>
      <c r="F591" t="s">
        <v>3884</v>
      </c>
      <c r="G591" t="s">
        <v>3885</v>
      </c>
      <c r="H591" t="s">
        <v>1243</v>
      </c>
      <c r="I591" t="s">
        <v>63</v>
      </c>
      <c r="J591">
        <v>36</v>
      </c>
      <c r="K591" t="s">
        <v>58</v>
      </c>
      <c r="L591" t="s">
        <v>59</v>
      </c>
      <c r="M591" t="s">
        <v>14</v>
      </c>
      <c r="N591">
        <v>16</v>
      </c>
      <c r="O591" s="20" t="s">
        <v>2107</v>
      </c>
      <c r="P591">
        <v>3.2</v>
      </c>
      <c r="Q591" t="s">
        <v>2100</v>
      </c>
      <c r="R591">
        <v>0.11</v>
      </c>
      <c r="S591" t="s">
        <v>33</v>
      </c>
      <c r="T591" t="s">
        <v>9</v>
      </c>
      <c r="U591">
        <v>18</v>
      </c>
      <c r="W591">
        <v>2</v>
      </c>
    </row>
    <row r="592" spans="1:23" x14ac:dyDescent="0.25">
      <c r="A592" t="s">
        <v>1244</v>
      </c>
      <c r="B592" t="s">
        <v>2108</v>
      </c>
      <c r="C592" t="s">
        <v>3886</v>
      </c>
      <c r="D592" t="s">
        <v>2110</v>
      </c>
      <c r="E592" t="s">
        <v>1245</v>
      </c>
      <c r="F592" t="s">
        <v>3887</v>
      </c>
      <c r="G592" t="s">
        <v>3888</v>
      </c>
      <c r="H592" t="s">
        <v>1245</v>
      </c>
      <c r="I592" t="s">
        <v>82</v>
      </c>
      <c r="J592">
        <v>59</v>
      </c>
      <c r="K592" t="s">
        <v>162</v>
      </c>
      <c r="L592" t="s">
        <v>59</v>
      </c>
      <c r="M592" t="s">
        <v>7</v>
      </c>
      <c r="N592">
        <v>22</v>
      </c>
      <c r="O592" s="20" t="s">
        <v>2107</v>
      </c>
      <c r="P592">
        <v>3.6</v>
      </c>
      <c r="Q592" t="s">
        <v>2099</v>
      </c>
      <c r="R592">
        <v>0.63</v>
      </c>
      <c r="S592" t="s">
        <v>50</v>
      </c>
      <c r="T592" t="s">
        <v>9</v>
      </c>
      <c r="U592">
        <v>16</v>
      </c>
      <c r="W592">
        <v>6</v>
      </c>
    </row>
    <row r="593" spans="1:23" x14ac:dyDescent="0.25">
      <c r="A593" t="s">
        <v>1246</v>
      </c>
      <c r="B593" t="s">
        <v>2108</v>
      </c>
      <c r="C593" t="s">
        <v>3889</v>
      </c>
      <c r="D593" t="s">
        <v>2110</v>
      </c>
      <c r="E593" t="s">
        <v>1247</v>
      </c>
      <c r="F593" t="s">
        <v>3890</v>
      </c>
      <c r="G593" t="s">
        <v>3891</v>
      </c>
      <c r="H593" t="s">
        <v>1247</v>
      </c>
      <c r="I593" t="s">
        <v>63</v>
      </c>
      <c r="J593">
        <v>52</v>
      </c>
      <c r="K593" t="s">
        <v>111</v>
      </c>
      <c r="L593" t="s">
        <v>13</v>
      </c>
      <c r="M593" t="s">
        <v>64</v>
      </c>
      <c r="N593">
        <v>22</v>
      </c>
      <c r="O593" s="20" t="s">
        <v>104</v>
      </c>
      <c r="P593">
        <v>0</v>
      </c>
      <c r="Q593" t="s">
        <v>2099</v>
      </c>
      <c r="R593">
        <v>0.11</v>
      </c>
      <c r="S593" t="s">
        <v>55</v>
      </c>
      <c r="T593" t="s">
        <v>15</v>
      </c>
      <c r="U593">
        <v>14</v>
      </c>
      <c r="W593">
        <v>10</v>
      </c>
    </row>
    <row r="594" spans="1:23" x14ac:dyDescent="0.25">
      <c r="A594" t="s">
        <v>1248</v>
      </c>
      <c r="B594" t="s">
        <v>2108</v>
      </c>
      <c r="C594" t="s">
        <v>3892</v>
      </c>
      <c r="D594" t="s">
        <v>2110</v>
      </c>
      <c r="E594" t="s">
        <v>1249</v>
      </c>
      <c r="F594" t="s">
        <v>3893</v>
      </c>
      <c r="G594" t="s">
        <v>3894</v>
      </c>
      <c r="H594" t="s">
        <v>1249</v>
      </c>
      <c r="I594" t="s">
        <v>63</v>
      </c>
      <c r="J594">
        <v>24</v>
      </c>
      <c r="K594" t="s">
        <v>158</v>
      </c>
      <c r="L594" t="s">
        <v>159</v>
      </c>
      <c r="M594" t="s">
        <v>7</v>
      </c>
      <c r="N594">
        <v>5</v>
      </c>
      <c r="O594" s="20">
        <v>40</v>
      </c>
      <c r="P594">
        <v>1.8</v>
      </c>
      <c r="Q594" t="s">
        <v>2100</v>
      </c>
      <c r="R594">
        <v>0.86</v>
      </c>
      <c r="S594" t="s">
        <v>33</v>
      </c>
      <c r="T594" t="s">
        <v>15</v>
      </c>
      <c r="U594">
        <v>4</v>
      </c>
      <c r="W594">
        <v>2</v>
      </c>
    </row>
    <row r="595" spans="1:23" x14ac:dyDescent="0.25">
      <c r="A595" t="s">
        <v>1250</v>
      </c>
      <c r="B595" t="s">
        <v>2108</v>
      </c>
      <c r="C595" t="s">
        <v>3895</v>
      </c>
      <c r="D595" t="s">
        <v>2110</v>
      </c>
      <c r="E595" t="s">
        <v>1251</v>
      </c>
      <c r="F595" t="s">
        <v>3896</v>
      </c>
      <c r="G595" t="s">
        <v>3897</v>
      </c>
      <c r="H595" t="s">
        <v>1251</v>
      </c>
      <c r="I595" t="s">
        <v>63</v>
      </c>
      <c r="J595">
        <v>26</v>
      </c>
      <c r="K595" t="s">
        <v>12</v>
      </c>
      <c r="L595" t="s">
        <v>13</v>
      </c>
      <c r="M595" t="s">
        <v>19</v>
      </c>
      <c r="N595">
        <v>2</v>
      </c>
      <c r="O595" s="20" t="s">
        <v>2103</v>
      </c>
      <c r="P595">
        <v>2.5</v>
      </c>
      <c r="Q595" t="s">
        <v>54</v>
      </c>
      <c r="R595">
        <v>0.6</v>
      </c>
      <c r="S595" t="s">
        <v>50</v>
      </c>
      <c r="T595" t="s">
        <v>44</v>
      </c>
      <c r="U595">
        <v>5</v>
      </c>
      <c r="W595">
        <v>1</v>
      </c>
    </row>
    <row r="596" spans="1:23" x14ac:dyDescent="0.25">
      <c r="A596" t="s">
        <v>1252</v>
      </c>
      <c r="B596" t="s">
        <v>2108</v>
      </c>
      <c r="C596" t="s">
        <v>3898</v>
      </c>
      <c r="D596" t="s">
        <v>2110</v>
      </c>
      <c r="E596" t="s">
        <v>1253</v>
      </c>
      <c r="F596" t="s">
        <v>3899</v>
      </c>
      <c r="G596" t="s">
        <v>3900</v>
      </c>
      <c r="H596" t="s">
        <v>1253</v>
      </c>
      <c r="I596" t="s">
        <v>82</v>
      </c>
      <c r="J596">
        <v>55</v>
      </c>
      <c r="K596" t="s">
        <v>111</v>
      </c>
      <c r="L596" t="s">
        <v>13</v>
      </c>
      <c r="M596" t="s">
        <v>64</v>
      </c>
      <c r="N596">
        <v>24</v>
      </c>
      <c r="O596" s="20">
        <v>40</v>
      </c>
      <c r="P596">
        <v>2</v>
      </c>
      <c r="Q596" t="s">
        <v>2100</v>
      </c>
      <c r="R596">
        <v>0.88</v>
      </c>
      <c r="S596" t="s">
        <v>33</v>
      </c>
      <c r="T596" t="s">
        <v>9</v>
      </c>
      <c r="U596">
        <v>15</v>
      </c>
      <c r="W596">
        <v>3</v>
      </c>
    </row>
    <row r="597" spans="1:23" x14ac:dyDescent="0.25">
      <c r="A597" t="s">
        <v>1254</v>
      </c>
      <c r="B597" t="s">
        <v>2108</v>
      </c>
      <c r="C597" t="s">
        <v>3901</v>
      </c>
      <c r="D597" t="s">
        <v>2110</v>
      </c>
      <c r="E597" t="s">
        <v>1255</v>
      </c>
      <c r="F597" t="s">
        <v>3902</v>
      </c>
      <c r="G597" t="s">
        <v>3903</v>
      </c>
      <c r="H597" t="s">
        <v>1255</v>
      </c>
      <c r="I597" t="s">
        <v>63</v>
      </c>
      <c r="J597">
        <v>56</v>
      </c>
      <c r="K597" t="s">
        <v>5</v>
      </c>
      <c r="L597" t="s">
        <v>6</v>
      </c>
      <c r="M597" t="s">
        <v>14</v>
      </c>
      <c r="N597">
        <v>37</v>
      </c>
      <c r="O597" s="20">
        <v>40</v>
      </c>
      <c r="P597">
        <v>0</v>
      </c>
      <c r="Q597" t="s">
        <v>2099</v>
      </c>
      <c r="R597">
        <v>0.7</v>
      </c>
      <c r="S597" t="s">
        <v>55</v>
      </c>
      <c r="T597" t="s">
        <v>15</v>
      </c>
      <c r="U597">
        <v>11</v>
      </c>
      <c r="W597">
        <v>9</v>
      </c>
    </row>
    <row r="598" spans="1:23" x14ac:dyDescent="0.25">
      <c r="A598" t="s">
        <v>1256</v>
      </c>
      <c r="B598" t="s">
        <v>2108</v>
      </c>
      <c r="C598" t="s">
        <v>3904</v>
      </c>
      <c r="D598" t="s">
        <v>2110</v>
      </c>
      <c r="E598" t="s">
        <v>1257</v>
      </c>
      <c r="F598" t="s">
        <v>3905</v>
      </c>
      <c r="G598" t="s">
        <v>3906</v>
      </c>
      <c r="H598" t="s">
        <v>1257</v>
      </c>
      <c r="I598" t="s">
        <v>82</v>
      </c>
      <c r="J598">
        <v>36</v>
      </c>
      <c r="K598" t="s">
        <v>118</v>
      </c>
      <c r="L598" t="s">
        <v>119</v>
      </c>
      <c r="M598" t="s">
        <v>19</v>
      </c>
      <c r="N598">
        <v>3</v>
      </c>
      <c r="O598" s="20" t="s">
        <v>2105</v>
      </c>
      <c r="P598">
        <v>1.3</v>
      </c>
      <c r="Q598" t="s">
        <v>2100</v>
      </c>
      <c r="R598">
        <v>0.77</v>
      </c>
      <c r="S598" t="s">
        <v>55</v>
      </c>
      <c r="T598" t="s">
        <v>44</v>
      </c>
      <c r="U598">
        <v>2</v>
      </c>
      <c r="W598">
        <v>4</v>
      </c>
    </row>
    <row r="599" spans="1:23" x14ac:dyDescent="0.25">
      <c r="A599" t="s">
        <v>1258</v>
      </c>
      <c r="B599" t="s">
        <v>2108</v>
      </c>
      <c r="C599" t="s">
        <v>3907</v>
      </c>
      <c r="D599" t="s">
        <v>2110</v>
      </c>
      <c r="E599" t="s">
        <v>1259</v>
      </c>
      <c r="F599" t="s">
        <v>3908</v>
      </c>
      <c r="G599" t="s">
        <v>3909</v>
      </c>
      <c r="H599" t="s">
        <v>1259</v>
      </c>
      <c r="I599" t="s">
        <v>82</v>
      </c>
      <c r="J599">
        <v>48</v>
      </c>
      <c r="K599" t="s">
        <v>58</v>
      </c>
      <c r="L599" t="s">
        <v>59</v>
      </c>
      <c r="M599" t="s">
        <v>23</v>
      </c>
      <c r="N599">
        <v>18</v>
      </c>
      <c r="O599" s="20">
        <v>75</v>
      </c>
      <c r="P599">
        <v>0</v>
      </c>
      <c r="Q599" t="s">
        <v>2099</v>
      </c>
      <c r="R599">
        <v>0.8</v>
      </c>
      <c r="S599" t="s">
        <v>50</v>
      </c>
      <c r="T599" t="s">
        <v>44</v>
      </c>
      <c r="U599">
        <v>20</v>
      </c>
      <c r="W599">
        <v>5</v>
      </c>
    </row>
    <row r="600" spans="1:23" x14ac:dyDescent="0.25">
      <c r="A600" t="s">
        <v>1260</v>
      </c>
      <c r="B600" t="s">
        <v>2108</v>
      </c>
      <c r="C600" t="s">
        <v>3910</v>
      </c>
      <c r="D600" t="s">
        <v>2110</v>
      </c>
      <c r="E600" t="s">
        <v>1261</v>
      </c>
      <c r="F600" t="s">
        <v>3911</v>
      </c>
      <c r="G600" t="s">
        <v>3912</v>
      </c>
      <c r="H600" t="s">
        <v>1261</v>
      </c>
      <c r="I600" t="s">
        <v>82</v>
      </c>
      <c r="J600">
        <v>55</v>
      </c>
      <c r="K600" t="s">
        <v>122</v>
      </c>
      <c r="L600" t="s">
        <v>123</v>
      </c>
      <c r="M600" t="s">
        <v>97</v>
      </c>
      <c r="N600">
        <v>6</v>
      </c>
      <c r="O600" s="20" t="s">
        <v>24</v>
      </c>
      <c r="P600">
        <v>3.6</v>
      </c>
      <c r="Q600" t="s">
        <v>2100</v>
      </c>
      <c r="R600">
        <v>0.11</v>
      </c>
      <c r="S600" t="s">
        <v>55</v>
      </c>
      <c r="T600" t="s">
        <v>44</v>
      </c>
      <c r="U600">
        <v>13</v>
      </c>
      <c r="W600">
        <v>3</v>
      </c>
    </row>
    <row r="601" spans="1:23" x14ac:dyDescent="0.25">
      <c r="A601" t="s">
        <v>1262</v>
      </c>
      <c r="B601" t="s">
        <v>2108</v>
      </c>
      <c r="C601" t="s">
        <v>3913</v>
      </c>
      <c r="D601" t="s">
        <v>2110</v>
      </c>
      <c r="E601" t="s">
        <v>1263</v>
      </c>
      <c r="F601" t="s">
        <v>3914</v>
      </c>
      <c r="G601" t="s">
        <v>3915</v>
      </c>
      <c r="H601" t="s">
        <v>1263</v>
      </c>
      <c r="I601" t="s">
        <v>63</v>
      </c>
      <c r="J601">
        <v>56</v>
      </c>
      <c r="K601" t="s">
        <v>173</v>
      </c>
      <c r="L601" t="s">
        <v>59</v>
      </c>
      <c r="M601" t="s">
        <v>75</v>
      </c>
      <c r="N601">
        <v>17</v>
      </c>
      <c r="O601" s="20" t="s">
        <v>49</v>
      </c>
      <c r="P601">
        <v>1.3</v>
      </c>
      <c r="Q601" t="s">
        <v>2100</v>
      </c>
      <c r="R601">
        <v>0.87</v>
      </c>
      <c r="S601" t="s">
        <v>33</v>
      </c>
      <c r="T601" t="s">
        <v>15</v>
      </c>
      <c r="U601">
        <v>12</v>
      </c>
      <c r="W601">
        <v>5</v>
      </c>
    </row>
    <row r="602" spans="1:23" x14ac:dyDescent="0.25">
      <c r="A602" t="s">
        <v>1264</v>
      </c>
      <c r="B602" t="s">
        <v>2108</v>
      </c>
      <c r="C602" t="s">
        <v>3916</v>
      </c>
      <c r="D602" t="s">
        <v>2110</v>
      </c>
      <c r="E602" t="s">
        <v>1265</v>
      </c>
      <c r="F602" t="s">
        <v>3917</v>
      </c>
      <c r="G602" t="s">
        <v>3918</v>
      </c>
      <c r="H602" t="s">
        <v>1265</v>
      </c>
      <c r="I602" t="s">
        <v>63</v>
      </c>
      <c r="J602">
        <v>28</v>
      </c>
      <c r="K602" t="s">
        <v>111</v>
      </c>
      <c r="L602" t="s">
        <v>13</v>
      </c>
      <c r="M602" t="s">
        <v>7</v>
      </c>
      <c r="N602">
        <v>1</v>
      </c>
      <c r="O602" s="20">
        <v>75</v>
      </c>
      <c r="P602">
        <v>2.7</v>
      </c>
      <c r="Q602" t="s">
        <v>2100</v>
      </c>
      <c r="R602">
        <v>0.93</v>
      </c>
      <c r="S602" t="s">
        <v>55</v>
      </c>
      <c r="T602" t="s">
        <v>9</v>
      </c>
      <c r="U602">
        <v>1</v>
      </c>
      <c r="W602">
        <v>2</v>
      </c>
    </row>
    <row r="603" spans="1:23" x14ac:dyDescent="0.25">
      <c r="A603" t="s">
        <v>1266</v>
      </c>
      <c r="B603" t="s">
        <v>2108</v>
      </c>
      <c r="C603" t="s">
        <v>3919</v>
      </c>
      <c r="D603" t="s">
        <v>2110</v>
      </c>
      <c r="E603" t="s">
        <v>1267</v>
      </c>
      <c r="F603" t="s">
        <v>3920</v>
      </c>
      <c r="G603" t="s">
        <v>3921</v>
      </c>
      <c r="H603" t="s">
        <v>1267</v>
      </c>
      <c r="I603" t="s">
        <v>82</v>
      </c>
      <c r="J603">
        <v>60</v>
      </c>
      <c r="K603" t="s">
        <v>43</v>
      </c>
      <c r="L603" t="s">
        <v>13</v>
      </c>
      <c r="M603" t="s">
        <v>31</v>
      </c>
      <c r="N603">
        <v>39</v>
      </c>
      <c r="O603" s="20" t="s">
        <v>2102</v>
      </c>
      <c r="P603">
        <v>1.5</v>
      </c>
      <c r="Q603" t="s">
        <v>2100</v>
      </c>
      <c r="R603">
        <v>0.88</v>
      </c>
      <c r="S603" t="s">
        <v>33</v>
      </c>
      <c r="T603" t="s">
        <v>20</v>
      </c>
      <c r="U603">
        <v>19</v>
      </c>
      <c r="W603">
        <v>4</v>
      </c>
    </row>
    <row r="604" spans="1:23" x14ac:dyDescent="0.25">
      <c r="A604" t="s">
        <v>1268</v>
      </c>
      <c r="B604" t="s">
        <v>2108</v>
      </c>
      <c r="C604" t="s">
        <v>3922</v>
      </c>
      <c r="D604" t="s">
        <v>2110</v>
      </c>
      <c r="E604" t="s">
        <v>1269</v>
      </c>
      <c r="F604" t="s">
        <v>3923</v>
      </c>
      <c r="G604" t="s">
        <v>3924</v>
      </c>
      <c r="H604" t="s">
        <v>1269</v>
      </c>
      <c r="I604" t="s">
        <v>82</v>
      </c>
      <c r="J604">
        <v>34</v>
      </c>
      <c r="K604" t="s">
        <v>95</v>
      </c>
      <c r="L604" t="s">
        <v>96</v>
      </c>
      <c r="M604" t="s">
        <v>7</v>
      </c>
      <c r="N604">
        <v>15</v>
      </c>
      <c r="O604" s="20">
        <v>20</v>
      </c>
      <c r="P604">
        <v>0</v>
      </c>
      <c r="Q604" t="s">
        <v>2099</v>
      </c>
      <c r="R604">
        <v>0.01</v>
      </c>
      <c r="S604" t="s">
        <v>33</v>
      </c>
      <c r="T604" t="s">
        <v>44</v>
      </c>
      <c r="U604">
        <v>13</v>
      </c>
      <c r="W604">
        <v>3</v>
      </c>
    </row>
    <row r="605" spans="1:23" x14ac:dyDescent="0.25">
      <c r="A605" t="s">
        <v>1270</v>
      </c>
      <c r="B605" t="s">
        <v>2108</v>
      </c>
      <c r="C605" t="s">
        <v>3925</v>
      </c>
      <c r="D605" t="s">
        <v>2110</v>
      </c>
      <c r="E605" t="s">
        <v>1271</v>
      </c>
      <c r="F605" t="s">
        <v>3926</v>
      </c>
      <c r="G605" t="s">
        <v>3927</v>
      </c>
      <c r="H605" t="s">
        <v>1271</v>
      </c>
      <c r="I605" t="s">
        <v>63</v>
      </c>
      <c r="J605">
        <v>38</v>
      </c>
      <c r="K605" t="s">
        <v>36</v>
      </c>
      <c r="L605" t="s">
        <v>37</v>
      </c>
      <c r="M605" t="s">
        <v>31</v>
      </c>
      <c r="N605">
        <v>13</v>
      </c>
      <c r="O605" s="20" t="s">
        <v>24</v>
      </c>
      <c r="P605">
        <v>0</v>
      </c>
      <c r="Q605" t="s">
        <v>2100</v>
      </c>
      <c r="R605">
        <v>0.61</v>
      </c>
      <c r="S605" t="s">
        <v>55</v>
      </c>
      <c r="T605" t="s">
        <v>15</v>
      </c>
      <c r="U605">
        <v>13</v>
      </c>
      <c r="W605">
        <v>2</v>
      </c>
    </row>
    <row r="606" spans="1:23" x14ac:dyDescent="0.25">
      <c r="A606" t="s">
        <v>1272</v>
      </c>
      <c r="B606" t="s">
        <v>2108</v>
      </c>
      <c r="C606" t="s">
        <v>3928</v>
      </c>
      <c r="D606" t="s">
        <v>2110</v>
      </c>
      <c r="E606" t="s">
        <v>1273</v>
      </c>
      <c r="F606" t="s">
        <v>3929</v>
      </c>
      <c r="G606" t="s">
        <v>3930</v>
      </c>
      <c r="H606" t="s">
        <v>1273</v>
      </c>
      <c r="I606" t="s">
        <v>63</v>
      </c>
      <c r="J606">
        <v>51</v>
      </c>
      <c r="K606" t="s">
        <v>95</v>
      </c>
      <c r="L606" t="s">
        <v>96</v>
      </c>
      <c r="M606" t="s">
        <v>23</v>
      </c>
      <c r="N606">
        <v>17</v>
      </c>
      <c r="O606" s="20">
        <v>100</v>
      </c>
      <c r="P606">
        <v>3</v>
      </c>
      <c r="Q606" t="s">
        <v>2099</v>
      </c>
      <c r="R606">
        <v>0.79</v>
      </c>
      <c r="S606" t="s">
        <v>50</v>
      </c>
      <c r="T606" t="s">
        <v>15</v>
      </c>
      <c r="U606">
        <v>13</v>
      </c>
      <c r="W606">
        <v>1</v>
      </c>
    </row>
    <row r="607" spans="1:23" x14ac:dyDescent="0.25">
      <c r="A607" t="s">
        <v>1274</v>
      </c>
      <c r="B607" t="s">
        <v>2108</v>
      </c>
      <c r="C607" t="s">
        <v>3931</v>
      </c>
      <c r="D607" t="s">
        <v>2110</v>
      </c>
      <c r="E607" t="s">
        <v>1275</v>
      </c>
      <c r="F607" t="s">
        <v>3932</v>
      </c>
      <c r="G607" t="s">
        <v>3933</v>
      </c>
      <c r="H607" t="s">
        <v>1275</v>
      </c>
      <c r="I607" t="s">
        <v>63</v>
      </c>
      <c r="J607">
        <v>21</v>
      </c>
      <c r="K607" t="s">
        <v>71</v>
      </c>
      <c r="L607" t="s">
        <v>72</v>
      </c>
      <c r="M607" t="s">
        <v>14</v>
      </c>
      <c r="N607">
        <v>1</v>
      </c>
      <c r="O607" s="20">
        <v>30</v>
      </c>
      <c r="P607">
        <v>1.2</v>
      </c>
      <c r="Q607" t="s">
        <v>2100</v>
      </c>
      <c r="R607">
        <v>0.73</v>
      </c>
      <c r="S607" t="s">
        <v>8</v>
      </c>
      <c r="T607" t="s">
        <v>20</v>
      </c>
      <c r="U607">
        <v>1</v>
      </c>
      <c r="W607">
        <v>1</v>
      </c>
    </row>
    <row r="608" spans="1:23" x14ac:dyDescent="0.25">
      <c r="A608" t="s">
        <v>1276</v>
      </c>
      <c r="B608" t="s">
        <v>2108</v>
      </c>
      <c r="C608" t="s">
        <v>3934</v>
      </c>
      <c r="D608" t="s">
        <v>2110</v>
      </c>
      <c r="E608" t="s">
        <v>1277</v>
      </c>
      <c r="F608" t="s">
        <v>3935</v>
      </c>
      <c r="G608" t="s">
        <v>3936</v>
      </c>
      <c r="H608" t="s">
        <v>1277</v>
      </c>
      <c r="I608" t="s">
        <v>82</v>
      </c>
      <c r="J608">
        <v>35</v>
      </c>
      <c r="K608" t="s">
        <v>5</v>
      </c>
      <c r="L608" t="s">
        <v>6</v>
      </c>
      <c r="M608" t="s">
        <v>60</v>
      </c>
      <c r="N608">
        <v>16</v>
      </c>
      <c r="O608" s="20" t="s">
        <v>49</v>
      </c>
      <c r="P608">
        <v>1.3</v>
      </c>
      <c r="Q608" t="s">
        <v>2100</v>
      </c>
      <c r="R608">
        <v>0.64</v>
      </c>
      <c r="S608" t="s">
        <v>55</v>
      </c>
      <c r="T608" t="s">
        <v>20</v>
      </c>
      <c r="U608">
        <v>12</v>
      </c>
      <c r="W608">
        <v>18</v>
      </c>
    </row>
    <row r="609" spans="1:23" x14ac:dyDescent="0.25">
      <c r="A609" t="s">
        <v>1278</v>
      </c>
      <c r="B609" t="s">
        <v>2108</v>
      </c>
      <c r="C609" t="s">
        <v>3937</v>
      </c>
      <c r="D609" t="s">
        <v>2110</v>
      </c>
      <c r="E609" t="s">
        <v>1279</v>
      </c>
      <c r="F609" t="s">
        <v>3938</v>
      </c>
      <c r="G609" t="s">
        <v>3939</v>
      </c>
      <c r="H609" t="s">
        <v>1279</v>
      </c>
      <c r="I609" t="s">
        <v>82</v>
      </c>
      <c r="J609">
        <v>27</v>
      </c>
      <c r="K609" t="s">
        <v>91</v>
      </c>
      <c r="L609" t="s">
        <v>92</v>
      </c>
      <c r="M609" t="s">
        <v>23</v>
      </c>
      <c r="N609">
        <v>9</v>
      </c>
      <c r="O609" s="20" t="s">
        <v>212</v>
      </c>
      <c r="P609">
        <v>2.5</v>
      </c>
      <c r="Q609" t="s">
        <v>2100</v>
      </c>
      <c r="R609">
        <v>0.11</v>
      </c>
      <c r="S609" t="s">
        <v>33</v>
      </c>
      <c r="T609" t="s">
        <v>15</v>
      </c>
      <c r="U609">
        <v>13</v>
      </c>
      <c r="W609">
        <v>6</v>
      </c>
    </row>
    <row r="610" spans="1:23" x14ac:dyDescent="0.25">
      <c r="A610" t="s">
        <v>1280</v>
      </c>
      <c r="B610" t="s">
        <v>2108</v>
      </c>
      <c r="C610" t="s">
        <v>3940</v>
      </c>
      <c r="D610" t="s">
        <v>2110</v>
      </c>
      <c r="E610" t="s">
        <v>1281</v>
      </c>
      <c r="F610" t="s">
        <v>3941</v>
      </c>
      <c r="G610" t="s">
        <v>3942</v>
      </c>
      <c r="H610" t="s">
        <v>1281</v>
      </c>
      <c r="I610" t="s">
        <v>63</v>
      </c>
      <c r="J610">
        <v>42</v>
      </c>
      <c r="K610" t="s">
        <v>47</v>
      </c>
      <c r="L610" t="s">
        <v>48</v>
      </c>
      <c r="M610" t="s">
        <v>14</v>
      </c>
      <c r="N610">
        <v>20</v>
      </c>
      <c r="O610" s="20" t="s">
        <v>2105</v>
      </c>
      <c r="P610">
        <v>3.8</v>
      </c>
      <c r="Q610" t="s">
        <v>2099</v>
      </c>
      <c r="R610">
        <v>0.93</v>
      </c>
      <c r="S610" t="s">
        <v>33</v>
      </c>
      <c r="T610" t="s">
        <v>9</v>
      </c>
      <c r="U610">
        <v>10</v>
      </c>
      <c r="W610">
        <v>14</v>
      </c>
    </row>
    <row r="611" spans="1:23" x14ac:dyDescent="0.25">
      <c r="A611" t="s">
        <v>1282</v>
      </c>
      <c r="B611" t="s">
        <v>2108</v>
      </c>
      <c r="C611" t="s">
        <v>3943</v>
      </c>
      <c r="D611" t="s">
        <v>2110</v>
      </c>
      <c r="E611" t="s">
        <v>1283</v>
      </c>
      <c r="F611" t="s">
        <v>3944</v>
      </c>
      <c r="G611" t="s">
        <v>3945</v>
      </c>
      <c r="H611" t="s">
        <v>1283</v>
      </c>
      <c r="I611" t="s">
        <v>63</v>
      </c>
      <c r="J611">
        <v>52</v>
      </c>
      <c r="K611" t="s">
        <v>111</v>
      </c>
      <c r="L611" t="s">
        <v>13</v>
      </c>
      <c r="M611" t="s">
        <v>7</v>
      </c>
      <c r="N611">
        <v>29</v>
      </c>
      <c r="O611" s="20">
        <v>30</v>
      </c>
      <c r="P611">
        <v>3.8</v>
      </c>
      <c r="Q611" t="s">
        <v>2099</v>
      </c>
      <c r="R611">
        <v>0.68</v>
      </c>
      <c r="S611" t="s">
        <v>55</v>
      </c>
      <c r="T611" t="s">
        <v>20</v>
      </c>
      <c r="U611">
        <v>14</v>
      </c>
      <c r="W611">
        <v>7</v>
      </c>
    </row>
    <row r="612" spans="1:23" x14ac:dyDescent="0.25">
      <c r="A612" t="s">
        <v>1284</v>
      </c>
      <c r="B612" t="s">
        <v>2108</v>
      </c>
      <c r="C612" t="s">
        <v>3946</v>
      </c>
      <c r="D612" t="s">
        <v>2110</v>
      </c>
      <c r="E612" t="s">
        <v>1285</v>
      </c>
      <c r="F612" t="s">
        <v>3947</v>
      </c>
      <c r="G612" t="s">
        <v>3948</v>
      </c>
      <c r="H612" t="s">
        <v>1285</v>
      </c>
      <c r="I612" t="s">
        <v>82</v>
      </c>
      <c r="J612">
        <v>53</v>
      </c>
      <c r="K612" t="s">
        <v>95</v>
      </c>
      <c r="L612" t="s">
        <v>96</v>
      </c>
      <c r="M612" t="s">
        <v>23</v>
      </c>
      <c r="N612">
        <v>21</v>
      </c>
      <c r="O612" s="20">
        <v>40</v>
      </c>
      <c r="P612">
        <v>4.7</v>
      </c>
      <c r="Q612" t="s">
        <v>2100</v>
      </c>
      <c r="R612">
        <v>0.62</v>
      </c>
      <c r="S612" t="s">
        <v>50</v>
      </c>
      <c r="T612" t="s">
        <v>15</v>
      </c>
      <c r="U612">
        <v>19</v>
      </c>
      <c r="W612">
        <v>15</v>
      </c>
    </row>
    <row r="613" spans="1:23" x14ac:dyDescent="0.25">
      <c r="A613" t="s">
        <v>1286</v>
      </c>
      <c r="B613" t="s">
        <v>2108</v>
      </c>
      <c r="C613" t="s">
        <v>3949</v>
      </c>
      <c r="D613" t="s">
        <v>2110</v>
      </c>
      <c r="E613" t="s">
        <v>1287</v>
      </c>
      <c r="F613" t="s">
        <v>3950</v>
      </c>
      <c r="G613" t="s">
        <v>3951</v>
      </c>
      <c r="H613" t="s">
        <v>1287</v>
      </c>
      <c r="I613" t="s">
        <v>63</v>
      </c>
      <c r="J613">
        <v>54</v>
      </c>
      <c r="K613" t="s">
        <v>5</v>
      </c>
      <c r="L613" t="s">
        <v>6</v>
      </c>
      <c r="M613" t="s">
        <v>14</v>
      </c>
      <c r="N613">
        <v>28</v>
      </c>
      <c r="O613" s="20" t="s">
        <v>2104</v>
      </c>
      <c r="P613">
        <v>1.1000000000000001</v>
      </c>
      <c r="Q613" t="s">
        <v>142</v>
      </c>
      <c r="R613">
        <v>0.11</v>
      </c>
      <c r="S613" t="s">
        <v>50</v>
      </c>
      <c r="T613" t="s">
        <v>20</v>
      </c>
      <c r="U613">
        <v>13</v>
      </c>
      <c r="W613">
        <v>2</v>
      </c>
    </row>
    <row r="614" spans="1:23" x14ac:dyDescent="0.25">
      <c r="A614" t="s">
        <v>1288</v>
      </c>
      <c r="B614" t="s">
        <v>2108</v>
      </c>
      <c r="C614" t="s">
        <v>3952</v>
      </c>
      <c r="D614" t="s">
        <v>2110</v>
      </c>
      <c r="E614" t="s">
        <v>1289</v>
      </c>
      <c r="F614" t="s">
        <v>3953</v>
      </c>
      <c r="G614" t="s">
        <v>3954</v>
      </c>
      <c r="H614" t="s">
        <v>1289</v>
      </c>
      <c r="I614" t="s">
        <v>82</v>
      </c>
      <c r="J614">
        <v>51</v>
      </c>
      <c r="K614" t="s">
        <v>71</v>
      </c>
      <c r="L614" t="s">
        <v>72</v>
      </c>
      <c r="M614" t="s">
        <v>19</v>
      </c>
      <c r="N614">
        <v>5</v>
      </c>
      <c r="O614" s="20">
        <v>50</v>
      </c>
      <c r="P614">
        <v>4.2</v>
      </c>
      <c r="Q614" t="s">
        <v>2100</v>
      </c>
      <c r="R614">
        <v>0.82</v>
      </c>
      <c r="S614" t="s">
        <v>33</v>
      </c>
      <c r="T614" t="s">
        <v>9</v>
      </c>
      <c r="U614">
        <v>4</v>
      </c>
      <c r="W614">
        <v>2</v>
      </c>
    </row>
    <row r="615" spans="1:23" x14ac:dyDescent="0.25">
      <c r="A615" t="s">
        <v>1290</v>
      </c>
      <c r="B615" t="s">
        <v>2108</v>
      </c>
      <c r="C615" t="s">
        <v>3955</v>
      </c>
      <c r="D615" t="s">
        <v>2110</v>
      </c>
      <c r="E615" t="s">
        <v>1291</v>
      </c>
      <c r="F615" t="s">
        <v>3956</v>
      </c>
      <c r="G615" t="s">
        <v>3957</v>
      </c>
      <c r="H615" t="s">
        <v>1291</v>
      </c>
      <c r="I615" t="s">
        <v>63</v>
      </c>
      <c r="J615">
        <v>30</v>
      </c>
      <c r="K615" t="s">
        <v>95</v>
      </c>
      <c r="L615" t="s">
        <v>96</v>
      </c>
      <c r="M615" t="s">
        <v>23</v>
      </c>
      <c r="N615">
        <v>0</v>
      </c>
      <c r="O615" s="20" t="s">
        <v>49</v>
      </c>
      <c r="P615">
        <v>0</v>
      </c>
      <c r="Q615" t="s">
        <v>2099</v>
      </c>
      <c r="R615">
        <v>0.11</v>
      </c>
      <c r="S615" t="s">
        <v>33</v>
      </c>
      <c r="T615" t="s">
        <v>44</v>
      </c>
      <c r="U615">
        <v>1</v>
      </c>
      <c r="W615">
        <v>5</v>
      </c>
    </row>
    <row r="616" spans="1:23" x14ac:dyDescent="0.25">
      <c r="A616" t="s">
        <v>1292</v>
      </c>
      <c r="B616" t="s">
        <v>2108</v>
      </c>
      <c r="C616" t="s">
        <v>3958</v>
      </c>
      <c r="D616" t="s">
        <v>2110</v>
      </c>
      <c r="E616" t="s">
        <v>1293</v>
      </c>
      <c r="F616" t="s">
        <v>3959</v>
      </c>
      <c r="G616" t="s">
        <v>3960</v>
      </c>
      <c r="H616" t="s">
        <v>1293</v>
      </c>
      <c r="I616" t="s">
        <v>63</v>
      </c>
      <c r="J616">
        <v>45</v>
      </c>
      <c r="K616" t="s">
        <v>29</v>
      </c>
      <c r="L616" t="s">
        <v>30</v>
      </c>
      <c r="M616" t="s">
        <v>97</v>
      </c>
      <c r="N616">
        <v>27</v>
      </c>
      <c r="O616" s="20" t="s">
        <v>2103</v>
      </c>
      <c r="P616">
        <v>0</v>
      </c>
      <c r="Q616" t="s">
        <v>2100</v>
      </c>
      <c r="R616">
        <v>0.85</v>
      </c>
      <c r="S616" t="s">
        <v>50</v>
      </c>
      <c r="T616" t="s">
        <v>20</v>
      </c>
      <c r="U616">
        <v>20</v>
      </c>
      <c r="W616">
        <v>2</v>
      </c>
    </row>
    <row r="617" spans="1:23" x14ac:dyDescent="0.25">
      <c r="A617" t="s">
        <v>1294</v>
      </c>
      <c r="B617" t="s">
        <v>2108</v>
      </c>
      <c r="C617" t="s">
        <v>3961</v>
      </c>
      <c r="D617" t="s">
        <v>2110</v>
      </c>
      <c r="E617" t="s">
        <v>1295</v>
      </c>
      <c r="F617" t="s">
        <v>3962</v>
      </c>
      <c r="G617" t="s">
        <v>3963</v>
      </c>
      <c r="H617" t="s">
        <v>1295</v>
      </c>
      <c r="I617" t="s">
        <v>82</v>
      </c>
      <c r="J617">
        <v>57</v>
      </c>
      <c r="K617" t="s">
        <v>36</v>
      </c>
      <c r="L617" t="s">
        <v>37</v>
      </c>
      <c r="M617" t="s">
        <v>19</v>
      </c>
      <c r="N617">
        <v>26</v>
      </c>
      <c r="O617" s="20" t="s">
        <v>2102</v>
      </c>
      <c r="P617">
        <v>2.4</v>
      </c>
      <c r="Q617" t="s">
        <v>2100</v>
      </c>
      <c r="R617">
        <v>0.78</v>
      </c>
      <c r="S617" t="s">
        <v>8</v>
      </c>
      <c r="T617" t="s">
        <v>9</v>
      </c>
      <c r="U617">
        <v>13</v>
      </c>
      <c r="W617">
        <v>11</v>
      </c>
    </row>
    <row r="618" spans="1:23" x14ac:dyDescent="0.25">
      <c r="A618" t="s">
        <v>1296</v>
      </c>
      <c r="B618" t="s">
        <v>2108</v>
      </c>
      <c r="C618" t="s">
        <v>3964</v>
      </c>
      <c r="D618" t="s">
        <v>2110</v>
      </c>
      <c r="E618" t="s">
        <v>1297</v>
      </c>
      <c r="F618" t="s">
        <v>3965</v>
      </c>
      <c r="G618" t="s">
        <v>3966</v>
      </c>
      <c r="H618" t="s">
        <v>1297</v>
      </c>
      <c r="I618" t="s">
        <v>82</v>
      </c>
      <c r="J618">
        <v>38</v>
      </c>
      <c r="K618" t="s">
        <v>47</v>
      </c>
      <c r="L618" t="s">
        <v>48</v>
      </c>
      <c r="M618" t="s">
        <v>7</v>
      </c>
      <c r="N618">
        <v>19</v>
      </c>
      <c r="O618" s="20">
        <v>40</v>
      </c>
      <c r="P618">
        <v>0</v>
      </c>
      <c r="Q618" t="s">
        <v>2100</v>
      </c>
      <c r="R618">
        <v>0.86</v>
      </c>
      <c r="S618" t="s">
        <v>55</v>
      </c>
      <c r="T618" t="s">
        <v>15</v>
      </c>
      <c r="U618">
        <v>17</v>
      </c>
      <c r="W618">
        <v>5</v>
      </c>
    </row>
    <row r="619" spans="1:23" x14ac:dyDescent="0.25">
      <c r="A619" t="s">
        <v>1298</v>
      </c>
      <c r="B619" t="s">
        <v>2108</v>
      </c>
      <c r="C619" t="s">
        <v>3967</v>
      </c>
      <c r="D619" t="s">
        <v>2110</v>
      </c>
      <c r="E619" t="s">
        <v>1299</v>
      </c>
      <c r="F619" t="s">
        <v>3968</v>
      </c>
      <c r="G619" t="s">
        <v>3969</v>
      </c>
      <c r="H619" t="s">
        <v>1299</v>
      </c>
      <c r="I619" t="s">
        <v>63</v>
      </c>
      <c r="J619">
        <v>42</v>
      </c>
      <c r="K619" t="s">
        <v>107</v>
      </c>
      <c r="L619" t="s">
        <v>108</v>
      </c>
      <c r="M619" t="s">
        <v>75</v>
      </c>
      <c r="N619">
        <v>24</v>
      </c>
      <c r="O619" s="20" t="s">
        <v>2104</v>
      </c>
      <c r="P619">
        <v>2.5</v>
      </c>
      <c r="Q619" t="s">
        <v>2099</v>
      </c>
      <c r="R619">
        <v>0.88</v>
      </c>
      <c r="S619" t="s">
        <v>33</v>
      </c>
      <c r="T619" t="s">
        <v>20</v>
      </c>
      <c r="U619">
        <v>12</v>
      </c>
      <c r="W619">
        <v>3</v>
      </c>
    </row>
    <row r="620" spans="1:23" x14ac:dyDescent="0.25">
      <c r="A620" t="s">
        <v>1300</v>
      </c>
      <c r="B620" t="s">
        <v>2108</v>
      </c>
      <c r="C620" t="s">
        <v>3970</v>
      </c>
      <c r="D620" t="s">
        <v>2110</v>
      </c>
      <c r="E620" t="s">
        <v>1301</v>
      </c>
      <c r="F620" t="s">
        <v>3971</v>
      </c>
      <c r="G620" t="s">
        <v>3972</v>
      </c>
      <c r="H620" t="s">
        <v>1301</v>
      </c>
      <c r="I620" t="s">
        <v>63</v>
      </c>
      <c r="J620">
        <v>30</v>
      </c>
      <c r="K620" t="s">
        <v>136</v>
      </c>
      <c r="L620" t="s">
        <v>137</v>
      </c>
      <c r="M620" t="s">
        <v>75</v>
      </c>
      <c r="N620">
        <v>7</v>
      </c>
      <c r="O620" s="20">
        <v>30</v>
      </c>
      <c r="P620">
        <v>3.3</v>
      </c>
      <c r="Q620" t="s">
        <v>2100</v>
      </c>
      <c r="R620">
        <v>0.68</v>
      </c>
      <c r="S620" t="s">
        <v>33</v>
      </c>
      <c r="T620" t="s">
        <v>20</v>
      </c>
      <c r="U620">
        <v>8</v>
      </c>
      <c r="W620">
        <v>14</v>
      </c>
    </row>
    <row r="621" spans="1:23" x14ac:dyDescent="0.25">
      <c r="A621" t="s">
        <v>1302</v>
      </c>
      <c r="B621" t="s">
        <v>2108</v>
      </c>
      <c r="C621" t="s">
        <v>3973</v>
      </c>
      <c r="D621" t="s">
        <v>2110</v>
      </c>
      <c r="E621" t="s">
        <v>1303</v>
      </c>
      <c r="F621" t="s">
        <v>3974</v>
      </c>
      <c r="G621" t="s">
        <v>3975</v>
      </c>
      <c r="H621" t="s">
        <v>1303</v>
      </c>
      <c r="I621" t="s">
        <v>63</v>
      </c>
      <c r="J621">
        <v>43</v>
      </c>
      <c r="K621" t="s">
        <v>12</v>
      </c>
      <c r="L621" t="s">
        <v>13</v>
      </c>
      <c r="M621" t="s">
        <v>23</v>
      </c>
      <c r="N621">
        <v>13</v>
      </c>
      <c r="O621" s="20" t="s">
        <v>212</v>
      </c>
      <c r="P621">
        <v>1.4</v>
      </c>
      <c r="Q621" t="s">
        <v>2100</v>
      </c>
      <c r="R621">
        <v>0.97</v>
      </c>
      <c r="S621" t="s">
        <v>50</v>
      </c>
      <c r="T621" t="s">
        <v>15</v>
      </c>
      <c r="U621">
        <v>7</v>
      </c>
      <c r="W621">
        <v>4</v>
      </c>
    </row>
    <row r="622" spans="1:23" x14ac:dyDescent="0.25">
      <c r="A622" t="s">
        <v>1304</v>
      </c>
      <c r="B622" t="s">
        <v>2108</v>
      </c>
      <c r="C622" t="s">
        <v>3976</v>
      </c>
      <c r="D622" t="s">
        <v>2110</v>
      </c>
      <c r="E622" t="s">
        <v>1305</v>
      </c>
      <c r="F622" t="s">
        <v>3977</v>
      </c>
      <c r="G622" t="s">
        <v>3978</v>
      </c>
      <c r="H622" t="s">
        <v>1305</v>
      </c>
      <c r="I622" t="s">
        <v>82</v>
      </c>
      <c r="J622">
        <v>22</v>
      </c>
      <c r="K622" t="s">
        <v>122</v>
      </c>
      <c r="L622" t="s">
        <v>123</v>
      </c>
      <c r="M622" t="s">
        <v>60</v>
      </c>
      <c r="N622">
        <v>2</v>
      </c>
      <c r="O622" s="20" t="s">
        <v>153</v>
      </c>
      <c r="P622">
        <v>1.7</v>
      </c>
      <c r="Q622" t="s">
        <v>142</v>
      </c>
      <c r="R622">
        <v>0.91</v>
      </c>
      <c r="S622" t="s">
        <v>55</v>
      </c>
      <c r="T622" t="s">
        <v>44</v>
      </c>
      <c r="U622">
        <v>5</v>
      </c>
      <c r="W622">
        <v>1</v>
      </c>
    </row>
    <row r="623" spans="1:23" x14ac:dyDescent="0.25">
      <c r="A623" t="s">
        <v>1306</v>
      </c>
      <c r="B623" t="s">
        <v>2108</v>
      </c>
      <c r="C623" t="s">
        <v>3979</v>
      </c>
      <c r="D623" t="s">
        <v>2110</v>
      </c>
      <c r="E623" t="s">
        <v>1307</v>
      </c>
      <c r="F623" t="s">
        <v>3980</v>
      </c>
      <c r="G623" t="s">
        <v>3981</v>
      </c>
      <c r="H623" t="s">
        <v>1307</v>
      </c>
      <c r="I623" t="s">
        <v>82</v>
      </c>
      <c r="J623">
        <v>57</v>
      </c>
      <c r="K623" t="s">
        <v>162</v>
      </c>
      <c r="L623" t="s">
        <v>59</v>
      </c>
      <c r="M623" t="s">
        <v>97</v>
      </c>
      <c r="N623">
        <v>37</v>
      </c>
      <c r="O623" s="20">
        <v>30</v>
      </c>
      <c r="P623">
        <v>4.8</v>
      </c>
      <c r="Q623" t="s">
        <v>2099</v>
      </c>
      <c r="R623">
        <v>0.11</v>
      </c>
      <c r="S623" t="s">
        <v>50</v>
      </c>
      <c r="T623" t="s">
        <v>15</v>
      </c>
      <c r="U623">
        <v>10</v>
      </c>
      <c r="W623">
        <v>7</v>
      </c>
    </row>
    <row r="624" spans="1:23" x14ac:dyDescent="0.25">
      <c r="A624" t="s">
        <v>1308</v>
      </c>
      <c r="B624" t="s">
        <v>2108</v>
      </c>
      <c r="C624" t="s">
        <v>3982</v>
      </c>
      <c r="D624" t="s">
        <v>2110</v>
      </c>
      <c r="E624" t="s">
        <v>1309</v>
      </c>
      <c r="F624" t="s">
        <v>3983</v>
      </c>
      <c r="G624" t="s">
        <v>3984</v>
      </c>
      <c r="H624" t="s">
        <v>1309</v>
      </c>
      <c r="I624" t="s">
        <v>82</v>
      </c>
      <c r="J624">
        <v>44</v>
      </c>
      <c r="K624" t="s">
        <v>53</v>
      </c>
      <c r="L624" t="s">
        <v>13</v>
      </c>
      <c r="M624" t="s">
        <v>19</v>
      </c>
      <c r="N624">
        <v>1</v>
      </c>
      <c r="O624" s="20" t="s">
        <v>49</v>
      </c>
      <c r="P624">
        <v>4.8</v>
      </c>
      <c r="Q624" t="s">
        <v>2099</v>
      </c>
      <c r="R624">
        <v>0.97</v>
      </c>
      <c r="S624" t="s">
        <v>55</v>
      </c>
      <c r="T624" t="s">
        <v>20</v>
      </c>
      <c r="U624">
        <v>1</v>
      </c>
      <c r="W624">
        <v>1</v>
      </c>
    </row>
    <row r="625" spans="1:23" x14ac:dyDescent="0.25">
      <c r="A625" t="s">
        <v>1310</v>
      </c>
      <c r="B625" t="s">
        <v>2108</v>
      </c>
      <c r="C625" t="s">
        <v>3985</v>
      </c>
      <c r="D625" t="s">
        <v>2110</v>
      </c>
      <c r="E625" t="s">
        <v>1311</v>
      </c>
      <c r="F625" t="s">
        <v>3986</v>
      </c>
      <c r="G625" t="s">
        <v>3987</v>
      </c>
      <c r="H625" t="s">
        <v>1311</v>
      </c>
      <c r="I625" t="s">
        <v>63</v>
      </c>
      <c r="J625">
        <v>46</v>
      </c>
      <c r="K625" t="s">
        <v>158</v>
      </c>
      <c r="L625" t="s">
        <v>159</v>
      </c>
      <c r="M625" t="s">
        <v>75</v>
      </c>
      <c r="N625">
        <v>5</v>
      </c>
      <c r="O625" s="20" t="s">
        <v>2106</v>
      </c>
      <c r="P625">
        <v>2</v>
      </c>
      <c r="Q625" t="s">
        <v>54</v>
      </c>
      <c r="R625">
        <v>0.64</v>
      </c>
      <c r="S625" t="s">
        <v>55</v>
      </c>
      <c r="T625" t="s">
        <v>15</v>
      </c>
      <c r="U625">
        <v>3</v>
      </c>
      <c r="W625">
        <v>1</v>
      </c>
    </row>
    <row r="626" spans="1:23" x14ac:dyDescent="0.25">
      <c r="A626" t="s">
        <v>1312</v>
      </c>
      <c r="B626" t="s">
        <v>2108</v>
      </c>
      <c r="C626" t="s">
        <v>3988</v>
      </c>
      <c r="D626" t="s">
        <v>2110</v>
      </c>
      <c r="E626" t="s">
        <v>1313</v>
      </c>
      <c r="F626" t="s">
        <v>3989</v>
      </c>
      <c r="G626" t="s">
        <v>3990</v>
      </c>
      <c r="H626" t="s">
        <v>1313</v>
      </c>
      <c r="I626" t="s">
        <v>82</v>
      </c>
      <c r="J626">
        <v>40</v>
      </c>
      <c r="K626" t="s">
        <v>173</v>
      </c>
      <c r="L626" t="s">
        <v>59</v>
      </c>
      <c r="M626" t="s">
        <v>7</v>
      </c>
      <c r="N626">
        <v>1</v>
      </c>
      <c r="O626" s="20" t="s">
        <v>2105</v>
      </c>
      <c r="P626">
        <v>2.8</v>
      </c>
      <c r="Q626" t="s">
        <v>142</v>
      </c>
      <c r="R626">
        <v>0.87</v>
      </c>
      <c r="S626" t="s">
        <v>55</v>
      </c>
      <c r="T626" t="s">
        <v>9</v>
      </c>
      <c r="U626">
        <v>3</v>
      </c>
      <c r="W626">
        <v>1</v>
      </c>
    </row>
    <row r="627" spans="1:23" x14ac:dyDescent="0.25">
      <c r="A627" t="s">
        <v>1314</v>
      </c>
      <c r="B627" t="s">
        <v>2108</v>
      </c>
      <c r="C627" t="s">
        <v>3991</v>
      </c>
      <c r="D627" t="s">
        <v>2110</v>
      </c>
      <c r="E627" t="s">
        <v>1315</v>
      </c>
      <c r="F627" t="s">
        <v>3992</v>
      </c>
      <c r="G627" t="s">
        <v>3993</v>
      </c>
      <c r="H627" t="s">
        <v>1315</v>
      </c>
      <c r="I627" t="s">
        <v>63</v>
      </c>
      <c r="J627">
        <v>34</v>
      </c>
      <c r="K627" t="s">
        <v>12</v>
      </c>
      <c r="L627" t="s">
        <v>13</v>
      </c>
      <c r="M627" t="s">
        <v>38</v>
      </c>
      <c r="N627">
        <v>2</v>
      </c>
      <c r="O627" s="20">
        <v>100</v>
      </c>
      <c r="P627">
        <v>0</v>
      </c>
      <c r="Q627" t="s">
        <v>2099</v>
      </c>
      <c r="R627">
        <v>0.86</v>
      </c>
      <c r="S627" t="s">
        <v>33</v>
      </c>
      <c r="T627" t="s">
        <v>15</v>
      </c>
      <c r="U627">
        <v>5</v>
      </c>
      <c r="W627">
        <v>1</v>
      </c>
    </row>
    <row r="628" spans="1:23" x14ac:dyDescent="0.25">
      <c r="A628" t="s">
        <v>1316</v>
      </c>
      <c r="B628" t="s">
        <v>2108</v>
      </c>
      <c r="C628" t="s">
        <v>3994</v>
      </c>
      <c r="D628" t="s">
        <v>2110</v>
      </c>
      <c r="E628" t="s">
        <v>1317</v>
      </c>
      <c r="F628" t="s">
        <v>3995</v>
      </c>
      <c r="G628" t="s">
        <v>3996</v>
      </c>
      <c r="H628" t="s">
        <v>1317</v>
      </c>
      <c r="I628" t="s">
        <v>63</v>
      </c>
      <c r="J628">
        <v>46</v>
      </c>
      <c r="K628" t="s">
        <v>5</v>
      </c>
      <c r="L628" t="s">
        <v>6</v>
      </c>
      <c r="M628" t="s">
        <v>14</v>
      </c>
      <c r="N628">
        <v>11</v>
      </c>
      <c r="O628" s="20" t="s">
        <v>212</v>
      </c>
      <c r="P628">
        <v>4.4000000000000004</v>
      </c>
      <c r="Q628" t="s">
        <v>2100</v>
      </c>
      <c r="R628">
        <v>0.97</v>
      </c>
      <c r="S628" t="s">
        <v>8</v>
      </c>
      <c r="T628" t="s">
        <v>20</v>
      </c>
      <c r="U628">
        <v>2</v>
      </c>
      <c r="W628">
        <v>3</v>
      </c>
    </row>
    <row r="629" spans="1:23" x14ac:dyDescent="0.25">
      <c r="A629" t="s">
        <v>1318</v>
      </c>
      <c r="B629" t="s">
        <v>2108</v>
      </c>
      <c r="C629" t="s">
        <v>3997</v>
      </c>
      <c r="D629" t="s">
        <v>2110</v>
      </c>
      <c r="E629" t="s">
        <v>1319</v>
      </c>
      <c r="F629" t="s">
        <v>3998</v>
      </c>
      <c r="G629" t="s">
        <v>3999</v>
      </c>
      <c r="H629" t="s">
        <v>1319</v>
      </c>
      <c r="I629" t="s">
        <v>63</v>
      </c>
      <c r="J629">
        <v>22</v>
      </c>
      <c r="K629" t="s">
        <v>118</v>
      </c>
      <c r="L629" t="s">
        <v>119</v>
      </c>
      <c r="M629" t="s">
        <v>7</v>
      </c>
      <c r="N629">
        <v>0</v>
      </c>
      <c r="O629" s="20" t="s">
        <v>2106</v>
      </c>
      <c r="P629">
        <v>4.9000000000000004</v>
      </c>
      <c r="Q629" t="s">
        <v>2099</v>
      </c>
      <c r="R629">
        <v>0.73</v>
      </c>
      <c r="S629" t="s">
        <v>50</v>
      </c>
      <c r="T629" t="s">
        <v>15</v>
      </c>
      <c r="U629">
        <v>3</v>
      </c>
      <c r="W629">
        <v>2</v>
      </c>
    </row>
    <row r="630" spans="1:23" x14ac:dyDescent="0.25">
      <c r="A630" t="s">
        <v>1320</v>
      </c>
      <c r="B630" t="s">
        <v>2108</v>
      </c>
      <c r="C630" t="s">
        <v>4000</v>
      </c>
      <c r="D630" t="s">
        <v>2110</v>
      </c>
      <c r="E630" t="s">
        <v>1321</v>
      </c>
      <c r="F630" t="s">
        <v>4001</v>
      </c>
      <c r="G630" t="s">
        <v>4002</v>
      </c>
      <c r="H630" t="s">
        <v>1321</v>
      </c>
      <c r="I630" t="s">
        <v>63</v>
      </c>
      <c r="J630">
        <v>23</v>
      </c>
      <c r="K630" t="s">
        <v>136</v>
      </c>
      <c r="L630" t="s">
        <v>137</v>
      </c>
      <c r="M630" t="s">
        <v>31</v>
      </c>
      <c r="N630">
        <v>0</v>
      </c>
      <c r="O630" s="20" t="s">
        <v>2103</v>
      </c>
      <c r="P630">
        <v>2.2999999999999998</v>
      </c>
      <c r="Q630" t="s">
        <v>2099</v>
      </c>
      <c r="R630">
        <v>0.6</v>
      </c>
      <c r="S630" t="s">
        <v>8</v>
      </c>
      <c r="T630" t="s">
        <v>44</v>
      </c>
      <c r="U630">
        <v>4</v>
      </c>
      <c r="W630">
        <v>1</v>
      </c>
    </row>
    <row r="631" spans="1:23" x14ac:dyDescent="0.25">
      <c r="A631" t="s">
        <v>1322</v>
      </c>
      <c r="B631" t="s">
        <v>2108</v>
      </c>
      <c r="C631" t="s">
        <v>4003</v>
      </c>
      <c r="D631" t="s">
        <v>2110</v>
      </c>
      <c r="E631" t="s">
        <v>1323</v>
      </c>
      <c r="F631" t="s">
        <v>4004</v>
      </c>
      <c r="G631" t="s">
        <v>4005</v>
      </c>
      <c r="H631" t="s">
        <v>1323</v>
      </c>
      <c r="I631" t="s">
        <v>63</v>
      </c>
      <c r="J631">
        <v>60</v>
      </c>
      <c r="K631" t="s">
        <v>47</v>
      </c>
      <c r="L631" t="s">
        <v>48</v>
      </c>
      <c r="M631" t="s">
        <v>23</v>
      </c>
      <c r="N631">
        <v>41</v>
      </c>
      <c r="O631" s="20" t="s">
        <v>24</v>
      </c>
      <c r="P631">
        <v>4.9000000000000004</v>
      </c>
      <c r="Q631" t="s">
        <v>2100</v>
      </c>
      <c r="R631">
        <v>0.66</v>
      </c>
      <c r="S631" t="s">
        <v>50</v>
      </c>
      <c r="T631" t="s">
        <v>15</v>
      </c>
      <c r="U631">
        <v>20</v>
      </c>
      <c r="W631">
        <v>19</v>
      </c>
    </row>
    <row r="632" spans="1:23" x14ac:dyDescent="0.25">
      <c r="A632" t="s">
        <v>1324</v>
      </c>
      <c r="B632" t="s">
        <v>2108</v>
      </c>
      <c r="C632" t="s">
        <v>4006</v>
      </c>
      <c r="D632" t="s">
        <v>2110</v>
      </c>
      <c r="E632" t="s">
        <v>1325</v>
      </c>
      <c r="F632" t="s">
        <v>4007</v>
      </c>
      <c r="G632" t="s">
        <v>4008</v>
      </c>
      <c r="H632" t="s">
        <v>1325</v>
      </c>
      <c r="I632" t="s">
        <v>82</v>
      </c>
      <c r="J632">
        <v>20</v>
      </c>
      <c r="K632" t="s">
        <v>111</v>
      </c>
      <c r="L632" t="s">
        <v>13</v>
      </c>
      <c r="M632" t="s">
        <v>75</v>
      </c>
      <c r="N632">
        <v>11</v>
      </c>
      <c r="O632" s="20" t="s">
        <v>153</v>
      </c>
      <c r="P632">
        <v>4.3</v>
      </c>
      <c r="Q632" t="s">
        <v>2099</v>
      </c>
      <c r="R632">
        <v>0.9</v>
      </c>
      <c r="S632" t="s">
        <v>55</v>
      </c>
      <c r="T632" t="s">
        <v>44</v>
      </c>
      <c r="U632">
        <v>1</v>
      </c>
      <c r="W632">
        <v>2</v>
      </c>
    </row>
    <row r="633" spans="1:23" x14ac:dyDescent="0.25">
      <c r="A633" t="s">
        <v>1326</v>
      </c>
      <c r="B633" t="s">
        <v>2108</v>
      </c>
      <c r="C633" t="s">
        <v>4009</v>
      </c>
      <c r="D633" t="s">
        <v>2110</v>
      </c>
      <c r="E633" t="s">
        <v>1327</v>
      </c>
      <c r="F633" t="s">
        <v>4010</v>
      </c>
      <c r="G633" t="s">
        <v>4011</v>
      </c>
      <c r="H633" t="s">
        <v>1327</v>
      </c>
      <c r="I633" t="s">
        <v>63</v>
      </c>
      <c r="J633">
        <v>41</v>
      </c>
      <c r="K633" t="s">
        <v>95</v>
      </c>
      <c r="L633" t="s">
        <v>96</v>
      </c>
      <c r="M633" t="s">
        <v>60</v>
      </c>
      <c r="N633">
        <v>23</v>
      </c>
      <c r="O633" s="20" t="s">
        <v>153</v>
      </c>
      <c r="P633">
        <v>1.4</v>
      </c>
      <c r="Q633" t="s">
        <v>2099</v>
      </c>
      <c r="R633">
        <v>0.11</v>
      </c>
      <c r="S633" t="s">
        <v>33</v>
      </c>
      <c r="T633" t="s">
        <v>9</v>
      </c>
      <c r="U633">
        <v>11</v>
      </c>
      <c r="W633">
        <v>4</v>
      </c>
    </row>
    <row r="634" spans="1:23" x14ac:dyDescent="0.25">
      <c r="A634" t="s">
        <v>1328</v>
      </c>
      <c r="B634" t="s">
        <v>2108</v>
      </c>
      <c r="C634" t="s">
        <v>4012</v>
      </c>
      <c r="D634" t="s">
        <v>2110</v>
      </c>
      <c r="E634" t="s">
        <v>1329</v>
      </c>
      <c r="F634" t="s">
        <v>4013</v>
      </c>
      <c r="G634" t="s">
        <v>4014</v>
      </c>
      <c r="H634" t="s">
        <v>1329</v>
      </c>
      <c r="I634" t="s">
        <v>82</v>
      </c>
      <c r="J634">
        <v>24</v>
      </c>
      <c r="K634" t="s">
        <v>118</v>
      </c>
      <c r="L634" t="s">
        <v>119</v>
      </c>
      <c r="M634" t="s">
        <v>14</v>
      </c>
      <c r="N634">
        <v>0</v>
      </c>
      <c r="O634" s="20">
        <v>100</v>
      </c>
      <c r="P634">
        <v>2.5</v>
      </c>
      <c r="Q634" t="s">
        <v>142</v>
      </c>
      <c r="R634">
        <v>0.11</v>
      </c>
      <c r="S634" t="s">
        <v>8</v>
      </c>
      <c r="T634" t="s">
        <v>44</v>
      </c>
      <c r="U634">
        <v>5</v>
      </c>
      <c r="W634">
        <v>1</v>
      </c>
    </row>
    <row r="635" spans="1:23" x14ac:dyDescent="0.25">
      <c r="A635" t="s">
        <v>1330</v>
      </c>
      <c r="B635" t="s">
        <v>2108</v>
      </c>
      <c r="C635" t="s">
        <v>4015</v>
      </c>
      <c r="D635" t="s">
        <v>2110</v>
      </c>
      <c r="E635" t="s">
        <v>1331</v>
      </c>
      <c r="F635" t="s">
        <v>4016</v>
      </c>
      <c r="G635" t="s">
        <v>4017</v>
      </c>
      <c r="H635" t="s">
        <v>1331</v>
      </c>
      <c r="I635" t="s">
        <v>82</v>
      </c>
      <c r="J635">
        <v>44</v>
      </c>
      <c r="K635" t="s">
        <v>29</v>
      </c>
      <c r="L635" t="s">
        <v>30</v>
      </c>
      <c r="M635" t="s">
        <v>97</v>
      </c>
      <c r="N635">
        <v>4</v>
      </c>
      <c r="O635" s="20" t="s">
        <v>49</v>
      </c>
      <c r="P635">
        <v>1.3</v>
      </c>
      <c r="Q635" t="s">
        <v>54</v>
      </c>
      <c r="R635">
        <v>0.77</v>
      </c>
      <c r="S635" t="s">
        <v>33</v>
      </c>
      <c r="T635" t="s">
        <v>15</v>
      </c>
      <c r="U635">
        <v>3</v>
      </c>
      <c r="W635">
        <v>3</v>
      </c>
    </row>
    <row r="636" spans="1:23" x14ac:dyDescent="0.25">
      <c r="A636" t="s">
        <v>1332</v>
      </c>
      <c r="B636" t="s">
        <v>2108</v>
      </c>
      <c r="C636" t="s">
        <v>4018</v>
      </c>
      <c r="D636" t="s">
        <v>2110</v>
      </c>
      <c r="E636" t="s">
        <v>1333</v>
      </c>
      <c r="F636" t="s">
        <v>4019</v>
      </c>
      <c r="G636" t="s">
        <v>4020</v>
      </c>
      <c r="H636" t="s">
        <v>1333</v>
      </c>
      <c r="I636" t="s">
        <v>82</v>
      </c>
      <c r="J636">
        <v>52</v>
      </c>
      <c r="K636" t="s">
        <v>158</v>
      </c>
      <c r="L636" t="s">
        <v>159</v>
      </c>
      <c r="M636" t="s">
        <v>60</v>
      </c>
      <c r="N636">
        <v>4</v>
      </c>
      <c r="O636" s="20">
        <v>75</v>
      </c>
      <c r="P636">
        <v>2.2999999999999998</v>
      </c>
      <c r="Q636" t="s">
        <v>2100</v>
      </c>
      <c r="R636">
        <v>0.79</v>
      </c>
      <c r="S636" t="s">
        <v>50</v>
      </c>
      <c r="T636" t="s">
        <v>20</v>
      </c>
      <c r="U636">
        <v>1</v>
      </c>
      <c r="W636">
        <v>2</v>
      </c>
    </row>
    <row r="637" spans="1:23" x14ac:dyDescent="0.25">
      <c r="A637" t="s">
        <v>1334</v>
      </c>
      <c r="B637" t="s">
        <v>2108</v>
      </c>
      <c r="C637" t="s">
        <v>4021</v>
      </c>
      <c r="D637" t="s">
        <v>2110</v>
      </c>
      <c r="E637" t="s">
        <v>1335</v>
      </c>
      <c r="F637" t="s">
        <v>4022</v>
      </c>
      <c r="G637" t="s">
        <v>4023</v>
      </c>
      <c r="H637" t="s">
        <v>1335</v>
      </c>
      <c r="I637" t="s">
        <v>82</v>
      </c>
      <c r="J637">
        <v>35</v>
      </c>
      <c r="K637" t="s">
        <v>173</v>
      </c>
      <c r="L637" t="s">
        <v>59</v>
      </c>
      <c r="M637" t="s">
        <v>97</v>
      </c>
      <c r="N637">
        <v>13</v>
      </c>
      <c r="O637" s="20">
        <v>40</v>
      </c>
      <c r="P637">
        <v>3.6</v>
      </c>
      <c r="Q637" t="s">
        <v>2099</v>
      </c>
      <c r="R637">
        <v>0.83</v>
      </c>
      <c r="S637" t="s">
        <v>33</v>
      </c>
      <c r="T637" t="s">
        <v>44</v>
      </c>
      <c r="U637">
        <v>14</v>
      </c>
      <c r="W637">
        <v>4</v>
      </c>
    </row>
    <row r="638" spans="1:23" x14ac:dyDescent="0.25">
      <c r="A638" t="s">
        <v>1336</v>
      </c>
      <c r="B638" t="s">
        <v>2108</v>
      </c>
      <c r="C638" t="s">
        <v>4024</v>
      </c>
      <c r="D638" t="s">
        <v>2110</v>
      </c>
      <c r="E638" t="s">
        <v>1337</v>
      </c>
      <c r="F638" t="s">
        <v>4025</v>
      </c>
      <c r="G638" t="s">
        <v>4026</v>
      </c>
      <c r="H638" t="s">
        <v>1337</v>
      </c>
      <c r="I638" t="s">
        <v>63</v>
      </c>
      <c r="J638">
        <v>24</v>
      </c>
      <c r="K638" t="s">
        <v>29</v>
      </c>
      <c r="L638" t="s">
        <v>30</v>
      </c>
      <c r="M638" t="s">
        <v>75</v>
      </c>
      <c r="N638">
        <v>2</v>
      </c>
      <c r="O638" s="20" t="s">
        <v>49</v>
      </c>
      <c r="P638">
        <v>2.5</v>
      </c>
      <c r="Q638" t="s">
        <v>2099</v>
      </c>
      <c r="R638">
        <v>0.64</v>
      </c>
      <c r="S638" t="s">
        <v>33</v>
      </c>
      <c r="T638" t="s">
        <v>9</v>
      </c>
      <c r="U638">
        <v>4</v>
      </c>
      <c r="W638">
        <v>2</v>
      </c>
    </row>
    <row r="639" spans="1:23" x14ac:dyDescent="0.25">
      <c r="A639" t="s">
        <v>1338</v>
      </c>
      <c r="B639" t="s">
        <v>2108</v>
      </c>
      <c r="C639" t="s">
        <v>4027</v>
      </c>
      <c r="D639" t="s">
        <v>2110</v>
      </c>
      <c r="E639" t="s">
        <v>1339</v>
      </c>
      <c r="F639" t="s">
        <v>4028</v>
      </c>
      <c r="G639" t="s">
        <v>4029</v>
      </c>
      <c r="H639" t="s">
        <v>1339</v>
      </c>
      <c r="I639" t="s">
        <v>63</v>
      </c>
      <c r="J639">
        <v>46</v>
      </c>
      <c r="K639" t="s">
        <v>12</v>
      </c>
      <c r="L639" t="s">
        <v>13</v>
      </c>
      <c r="M639" t="s">
        <v>64</v>
      </c>
      <c r="N639">
        <v>25</v>
      </c>
      <c r="O639" s="20" t="s">
        <v>212</v>
      </c>
      <c r="P639">
        <v>1.3</v>
      </c>
      <c r="Q639" t="s">
        <v>142</v>
      </c>
      <c r="R639">
        <v>0.8</v>
      </c>
      <c r="S639" t="s">
        <v>8</v>
      </c>
      <c r="T639" t="s">
        <v>44</v>
      </c>
      <c r="U639">
        <v>18</v>
      </c>
      <c r="W639">
        <v>5</v>
      </c>
    </row>
    <row r="640" spans="1:23" x14ac:dyDescent="0.25">
      <c r="A640" t="s">
        <v>1340</v>
      </c>
      <c r="B640" t="s">
        <v>2108</v>
      </c>
      <c r="C640" t="s">
        <v>4030</v>
      </c>
      <c r="D640" t="s">
        <v>2110</v>
      </c>
      <c r="E640" t="s">
        <v>1341</v>
      </c>
      <c r="F640" t="s">
        <v>4031</v>
      </c>
      <c r="G640" t="s">
        <v>4032</v>
      </c>
      <c r="H640" t="s">
        <v>1341</v>
      </c>
      <c r="I640" t="s">
        <v>82</v>
      </c>
      <c r="J640">
        <v>57</v>
      </c>
      <c r="K640" t="s">
        <v>162</v>
      </c>
      <c r="L640" t="s">
        <v>59</v>
      </c>
      <c r="M640" t="s">
        <v>14</v>
      </c>
      <c r="N640">
        <v>18</v>
      </c>
      <c r="O640" s="20" t="s">
        <v>2106</v>
      </c>
      <c r="P640">
        <v>1.1000000000000001</v>
      </c>
      <c r="Q640" t="s">
        <v>2099</v>
      </c>
      <c r="R640">
        <v>0.9</v>
      </c>
      <c r="S640" t="s">
        <v>55</v>
      </c>
      <c r="T640" t="s">
        <v>44</v>
      </c>
      <c r="U640">
        <v>13</v>
      </c>
      <c r="W640">
        <v>6</v>
      </c>
    </row>
    <row r="641" spans="1:23" x14ac:dyDescent="0.25">
      <c r="A641" t="s">
        <v>1342</v>
      </c>
      <c r="B641" t="s">
        <v>2108</v>
      </c>
      <c r="C641" t="s">
        <v>4033</v>
      </c>
      <c r="D641" t="s">
        <v>2110</v>
      </c>
      <c r="E641" t="s">
        <v>1343</v>
      </c>
      <c r="F641" t="s">
        <v>4034</v>
      </c>
      <c r="G641" t="s">
        <v>4035</v>
      </c>
      <c r="H641" t="s">
        <v>1343</v>
      </c>
      <c r="I641" t="s">
        <v>63</v>
      </c>
      <c r="J641">
        <v>49</v>
      </c>
      <c r="K641" t="s">
        <v>162</v>
      </c>
      <c r="L641" t="s">
        <v>59</v>
      </c>
      <c r="M641" t="s">
        <v>23</v>
      </c>
      <c r="N641">
        <v>24</v>
      </c>
      <c r="O641" s="20" t="s">
        <v>49</v>
      </c>
      <c r="P641">
        <v>0</v>
      </c>
      <c r="Q641" t="s">
        <v>2099</v>
      </c>
      <c r="R641">
        <v>0.94</v>
      </c>
      <c r="S641" t="s">
        <v>33</v>
      </c>
      <c r="T641" t="s">
        <v>44</v>
      </c>
      <c r="U641">
        <v>14</v>
      </c>
      <c r="W641">
        <v>8</v>
      </c>
    </row>
    <row r="642" spans="1:23" x14ac:dyDescent="0.25">
      <c r="A642" t="s">
        <v>1344</v>
      </c>
      <c r="B642" t="s">
        <v>2108</v>
      </c>
      <c r="C642" t="s">
        <v>4036</v>
      </c>
      <c r="D642" t="s">
        <v>2110</v>
      </c>
      <c r="E642" t="s">
        <v>1345</v>
      </c>
      <c r="F642" t="s">
        <v>4037</v>
      </c>
      <c r="G642" t="s">
        <v>4038</v>
      </c>
      <c r="H642" t="s">
        <v>1345</v>
      </c>
      <c r="I642" t="s">
        <v>82</v>
      </c>
      <c r="J642">
        <v>41</v>
      </c>
      <c r="K642" t="s">
        <v>71</v>
      </c>
      <c r="L642" t="s">
        <v>72</v>
      </c>
      <c r="M642" t="s">
        <v>31</v>
      </c>
      <c r="N642">
        <v>7</v>
      </c>
      <c r="O642" s="20">
        <v>40</v>
      </c>
      <c r="P642">
        <v>1.8</v>
      </c>
      <c r="Q642" t="s">
        <v>2099</v>
      </c>
      <c r="R642">
        <v>0.7</v>
      </c>
      <c r="S642" t="s">
        <v>55</v>
      </c>
      <c r="T642" t="s">
        <v>9</v>
      </c>
      <c r="U642">
        <v>14</v>
      </c>
      <c r="W642">
        <v>6</v>
      </c>
    </row>
    <row r="643" spans="1:23" x14ac:dyDescent="0.25">
      <c r="A643" t="s">
        <v>1346</v>
      </c>
      <c r="B643" t="s">
        <v>2108</v>
      </c>
      <c r="C643" t="s">
        <v>4039</v>
      </c>
      <c r="D643" t="s">
        <v>2110</v>
      </c>
      <c r="E643" t="s">
        <v>1347</v>
      </c>
      <c r="F643" t="s">
        <v>4040</v>
      </c>
      <c r="G643" t="s">
        <v>4041</v>
      </c>
      <c r="H643" t="s">
        <v>1347</v>
      </c>
      <c r="I643" t="s">
        <v>82</v>
      </c>
      <c r="J643">
        <v>22</v>
      </c>
      <c r="K643" t="s">
        <v>162</v>
      </c>
      <c r="L643" t="s">
        <v>59</v>
      </c>
      <c r="M643" t="s">
        <v>97</v>
      </c>
      <c r="N643">
        <v>1</v>
      </c>
      <c r="O643" s="20" t="s">
        <v>2107</v>
      </c>
      <c r="P643">
        <v>2.5</v>
      </c>
      <c r="Q643" t="s">
        <v>54</v>
      </c>
      <c r="R643">
        <v>0.75</v>
      </c>
      <c r="S643" t="s">
        <v>50</v>
      </c>
      <c r="T643" t="s">
        <v>15</v>
      </c>
      <c r="U643">
        <v>1</v>
      </c>
      <c r="W643">
        <v>1</v>
      </c>
    </row>
    <row r="644" spans="1:23" x14ac:dyDescent="0.25">
      <c r="A644" t="s">
        <v>1348</v>
      </c>
      <c r="B644" t="s">
        <v>2108</v>
      </c>
      <c r="C644" t="s">
        <v>4042</v>
      </c>
      <c r="D644" t="s">
        <v>2110</v>
      </c>
      <c r="E644" t="s">
        <v>1349</v>
      </c>
      <c r="F644" t="s">
        <v>4043</v>
      </c>
      <c r="G644" t="s">
        <v>4044</v>
      </c>
      <c r="H644" t="s">
        <v>1349</v>
      </c>
      <c r="I644" t="s">
        <v>82</v>
      </c>
      <c r="J644">
        <v>50</v>
      </c>
      <c r="K644" t="s">
        <v>12</v>
      </c>
      <c r="L644" t="s">
        <v>13</v>
      </c>
      <c r="M644" t="s">
        <v>7</v>
      </c>
      <c r="N644">
        <v>17</v>
      </c>
      <c r="O644" s="20">
        <v>75</v>
      </c>
      <c r="P644">
        <v>3.3</v>
      </c>
      <c r="Q644" t="s">
        <v>2100</v>
      </c>
      <c r="R644">
        <v>0.69</v>
      </c>
      <c r="S644" t="s">
        <v>33</v>
      </c>
      <c r="T644" t="s">
        <v>44</v>
      </c>
      <c r="U644">
        <v>15</v>
      </c>
      <c r="W644">
        <v>9</v>
      </c>
    </row>
    <row r="645" spans="1:23" x14ac:dyDescent="0.25">
      <c r="A645" t="s">
        <v>1350</v>
      </c>
      <c r="B645" t="s">
        <v>2108</v>
      </c>
      <c r="C645" t="s">
        <v>4045</v>
      </c>
      <c r="D645" t="s">
        <v>2110</v>
      </c>
      <c r="E645" t="s">
        <v>1351</v>
      </c>
      <c r="F645" t="s">
        <v>4046</v>
      </c>
      <c r="G645" t="s">
        <v>4047</v>
      </c>
      <c r="H645" t="s">
        <v>1351</v>
      </c>
      <c r="I645" t="s">
        <v>82</v>
      </c>
      <c r="J645">
        <v>57</v>
      </c>
      <c r="K645" t="s">
        <v>18</v>
      </c>
      <c r="L645" t="s">
        <v>18</v>
      </c>
      <c r="M645" t="s">
        <v>19</v>
      </c>
      <c r="N645">
        <v>4</v>
      </c>
      <c r="O645" s="20" t="s">
        <v>2106</v>
      </c>
      <c r="P645">
        <v>4.2</v>
      </c>
      <c r="Q645" t="s">
        <v>2099</v>
      </c>
      <c r="R645">
        <v>0.11</v>
      </c>
      <c r="S645" t="s">
        <v>8</v>
      </c>
      <c r="T645" t="s">
        <v>44</v>
      </c>
      <c r="U645">
        <v>5</v>
      </c>
      <c r="W645">
        <v>2</v>
      </c>
    </row>
    <row r="646" spans="1:23" x14ac:dyDescent="0.25">
      <c r="A646" t="s">
        <v>1352</v>
      </c>
      <c r="B646" t="s">
        <v>2108</v>
      </c>
      <c r="C646" t="s">
        <v>4048</v>
      </c>
      <c r="D646" t="s">
        <v>2110</v>
      </c>
      <c r="E646" t="s">
        <v>1353</v>
      </c>
      <c r="F646" t="s">
        <v>4049</v>
      </c>
      <c r="G646" t="s">
        <v>4050</v>
      </c>
      <c r="H646" t="s">
        <v>1353</v>
      </c>
      <c r="I646" t="s">
        <v>63</v>
      </c>
      <c r="J646">
        <v>47</v>
      </c>
      <c r="K646" t="s">
        <v>162</v>
      </c>
      <c r="L646" t="s">
        <v>59</v>
      </c>
      <c r="M646" t="s">
        <v>31</v>
      </c>
      <c r="N646">
        <v>29</v>
      </c>
      <c r="O646" s="20" t="s">
        <v>49</v>
      </c>
      <c r="P646">
        <v>2.5</v>
      </c>
      <c r="Q646" t="s">
        <v>2100</v>
      </c>
      <c r="R646">
        <v>0.79</v>
      </c>
      <c r="S646" t="s">
        <v>50</v>
      </c>
      <c r="T646" t="s">
        <v>20</v>
      </c>
      <c r="U646">
        <v>14</v>
      </c>
      <c r="W646">
        <v>5</v>
      </c>
    </row>
    <row r="647" spans="1:23" x14ac:dyDescent="0.25">
      <c r="A647" t="s">
        <v>1354</v>
      </c>
      <c r="B647" t="s">
        <v>2108</v>
      </c>
      <c r="C647" t="s">
        <v>4051</v>
      </c>
      <c r="D647" t="s">
        <v>2110</v>
      </c>
      <c r="E647" t="s">
        <v>1355</v>
      </c>
      <c r="F647" t="s">
        <v>4052</v>
      </c>
      <c r="G647" t="s">
        <v>4053</v>
      </c>
      <c r="H647" t="s">
        <v>1355</v>
      </c>
      <c r="I647" t="s">
        <v>82</v>
      </c>
      <c r="J647">
        <v>24</v>
      </c>
      <c r="K647" t="s">
        <v>136</v>
      </c>
      <c r="L647" t="s">
        <v>137</v>
      </c>
      <c r="M647" t="s">
        <v>38</v>
      </c>
      <c r="N647">
        <v>2</v>
      </c>
      <c r="O647" s="20" t="s">
        <v>212</v>
      </c>
      <c r="P647">
        <v>3.8</v>
      </c>
      <c r="Q647" t="s">
        <v>2100</v>
      </c>
      <c r="R647">
        <v>0.71</v>
      </c>
      <c r="S647" t="s">
        <v>50</v>
      </c>
      <c r="T647" t="s">
        <v>9</v>
      </c>
      <c r="U647">
        <v>5</v>
      </c>
      <c r="W647">
        <v>1</v>
      </c>
    </row>
    <row r="648" spans="1:23" x14ac:dyDescent="0.25">
      <c r="A648" t="s">
        <v>1356</v>
      </c>
      <c r="B648" t="s">
        <v>2108</v>
      </c>
      <c r="C648" t="s">
        <v>4054</v>
      </c>
      <c r="D648" t="s">
        <v>2110</v>
      </c>
      <c r="E648" t="s">
        <v>1357</v>
      </c>
      <c r="F648" t="s">
        <v>4055</v>
      </c>
      <c r="G648" t="s">
        <v>4056</v>
      </c>
      <c r="H648" t="s">
        <v>1357</v>
      </c>
      <c r="I648" t="s">
        <v>82</v>
      </c>
      <c r="J648">
        <v>40</v>
      </c>
      <c r="K648" t="s">
        <v>78</v>
      </c>
      <c r="L648" t="s">
        <v>79</v>
      </c>
      <c r="M648" t="s">
        <v>64</v>
      </c>
      <c r="N648">
        <v>9</v>
      </c>
      <c r="O648" s="20">
        <v>100</v>
      </c>
      <c r="P648">
        <v>4.8</v>
      </c>
      <c r="Q648" t="s">
        <v>2100</v>
      </c>
      <c r="R648">
        <v>0.72</v>
      </c>
      <c r="S648" t="s">
        <v>8</v>
      </c>
      <c r="T648" t="s">
        <v>44</v>
      </c>
      <c r="U648">
        <v>12</v>
      </c>
      <c r="W648">
        <v>10</v>
      </c>
    </row>
    <row r="649" spans="1:23" x14ac:dyDescent="0.25">
      <c r="A649" t="s">
        <v>1358</v>
      </c>
      <c r="B649" t="s">
        <v>2108</v>
      </c>
      <c r="C649" t="s">
        <v>4057</v>
      </c>
      <c r="D649" t="s">
        <v>2110</v>
      </c>
      <c r="E649" t="s">
        <v>1359</v>
      </c>
      <c r="F649" t="s">
        <v>4058</v>
      </c>
      <c r="G649" t="s">
        <v>4059</v>
      </c>
      <c r="H649" t="s">
        <v>1359</v>
      </c>
      <c r="I649" t="s">
        <v>63</v>
      </c>
      <c r="J649">
        <v>50</v>
      </c>
      <c r="K649" t="s">
        <v>18</v>
      </c>
      <c r="L649" t="s">
        <v>18</v>
      </c>
      <c r="M649" t="s">
        <v>75</v>
      </c>
      <c r="N649">
        <v>10</v>
      </c>
      <c r="O649" s="20" t="s">
        <v>212</v>
      </c>
      <c r="P649">
        <v>4.3</v>
      </c>
      <c r="Q649" t="s">
        <v>2099</v>
      </c>
      <c r="R649">
        <v>0.93</v>
      </c>
      <c r="S649" t="s">
        <v>33</v>
      </c>
      <c r="T649" t="s">
        <v>9</v>
      </c>
      <c r="U649">
        <v>8</v>
      </c>
      <c r="W649">
        <v>5</v>
      </c>
    </row>
    <row r="650" spans="1:23" x14ac:dyDescent="0.25">
      <c r="A650" t="s">
        <v>1360</v>
      </c>
      <c r="B650" t="s">
        <v>2108</v>
      </c>
      <c r="C650" t="s">
        <v>4060</v>
      </c>
      <c r="D650" t="s">
        <v>2110</v>
      </c>
      <c r="E650" t="s">
        <v>1361</v>
      </c>
      <c r="F650" t="s">
        <v>4061</v>
      </c>
      <c r="G650" t="s">
        <v>4062</v>
      </c>
      <c r="H650" t="s">
        <v>1361</v>
      </c>
      <c r="I650" t="s">
        <v>82</v>
      </c>
      <c r="J650">
        <v>46</v>
      </c>
      <c r="K650" t="s">
        <v>91</v>
      </c>
      <c r="L650" t="s">
        <v>92</v>
      </c>
      <c r="M650" t="s">
        <v>97</v>
      </c>
      <c r="N650">
        <v>20</v>
      </c>
      <c r="O650" s="20" t="s">
        <v>49</v>
      </c>
      <c r="P650">
        <v>4.8</v>
      </c>
      <c r="Q650" t="s">
        <v>2100</v>
      </c>
      <c r="R650">
        <v>0.82</v>
      </c>
      <c r="S650" t="s">
        <v>33</v>
      </c>
      <c r="T650" t="s">
        <v>44</v>
      </c>
      <c r="U650">
        <v>10</v>
      </c>
      <c r="W650">
        <v>9</v>
      </c>
    </row>
    <row r="651" spans="1:23" x14ac:dyDescent="0.25">
      <c r="A651" t="s">
        <v>1362</v>
      </c>
      <c r="B651" t="s">
        <v>2108</v>
      </c>
      <c r="C651" t="s">
        <v>4063</v>
      </c>
      <c r="D651" t="s">
        <v>2110</v>
      </c>
      <c r="E651" t="s">
        <v>1363</v>
      </c>
      <c r="F651" t="s">
        <v>4064</v>
      </c>
      <c r="G651" t="s">
        <v>4065</v>
      </c>
      <c r="H651" t="s">
        <v>1363</v>
      </c>
      <c r="I651" t="s">
        <v>82</v>
      </c>
      <c r="J651">
        <v>51</v>
      </c>
      <c r="K651" t="s">
        <v>12</v>
      </c>
      <c r="L651" t="s">
        <v>13</v>
      </c>
      <c r="M651" t="s">
        <v>64</v>
      </c>
      <c r="N651">
        <v>9</v>
      </c>
      <c r="O651" s="20" t="s">
        <v>24</v>
      </c>
      <c r="P651">
        <v>2.5</v>
      </c>
      <c r="Q651" t="s">
        <v>2099</v>
      </c>
      <c r="R651">
        <v>0.6</v>
      </c>
      <c r="S651" t="s">
        <v>50</v>
      </c>
      <c r="T651" t="s">
        <v>15</v>
      </c>
      <c r="U651">
        <v>12</v>
      </c>
      <c r="W651">
        <v>5</v>
      </c>
    </row>
    <row r="652" spans="1:23" x14ac:dyDescent="0.25">
      <c r="A652" t="s">
        <v>1364</v>
      </c>
      <c r="B652" t="s">
        <v>2108</v>
      </c>
      <c r="C652" t="s">
        <v>4066</v>
      </c>
      <c r="D652" t="s">
        <v>2110</v>
      </c>
      <c r="E652" t="s">
        <v>1365</v>
      </c>
      <c r="F652" t="s">
        <v>4067</v>
      </c>
      <c r="G652" t="s">
        <v>4068</v>
      </c>
      <c r="H652" t="s">
        <v>1365</v>
      </c>
      <c r="I652" t="s">
        <v>82</v>
      </c>
      <c r="J652">
        <v>51</v>
      </c>
      <c r="K652" t="s">
        <v>53</v>
      </c>
      <c r="L652" t="s">
        <v>13</v>
      </c>
      <c r="M652" t="s">
        <v>31</v>
      </c>
      <c r="N652">
        <v>12</v>
      </c>
      <c r="O652" s="20">
        <v>20</v>
      </c>
      <c r="P652">
        <v>4</v>
      </c>
      <c r="Q652" t="s">
        <v>2099</v>
      </c>
      <c r="R652">
        <v>0.93</v>
      </c>
      <c r="S652" t="s">
        <v>33</v>
      </c>
      <c r="T652" t="s">
        <v>15</v>
      </c>
      <c r="U652">
        <v>15</v>
      </c>
      <c r="W652">
        <v>3</v>
      </c>
    </row>
    <row r="653" spans="1:23" x14ac:dyDescent="0.25">
      <c r="A653" t="s">
        <v>1366</v>
      </c>
      <c r="B653" t="s">
        <v>2108</v>
      </c>
      <c r="C653" t="s">
        <v>4069</v>
      </c>
      <c r="D653" t="s">
        <v>2110</v>
      </c>
      <c r="E653" t="s">
        <v>1367</v>
      </c>
      <c r="F653" t="s">
        <v>4070</v>
      </c>
      <c r="G653" t="s">
        <v>4071</v>
      </c>
      <c r="H653" t="s">
        <v>1367</v>
      </c>
      <c r="I653" t="s">
        <v>82</v>
      </c>
      <c r="J653">
        <v>27</v>
      </c>
      <c r="K653" t="s">
        <v>53</v>
      </c>
      <c r="L653" t="s">
        <v>13</v>
      </c>
      <c r="M653" t="s">
        <v>31</v>
      </c>
      <c r="N653">
        <v>3</v>
      </c>
      <c r="O653" s="20" t="s">
        <v>2105</v>
      </c>
      <c r="P653">
        <v>2.5</v>
      </c>
      <c r="Q653" t="s">
        <v>2099</v>
      </c>
      <c r="R653">
        <v>0.11</v>
      </c>
      <c r="S653" t="s">
        <v>55</v>
      </c>
      <c r="T653" t="s">
        <v>44</v>
      </c>
      <c r="U653">
        <v>1</v>
      </c>
      <c r="W653">
        <v>3</v>
      </c>
    </row>
    <row r="654" spans="1:23" x14ac:dyDescent="0.25">
      <c r="A654" t="s">
        <v>1368</v>
      </c>
      <c r="B654" t="s">
        <v>2108</v>
      </c>
      <c r="C654" t="s">
        <v>4072</v>
      </c>
      <c r="D654" t="s">
        <v>2110</v>
      </c>
      <c r="E654" t="s">
        <v>1369</v>
      </c>
      <c r="F654" t="s">
        <v>4073</v>
      </c>
      <c r="G654" t="s">
        <v>4074</v>
      </c>
      <c r="H654" t="s">
        <v>1369</v>
      </c>
      <c r="I654" t="s">
        <v>82</v>
      </c>
      <c r="J654">
        <v>42</v>
      </c>
      <c r="K654" t="s">
        <v>173</v>
      </c>
      <c r="L654" t="s">
        <v>59</v>
      </c>
      <c r="M654" t="s">
        <v>23</v>
      </c>
      <c r="N654">
        <v>13</v>
      </c>
      <c r="O654" s="20">
        <v>30</v>
      </c>
      <c r="P654">
        <v>0</v>
      </c>
      <c r="Q654" t="s">
        <v>2099</v>
      </c>
      <c r="R654">
        <v>0.74</v>
      </c>
      <c r="S654" t="s">
        <v>8</v>
      </c>
      <c r="T654" t="s">
        <v>15</v>
      </c>
      <c r="U654">
        <v>12</v>
      </c>
      <c r="W654">
        <v>8</v>
      </c>
    </row>
    <row r="655" spans="1:23" x14ac:dyDescent="0.25">
      <c r="A655" t="s">
        <v>1370</v>
      </c>
      <c r="B655" t="s">
        <v>2108</v>
      </c>
      <c r="C655" t="s">
        <v>4075</v>
      </c>
      <c r="D655" t="s">
        <v>2110</v>
      </c>
      <c r="E655" t="s">
        <v>1371</v>
      </c>
      <c r="F655" t="s">
        <v>4076</v>
      </c>
      <c r="G655" t="s">
        <v>4077</v>
      </c>
      <c r="H655" t="s">
        <v>1371</v>
      </c>
      <c r="I655" t="s">
        <v>82</v>
      </c>
      <c r="J655">
        <v>25</v>
      </c>
      <c r="K655" t="s">
        <v>18</v>
      </c>
      <c r="L655" t="s">
        <v>18</v>
      </c>
      <c r="M655" t="s">
        <v>60</v>
      </c>
      <c r="N655">
        <v>4</v>
      </c>
      <c r="O655" s="20" t="s">
        <v>24</v>
      </c>
      <c r="P655">
        <v>2.2999999999999998</v>
      </c>
      <c r="Q655" t="s">
        <v>54</v>
      </c>
      <c r="R655">
        <v>0.73</v>
      </c>
      <c r="S655" t="s">
        <v>55</v>
      </c>
      <c r="T655" t="s">
        <v>44</v>
      </c>
      <c r="U655">
        <v>1</v>
      </c>
      <c r="W655">
        <v>1</v>
      </c>
    </row>
    <row r="656" spans="1:23" x14ac:dyDescent="0.25">
      <c r="A656" t="s">
        <v>1372</v>
      </c>
      <c r="B656" t="s">
        <v>2108</v>
      </c>
      <c r="C656" t="s">
        <v>4078</v>
      </c>
      <c r="D656" t="s">
        <v>2110</v>
      </c>
      <c r="E656" t="s">
        <v>1373</v>
      </c>
      <c r="F656" t="s">
        <v>4079</v>
      </c>
      <c r="G656" t="s">
        <v>4080</v>
      </c>
      <c r="H656" t="s">
        <v>1373</v>
      </c>
      <c r="I656" t="s">
        <v>63</v>
      </c>
      <c r="J656">
        <v>32</v>
      </c>
      <c r="K656" t="s">
        <v>18</v>
      </c>
      <c r="L656" t="s">
        <v>18</v>
      </c>
      <c r="M656" t="s">
        <v>38</v>
      </c>
      <c r="N656">
        <v>9</v>
      </c>
      <c r="O656" s="20">
        <v>75</v>
      </c>
      <c r="P656">
        <v>2.5</v>
      </c>
      <c r="Q656" t="s">
        <v>2099</v>
      </c>
      <c r="R656">
        <v>0.96</v>
      </c>
      <c r="S656" t="s">
        <v>33</v>
      </c>
      <c r="T656" t="s">
        <v>15</v>
      </c>
      <c r="U656">
        <v>11</v>
      </c>
      <c r="W656">
        <v>5</v>
      </c>
    </row>
    <row r="657" spans="1:23" x14ac:dyDescent="0.25">
      <c r="A657" t="s">
        <v>1374</v>
      </c>
      <c r="B657" t="s">
        <v>2108</v>
      </c>
      <c r="C657" t="s">
        <v>4081</v>
      </c>
      <c r="D657" t="s">
        <v>2110</v>
      </c>
      <c r="E657" t="s">
        <v>1375</v>
      </c>
      <c r="F657" t="s">
        <v>4082</v>
      </c>
      <c r="G657" t="s">
        <v>4083</v>
      </c>
      <c r="H657" t="s">
        <v>1375</v>
      </c>
      <c r="I657" t="s">
        <v>63</v>
      </c>
      <c r="J657">
        <v>59</v>
      </c>
      <c r="K657" t="s">
        <v>111</v>
      </c>
      <c r="L657" t="s">
        <v>13</v>
      </c>
      <c r="M657" t="s">
        <v>19</v>
      </c>
      <c r="N657">
        <v>14</v>
      </c>
      <c r="O657" s="20">
        <v>30</v>
      </c>
      <c r="P657">
        <v>3.8</v>
      </c>
      <c r="Q657" t="s">
        <v>2100</v>
      </c>
      <c r="R657">
        <v>0.66</v>
      </c>
      <c r="S657" t="s">
        <v>50</v>
      </c>
      <c r="T657" t="s">
        <v>20</v>
      </c>
      <c r="U657">
        <v>8</v>
      </c>
      <c r="W657">
        <v>8</v>
      </c>
    </row>
    <row r="658" spans="1:23" x14ac:dyDescent="0.25">
      <c r="A658" t="s">
        <v>1376</v>
      </c>
      <c r="B658" t="s">
        <v>2108</v>
      </c>
      <c r="C658" t="s">
        <v>4084</v>
      </c>
      <c r="D658" t="s">
        <v>2110</v>
      </c>
      <c r="E658" t="s">
        <v>1377</v>
      </c>
      <c r="F658" t="s">
        <v>4085</v>
      </c>
      <c r="G658" t="s">
        <v>4086</v>
      </c>
      <c r="H658" t="s">
        <v>1377</v>
      </c>
      <c r="I658" t="s">
        <v>63</v>
      </c>
      <c r="J658">
        <v>59</v>
      </c>
      <c r="K658" t="s">
        <v>118</v>
      </c>
      <c r="L658" t="s">
        <v>119</v>
      </c>
      <c r="M658" t="s">
        <v>64</v>
      </c>
      <c r="N658">
        <v>37</v>
      </c>
      <c r="O658" s="20">
        <v>30</v>
      </c>
      <c r="P658">
        <v>4</v>
      </c>
      <c r="Q658" t="s">
        <v>2099</v>
      </c>
      <c r="R658">
        <v>0.62</v>
      </c>
      <c r="S658" t="s">
        <v>8</v>
      </c>
      <c r="T658" t="s">
        <v>20</v>
      </c>
      <c r="U658">
        <v>20</v>
      </c>
      <c r="W658">
        <v>2</v>
      </c>
    </row>
    <row r="659" spans="1:23" x14ac:dyDescent="0.25">
      <c r="A659" t="s">
        <v>1378</v>
      </c>
      <c r="B659" t="s">
        <v>2108</v>
      </c>
      <c r="C659" t="s">
        <v>4087</v>
      </c>
      <c r="D659" t="s">
        <v>2110</v>
      </c>
      <c r="E659" t="s">
        <v>1379</v>
      </c>
      <c r="F659" t="s">
        <v>4088</v>
      </c>
      <c r="G659" t="s">
        <v>4089</v>
      </c>
      <c r="H659" t="s">
        <v>1379</v>
      </c>
      <c r="I659" t="s">
        <v>82</v>
      </c>
      <c r="J659">
        <v>29</v>
      </c>
      <c r="K659" t="s">
        <v>18</v>
      </c>
      <c r="L659" t="s">
        <v>18</v>
      </c>
      <c r="M659" t="s">
        <v>19</v>
      </c>
      <c r="N659">
        <v>2</v>
      </c>
      <c r="O659" s="20" t="s">
        <v>2103</v>
      </c>
      <c r="P659">
        <v>2.2000000000000002</v>
      </c>
      <c r="Q659" t="s">
        <v>2100</v>
      </c>
      <c r="R659">
        <v>0.85</v>
      </c>
      <c r="S659" t="s">
        <v>33</v>
      </c>
      <c r="T659" t="s">
        <v>20</v>
      </c>
      <c r="U659">
        <v>5</v>
      </c>
      <c r="W659">
        <v>1</v>
      </c>
    </row>
    <row r="660" spans="1:23" x14ac:dyDescent="0.25">
      <c r="A660" t="s">
        <v>1380</v>
      </c>
      <c r="B660" t="s">
        <v>2108</v>
      </c>
      <c r="C660" t="s">
        <v>4090</v>
      </c>
      <c r="D660" t="s">
        <v>2110</v>
      </c>
      <c r="E660" t="s">
        <v>1381</v>
      </c>
      <c r="F660" t="s">
        <v>4091</v>
      </c>
      <c r="G660" t="s">
        <v>4092</v>
      </c>
      <c r="H660" t="s">
        <v>1381</v>
      </c>
      <c r="I660" t="s">
        <v>82</v>
      </c>
      <c r="J660">
        <v>58</v>
      </c>
      <c r="K660" t="s">
        <v>158</v>
      </c>
      <c r="L660" t="s">
        <v>159</v>
      </c>
      <c r="M660" t="s">
        <v>31</v>
      </c>
      <c r="N660">
        <v>11</v>
      </c>
      <c r="O660" s="20">
        <v>100</v>
      </c>
      <c r="P660">
        <v>4.3</v>
      </c>
      <c r="Q660" t="s">
        <v>2099</v>
      </c>
      <c r="R660">
        <v>0.66</v>
      </c>
      <c r="S660" t="s">
        <v>33</v>
      </c>
      <c r="T660" t="s">
        <v>9</v>
      </c>
      <c r="U660">
        <v>6</v>
      </c>
      <c r="W660">
        <v>3</v>
      </c>
    </row>
    <row r="661" spans="1:23" x14ac:dyDescent="0.25">
      <c r="A661" t="s">
        <v>1382</v>
      </c>
      <c r="B661" t="s">
        <v>2108</v>
      </c>
      <c r="C661" t="s">
        <v>4093</v>
      </c>
      <c r="D661" t="s">
        <v>2110</v>
      </c>
      <c r="E661" t="s">
        <v>1383</v>
      </c>
      <c r="F661" t="s">
        <v>4094</v>
      </c>
      <c r="G661" t="s">
        <v>4095</v>
      </c>
      <c r="H661" t="s">
        <v>1383</v>
      </c>
      <c r="I661" t="s">
        <v>63</v>
      </c>
      <c r="J661">
        <v>56</v>
      </c>
      <c r="K661" t="s">
        <v>111</v>
      </c>
      <c r="L661" t="s">
        <v>13</v>
      </c>
      <c r="M661" t="s">
        <v>64</v>
      </c>
      <c r="N661">
        <v>19</v>
      </c>
      <c r="O661" s="20">
        <v>20</v>
      </c>
      <c r="P661">
        <v>0</v>
      </c>
      <c r="Q661" t="s">
        <v>2099</v>
      </c>
      <c r="R661">
        <v>0.87</v>
      </c>
      <c r="S661" t="s">
        <v>50</v>
      </c>
      <c r="T661" t="s">
        <v>9</v>
      </c>
      <c r="U661">
        <v>16</v>
      </c>
      <c r="W661">
        <v>5</v>
      </c>
    </row>
    <row r="662" spans="1:23" x14ac:dyDescent="0.25">
      <c r="A662" t="s">
        <v>1384</v>
      </c>
      <c r="B662" t="s">
        <v>2108</v>
      </c>
      <c r="C662" t="s">
        <v>4096</v>
      </c>
      <c r="D662" t="s">
        <v>2110</v>
      </c>
      <c r="E662" t="s">
        <v>1385</v>
      </c>
      <c r="F662" t="s">
        <v>4097</v>
      </c>
      <c r="G662" t="s">
        <v>4098</v>
      </c>
      <c r="H662" t="s">
        <v>1385</v>
      </c>
      <c r="I662" t="s">
        <v>63</v>
      </c>
      <c r="J662">
        <v>36</v>
      </c>
      <c r="K662" t="s">
        <v>43</v>
      </c>
      <c r="L662" t="s">
        <v>13</v>
      </c>
      <c r="M662" t="s">
        <v>97</v>
      </c>
      <c r="N662">
        <v>9</v>
      </c>
      <c r="O662" s="20">
        <v>20</v>
      </c>
      <c r="P662">
        <v>0</v>
      </c>
      <c r="Q662" t="s">
        <v>2100</v>
      </c>
      <c r="R662">
        <v>0.68</v>
      </c>
      <c r="S662" t="s">
        <v>50</v>
      </c>
      <c r="T662" t="s">
        <v>20</v>
      </c>
      <c r="U662">
        <v>9</v>
      </c>
      <c r="W662">
        <v>10</v>
      </c>
    </row>
    <row r="663" spans="1:23" x14ac:dyDescent="0.25">
      <c r="A663" t="s">
        <v>1386</v>
      </c>
      <c r="B663" t="s">
        <v>2108</v>
      </c>
      <c r="C663" t="s">
        <v>4099</v>
      </c>
      <c r="D663" t="s">
        <v>2110</v>
      </c>
      <c r="E663" t="s">
        <v>1387</v>
      </c>
      <c r="F663" t="s">
        <v>4100</v>
      </c>
      <c r="G663" t="s">
        <v>4101</v>
      </c>
      <c r="H663" t="s">
        <v>1387</v>
      </c>
      <c r="I663" t="s">
        <v>63</v>
      </c>
      <c r="J663">
        <v>52</v>
      </c>
      <c r="K663" t="s">
        <v>111</v>
      </c>
      <c r="L663" t="s">
        <v>13</v>
      </c>
      <c r="M663" t="s">
        <v>60</v>
      </c>
      <c r="N663">
        <v>16</v>
      </c>
      <c r="O663" s="20">
        <v>100</v>
      </c>
      <c r="P663">
        <v>4</v>
      </c>
      <c r="Q663" t="s">
        <v>2100</v>
      </c>
      <c r="R663">
        <v>0.11</v>
      </c>
      <c r="S663" t="s">
        <v>55</v>
      </c>
      <c r="T663" t="s">
        <v>9</v>
      </c>
      <c r="U663">
        <v>10</v>
      </c>
      <c r="W663">
        <v>11</v>
      </c>
    </row>
    <row r="664" spans="1:23" x14ac:dyDescent="0.25">
      <c r="A664" t="s">
        <v>1388</v>
      </c>
      <c r="B664" t="s">
        <v>2108</v>
      </c>
      <c r="C664" t="s">
        <v>4102</v>
      </c>
      <c r="D664" t="s">
        <v>2110</v>
      </c>
      <c r="E664" t="s">
        <v>1389</v>
      </c>
      <c r="F664" t="s">
        <v>4103</v>
      </c>
      <c r="G664" t="s">
        <v>4104</v>
      </c>
      <c r="H664" t="s">
        <v>1389</v>
      </c>
      <c r="I664" t="s">
        <v>63</v>
      </c>
      <c r="J664">
        <v>42</v>
      </c>
      <c r="K664" t="s">
        <v>29</v>
      </c>
      <c r="L664" t="s">
        <v>30</v>
      </c>
      <c r="M664" t="s">
        <v>14</v>
      </c>
      <c r="N664">
        <v>8</v>
      </c>
      <c r="O664" s="20" t="s">
        <v>2105</v>
      </c>
      <c r="P664">
        <v>2.5</v>
      </c>
      <c r="Q664" t="s">
        <v>2100</v>
      </c>
      <c r="R664">
        <v>0.11</v>
      </c>
      <c r="S664" t="s">
        <v>8</v>
      </c>
      <c r="T664" t="s">
        <v>15</v>
      </c>
      <c r="U664">
        <v>6</v>
      </c>
      <c r="W664">
        <v>11</v>
      </c>
    </row>
    <row r="665" spans="1:23" x14ac:dyDescent="0.25">
      <c r="A665" t="s">
        <v>1390</v>
      </c>
      <c r="B665" t="s">
        <v>2108</v>
      </c>
      <c r="C665" t="s">
        <v>4105</v>
      </c>
      <c r="D665" t="s">
        <v>2110</v>
      </c>
      <c r="E665" t="s">
        <v>1391</v>
      </c>
      <c r="F665" t="s">
        <v>4106</v>
      </c>
      <c r="G665" t="s">
        <v>4107</v>
      </c>
      <c r="H665" t="s">
        <v>1391</v>
      </c>
      <c r="I665" t="s">
        <v>63</v>
      </c>
      <c r="J665">
        <v>59</v>
      </c>
      <c r="K665" t="s">
        <v>78</v>
      </c>
      <c r="L665" t="s">
        <v>79</v>
      </c>
      <c r="M665" t="s">
        <v>14</v>
      </c>
      <c r="N665">
        <v>34</v>
      </c>
      <c r="O665" s="20">
        <v>100</v>
      </c>
      <c r="P665">
        <v>2</v>
      </c>
      <c r="Q665" t="s">
        <v>2100</v>
      </c>
      <c r="R665">
        <v>0.79</v>
      </c>
      <c r="S665" t="s">
        <v>8</v>
      </c>
      <c r="T665" t="s">
        <v>44</v>
      </c>
      <c r="U665">
        <v>18</v>
      </c>
      <c r="W665">
        <v>8</v>
      </c>
    </row>
    <row r="666" spans="1:23" x14ac:dyDescent="0.25">
      <c r="A666" t="s">
        <v>1392</v>
      </c>
      <c r="B666" t="s">
        <v>2108</v>
      </c>
      <c r="C666" t="s">
        <v>4108</v>
      </c>
      <c r="D666" t="s">
        <v>2110</v>
      </c>
      <c r="E666" t="s">
        <v>1393</v>
      </c>
      <c r="F666" t="s">
        <v>4109</v>
      </c>
      <c r="G666" t="s">
        <v>4110</v>
      </c>
      <c r="H666" t="s">
        <v>1393</v>
      </c>
      <c r="I666" t="s">
        <v>82</v>
      </c>
      <c r="J666">
        <v>33</v>
      </c>
      <c r="K666" t="s">
        <v>29</v>
      </c>
      <c r="L666" t="s">
        <v>30</v>
      </c>
      <c r="M666" t="s">
        <v>14</v>
      </c>
      <c r="N666">
        <v>5</v>
      </c>
      <c r="O666" s="20" t="s">
        <v>49</v>
      </c>
      <c r="P666">
        <v>4.7</v>
      </c>
      <c r="Q666" t="s">
        <v>2100</v>
      </c>
      <c r="R666">
        <v>0.88</v>
      </c>
      <c r="S666" t="s">
        <v>50</v>
      </c>
      <c r="T666" t="s">
        <v>44</v>
      </c>
      <c r="U666">
        <v>4</v>
      </c>
      <c r="W666">
        <v>2</v>
      </c>
    </row>
    <row r="667" spans="1:23" x14ac:dyDescent="0.25">
      <c r="A667" t="s">
        <v>1394</v>
      </c>
      <c r="B667" t="s">
        <v>2108</v>
      </c>
      <c r="C667" t="s">
        <v>4111</v>
      </c>
      <c r="D667" t="s">
        <v>2110</v>
      </c>
      <c r="E667" t="s">
        <v>1395</v>
      </c>
      <c r="F667" t="s">
        <v>4112</v>
      </c>
      <c r="G667" t="s">
        <v>4113</v>
      </c>
      <c r="H667" t="s">
        <v>1395</v>
      </c>
      <c r="I667" t="s">
        <v>63</v>
      </c>
      <c r="J667">
        <v>55</v>
      </c>
      <c r="K667" t="s">
        <v>111</v>
      </c>
      <c r="L667" t="s">
        <v>13</v>
      </c>
      <c r="M667" t="s">
        <v>23</v>
      </c>
      <c r="N667">
        <v>14</v>
      </c>
      <c r="O667" s="20" t="s">
        <v>2105</v>
      </c>
      <c r="P667">
        <v>3.6</v>
      </c>
      <c r="Q667" t="s">
        <v>2100</v>
      </c>
      <c r="R667">
        <v>0.81</v>
      </c>
      <c r="S667" t="s">
        <v>55</v>
      </c>
      <c r="T667" t="s">
        <v>44</v>
      </c>
      <c r="U667">
        <v>9</v>
      </c>
      <c r="W667">
        <v>7</v>
      </c>
    </row>
    <row r="668" spans="1:23" x14ac:dyDescent="0.25">
      <c r="A668" t="s">
        <v>1396</v>
      </c>
      <c r="B668" t="s">
        <v>2108</v>
      </c>
      <c r="C668" t="s">
        <v>4114</v>
      </c>
      <c r="D668" t="s">
        <v>2110</v>
      </c>
      <c r="E668" t="s">
        <v>1397</v>
      </c>
      <c r="F668" t="s">
        <v>4115</v>
      </c>
      <c r="G668" t="s">
        <v>4116</v>
      </c>
      <c r="H668" t="s">
        <v>1397</v>
      </c>
      <c r="I668" t="s">
        <v>82</v>
      </c>
      <c r="J668">
        <v>47</v>
      </c>
      <c r="K668" t="s">
        <v>95</v>
      </c>
      <c r="L668" t="s">
        <v>96</v>
      </c>
      <c r="M668" t="s">
        <v>60</v>
      </c>
      <c r="N668">
        <v>17</v>
      </c>
      <c r="O668" s="20">
        <v>50</v>
      </c>
      <c r="P668">
        <v>1.2</v>
      </c>
      <c r="Q668" t="s">
        <v>2099</v>
      </c>
      <c r="R668">
        <v>0.11</v>
      </c>
      <c r="S668" t="s">
        <v>8</v>
      </c>
      <c r="T668" t="s">
        <v>20</v>
      </c>
      <c r="U668">
        <v>14</v>
      </c>
      <c r="W668">
        <v>5</v>
      </c>
    </row>
    <row r="669" spans="1:23" x14ac:dyDescent="0.25">
      <c r="A669" t="s">
        <v>1398</v>
      </c>
      <c r="B669" t="s">
        <v>2108</v>
      </c>
      <c r="C669" t="s">
        <v>4117</v>
      </c>
      <c r="D669" t="s">
        <v>2110</v>
      </c>
      <c r="E669" t="s">
        <v>1399</v>
      </c>
      <c r="F669" t="s">
        <v>4118</v>
      </c>
      <c r="G669" t="s">
        <v>4119</v>
      </c>
      <c r="H669" t="s">
        <v>1399</v>
      </c>
      <c r="I669" t="s">
        <v>63</v>
      </c>
      <c r="J669">
        <v>29</v>
      </c>
      <c r="K669" t="s">
        <v>162</v>
      </c>
      <c r="L669" t="s">
        <v>59</v>
      </c>
      <c r="M669" t="s">
        <v>31</v>
      </c>
      <c r="N669">
        <v>10</v>
      </c>
      <c r="O669" s="20" t="s">
        <v>49</v>
      </c>
      <c r="P669">
        <v>4.4000000000000004</v>
      </c>
      <c r="Q669" t="s">
        <v>2100</v>
      </c>
      <c r="R669">
        <v>0.67</v>
      </c>
      <c r="S669" t="s">
        <v>50</v>
      </c>
      <c r="T669" t="s">
        <v>9</v>
      </c>
      <c r="U669">
        <v>15</v>
      </c>
      <c r="W669">
        <v>5</v>
      </c>
    </row>
    <row r="670" spans="1:23" x14ac:dyDescent="0.25">
      <c r="A670" t="s">
        <v>1400</v>
      </c>
      <c r="B670" t="s">
        <v>2108</v>
      </c>
      <c r="C670" t="s">
        <v>4120</v>
      </c>
      <c r="D670" t="s">
        <v>2110</v>
      </c>
      <c r="E670" t="s">
        <v>1401</v>
      </c>
      <c r="F670" t="s">
        <v>4121</v>
      </c>
      <c r="G670" t="s">
        <v>4122</v>
      </c>
      <c r="H670" t="s">
        <v>1401</v>
      </c>
      <c r="I670" t="s">
        <v>63</v>
      </c>
      <c r="J670">
        <v>30</v>
      </c>
      <c r="K670" t="s">
        <v>53</v>
      </c>
      <c r="L670" t="s">
        <v>13</v>
      </c>
      <c r="M670" t="s">
        <v>75</v>
      </c>
      <c r="N670">
        <v>8</v>
      </c>
      <c r="O670" s="20">
        <v>100</v>
      </c>
      <c r="P670">
        <v>1.4</v>
      </c>
      <c r="Q670" t="s">
        <v>54</v>
      </c>
      <c r="R670">
        <v>0.62</v>
      </c>
      <c r="S670" t="s">
        <v>33</v>
      </c>
      <c r="T670" t="s">
        <v>15</v>
      </c>
      <c r="U670">
        <v>14</v>
      </c>
      <c r="W670">
        <v>5</v>
      </c>
    </row>
    <row r="671" spans="1:23" x14ac:dyDescent="0.25">
      <c r="A671" t="s">
        <v>1402</v>
      </c>
      <c r="B671" t="s">
        <v>2108</v>
      </c>
      <c r="C671" t="s">
        <v>4123</v>
      </c>
      <c r="D671" t="s">
        <v>2110</v>
      </c>
      <c r="E671" t="s">
        <v>1403</v>
      </c>
      <c r="F671" t="s">
        <v>4124</v>
      </c>
      <c r="G671" t="s">
        <v>4125</v>
      </c>
      <c r="H671" t="s">
        <v>1403</v>
      </c>
      <c r="I671" t="s">
        <v>63</v>
      </c>
      <c r="J671">
        <v>25</v>
      </c>
      <c r="K671" t="s">
        <v>111</v>
      </c>
      <c r="L671" t="s">
        <v>13</v>
      </c>
      <c r="M671" t="s">
        <v>75</v>
      </c>
      <c r="N671">
        <v>1</v>
      </c>
      <c r="O671" s="20" t="s">
        <v>2106</v>
      </c>
      <c r="P671">
        <v>3.2</v>
      </c>
      <c r="Q671" t="s">
        <v>2099</v>
      </c>
      <c r="R671">
        <v>0.87</v>
      </c>
      <c r="S671" t="s">
        <v>8</v>
      </c>
      <c r="T671" t="s">
        <v>15</v>
      </c>
      <c r="U671">
        <v>3</v>
      </c>
      <c r="W671">
        <v>2</v>
      </c>
    </row>
    <row r="672" spans="1:23" x14ac:dyDescent="0.25">
      <c r="A672" t="s">
        <v>1404</v>
      </c>
      <c r="B672" t="s">
        <v>2108</v>
      </c>
      <c r="C672" t="s">
        <v>4126</v>
      </c>
      <c r="D672" t="s">
        <v>2110</v>
      </c>
      <c r="E672" t="s">
        <v>1405</v>
      </c>
      <c r="F672" t="s">
        <v>4127</v>
      </c>
      <c r="G672" t="s">
        <v>4128</v>
      </c>
      <c r="H672" t="s">
        <v>1405</v>
      </c>
      <c r="I672" t="s">
        <v>63</v>
      </c>
      <c r="J672">
        <v>28</v>
      </c>
      <c r="K672" t="s">
        <v>122</v>
      </c>
      <c r="L672" t="s">
        <v>123</v>
      </c>
      <c r="M672" t="s">
        <v>64</v>
      </c>
      <c r="N672">
        <v>10</v>
      </c>
      <c r="O672" s="20" t="s">
        <v>49</v>
      </c>
      <c r="P672">
        <v>3.8</v>
      </c>
      <c r="Q672" t="s">
        <v>54</v>
      </c>
      <c r="R672">
        <v>0.98</v>
      </c>
      <c r="S672" t="s">
        <v>55</v>
      </c>
      <c r="T672" t="s">
        <v>20</v>
      </c>
      <c r="U672">
        <v>12</v>
      </c>
      <c r="W672">
        <v>11</v>
      </c>
    </row>
    <row r="673" spans="1:23" x14ac:dyDescent="0.25">
      <c r="A673" t="s">
        <v>1406</v>
      </c>
      <c r="B673" t="s">
        <v>2108</v>
      </c>
      <c r="C673" t="s">
        <v>4129</v>
      </c>
      <c r="D673" t="s">
        <v>2110</v>
      </c>
      <c r="E673" t="s">
        <v>1407</v>
      </c>
      <c r="F673" t="s">
        <v>4130</v>
      </c>
      <c r="G673" t="s">
        <v>4131</v>
      </c>
      <c r="H673" t="s">
        <v>1407</v>
      </c>
      <c r="I673" t="s">
        <v>82</v>
      </c>
      <c r="J673">
        <v>29</v>
      </c>
      <c r="K673" t="s">
        <v>95</v>
      </c>
      <c r="L673" t="s">
        <v>96</v>
      </c>
      <c r="M673" t="s">
        <v>7</v>
      </c>
      <c r="N673">
        <v>0</v>
      </c>
      <c r="O673" s="20" t="s">
        <v>153</v>
      </c>
      <c r="P673">
        <v>1.5</v>
      </c>
      <c r="Q673" t="s">
        <v>2100</v>
      </c>
      <c r="R673">
        <v>0.64</v>
      </c>
      <c r="S673" t="s">
        <v>55</v>
      </c>
      <c r="T673" t="s">
        <v>15</v>
      </c>
      <c r="U673">
        <v>5</v>
      </c>
      <c r="W673">
        <v>4</v>
      </c>
    </row>
    <row r="674" spans="1:23" x14ac:dyDescent="0.25">
      <c r="A674" t="s">
        <v>1408</v>
      </c>
      <c r="B674" t="s">
        <v>2108</v>
      </c>
      <c r="C674" t="s">
        <v>4132</v>
      </c>
      <c r="D674" t="s">
        <v>2110</v>
      </c>
      <c r="E674" t="s">
        <v>1409</v>
      </c>
      <c r="F674" t="s">
        <v>4133</v>
      </c>
      <c r="G674" t="s">
        <v>4134</v>
      </c>
      <c r="H674" t="s">
        <v>1409</v>
      </c>
      <c r="I674" t="s">
        <v>82</v>
      </c>
      <c r="J674">
        <v>30</v>
      </c>
      <c r="K674" t="s">
        <v>173</v>
      </c>
      <c r="L674" t="s">
        <v>59</v>
      </c>
      <c r="M674" t="s">
        <v>19</v>
      </c>
      <c r="N674">
        <v>4</v>
      </c>
      <c r="O674" s="20" t="s">
        <v>49</v>
      </c>
      <c r="P674">
        <v>2.8</v>
      </c>
      <c r="Q674" t="s">
        <v>2100</v>
      </c>
      <c r="R674">
        <v>0.71</v>
      </c>
      <c r="S674" t="s">
        <v>55</v>
      </c>
      <c r="T674" t="s">
        <v>15</v>
      </c>
      <c r="U674">
        <v>4</v>
      </c>
      <c r="W674">
        <v>1</v>
      </c>
    </row>
    <row r="675" spans="1:23" x14ac:dyDescent="0.25">
      <c r="A675" t="s">
        <v>1410</v>
      </c>
      <c r="B675" t="s">
        <v>2108</v>
      </c>
      <c r="C675" t="s">
        <v>4135</v>
      </c>
      <c r="D675" t="s">
        <v>2110</v>
      </c>
      <c r="E675" t="s">
        <v>1411</v>
      </c>
      <c r="F675" t="s">
        <v>4136</v>
      </c>
      <c r="G675" t="s">
        <v>4137</v>
      </c>
      <c r="H675" t="s">
        <v>1411</v>
      </c>
      <c r="I675" t="s">
        <v>82</v>
      </c>
      <c r="J675">
        <v>47</v>
      </c>
      <c r="K675" t="s">
        <v>122</v>
      </c>
      <c r="L675" t="s">
        <v>123</v>
      </c>
      <c r="M675" t="s">
        <v>31</v>
      </c>
      <c r="N675">
        <v>2</v>
      </c>
      <c r="O675" s="20">
        <v>50</v>
      </c>
      <c r="P675">
        <v>2.7</v>
      </c>
      <c r="Q675" t="s">
        <v>142</v>
      </c>
      <c r="R675">
        <v>0.96</v>
      </c>
      <c r="S675" t="s">
        <v>33</v>
      </c>
      <c r="T675" t="s">
        <v>15</v>
      </c>
      <c r="U675">
        <v>4</v>
      </c>
      <c r="W675">
        <v>1</v>
      </c>
    </row>
    <row r="676" spans="1:23" x14ac:dyDescent="0.25">
      <c r="A676" t="s">
        <v>1412</v>
      </c>
      <c r="B676" t="s">
        <v>2108</v>
      </c>
      <c r="C676" t="s">
        <v>4138</v>
      </c>
      <c r="D676" t="s">
        <v>2110</v>
      </c>
      <c r="E676" t="s">
        <v>1413</v>
      </c>
      <c r="F676" t="s">
        <v>4139</v>
      </c>
      <c r="G676" t="s">
        <v>4140</v>
      </c>
      <c r="H676" t="s">
        <v>1413</v>
      </c>
      <c r="I676" t="s">
        <v>82</v>
      </c>
      <c r="J676">
        <v>34</v>
      </c>
      <c r="K676" t="s">
        <v>12</v>
      </c>
      <c r="L676" t="s">
        <v>13</v>
      </c>
      <c r="M676" t="s">
        <v>7</v>
      </c>
      <c r="N676">
        <v>10</v>
      </c>
      <c r="O676" s="20" t="s">
        <v>32</v>
      </c>
      <c r="P676">
        <v>3.9</v>
      </c>
      <c r="Q676" t="s">
        <v>2100</v>
      </c>
      <c r="R676">
        <v>0.11</v>
      </c>
      <c r="S676" t="s">
        <v>8</v>
      </c>
      <c r="T676" t="s">
        <v>15</v>
      </c>
      <c r="U676">
        <v>12</v>
      </c>
      <c r="W676">
        <v>13</v>
      </c>
    </row>
    <row r="677" spans="1:23" x14ac:dyDescent="0.25">
      <c r="A677" t="s">
        <v>1414</v>
      </c>
      <c r="B677" t="s">
        <v>2108</v>
      </c>
      <c r="C677" t="s">
        <v>4141</v>
      </c>
      <c r="D677" t="s">
        <v>2110</v>
      </c>
      <c r="E677" t="s">
        <v>1415</v>
      </c>
      <c r="F677" t="s">
        <v>4142</v>
      </c>
      <c r="G677" t="s">
        <v>4143</v>
      </c>
      <c r="H677" t="s">
        <v>1415</v>
      </c>
      <c r="I677" t="s">
        <v>82</v>
      </c>
      <c r="J677">
        <v>45</v>
      </c>
      <c r="K677" t="s">
        <v>43</v>
      </c>
      <c r="L677" t="s">
        <v>13</v>
      </c>
      <c r="M677" t="s">
        <v>19</v>
      </c>
      <c r="N677">
        <v>16</v>
      </c>
      <c r="O677" s="20">
        <v>100</v>
      </c>
      <c r="P677">
        <v>4.5999999999999996</v>
      </c>
      <c r="Q677" t="s">
        <v>2099</v>
      </c>
      <c r="R677">
        <v>0.78</v>
      </c>
      <c r="S677" t="s">
        <v>8</v>
      </c>
      <c r="T677" t="s">
        <v>9</v>
      </c>
      <c r="U677">
        <v>15</v>
      </c>
      <c r="W677">
        <v>7</v>
      </c>
    </row>
    <row r="678" spans="1:23" x14ac:dyDescent="0.25">
      <c r="A678" t="s">
        <v>1416</v>
      </c>
      <c r="B678" t="s">
        <v>2108</v>
      </c>
      <c r="C678" t="s">
        <v>4144</v>
      </c>
      <c r="D678" t="s">
        <v>2110</v>
      </c>
      <c r="E678" t="s">
        <v>1417</v>
      </c>
      <c r="F678" t="s">
        <v>4145</v>
      </c>
      <c r="G678" t="s">
        <v>4146</v>
      </c>
      <c r="H678" t="s">
        <v>1417</v>
      </c>
      <c r="I678" t="s">
        <v>63</v>
      </c>
      <c r="J678">
        <v>56</v>
      </c>
      <c r="K678" t="s">
        <v>173</v>
      </c>
      <c r="L678" t="s">
        <v>59</v>
      </c>
      <c r="M678" t="s">
        <v>64</v>
      </c>
      <c r="N678">
        <v>27</v>
      </c>
      <c r="O678" s="20" t="s">
        <v>104</v>
      </c>
      <c r="P678">
        <v>2.2000000000000002</v>
      </c>
      <c r="Q678" t="s">
        <v>2099</v>
      </c>
      <c r="R678">
        <v>0.7</v>
      </c>
      <c r="S678" t="s">
        <v>33</v>
      </c>
      <c r="T678" t="s">
        <v>15</v>
      </c>
      <c r="U678">
        <v>19</v>
      </c>
      <c r="W678">
        <v>3</v>
      </c>
    </row>
    <row r="679" spans="1:23" x14ac:dyDescent="0.25">
      <c r="A679" t="s">
        <v>1418</v>
      </c>
      <c r="B679" t="s">
        <v>2108</v>
      </c>
      <c r="C679" t="s">
        <v>4147</v>
      </c>
      <c r="D679" t="s">
        <v>2110</v>
      </c>
      <c r="E679" t="s">
        <v>1419</v>
      </c>
      <c r="F679" t="s">
        <v>4148</v>
      </c>
      <c r="G679" t="s">
        <v>4149</v>
      </c>
      <c r="H679" t="s">
        <v>1419</v>
      </c>
      <c r="I679" t="s">
        <v>63</v>
      </c>
      <c r="J679">
        <v>49</v>
      </c>
      <c r="K679" t="s">
        <v>158</v>
      </c>
      <c r="L679" t="s">
        <v>159</v>
      </c>
      <c r="M679" t="s">
        <v>75</v>
      </c>
      <c r="N679">
        <v>20</v>
      </c>
      <c r="O679" s="20">
        <v>50</v>
      </c>
      <c r="P679">
        <v>2.5</v>
      </c>
      <c r="Q679" t="s">
        <v>2099</v>
      </c>
      <c r="R679">
        <v>0.82</v>
      </c>
      <c r="S679" t="s">
        <v>8</v>
      </c>
      <c r="T679" t="s">
        <v>44</v>
      </c>
      <c r="U679">
        <v>15</v>
      </c>
      <c r="W679">
        <v>11</v>
      </c>
    </row>
    <row r="680" spans="1:23" x14ac:dyDescent="0.25">
      <c r="A680" t="s">
        <v>1420</v>
      </c>
      <c r="B680" t="s">
        <v>2108</v>
      </c>
      <c r="C680" t="s">
        <v>4150</v>
      </c>
      <c r="D680" t="s">
        <v>2110</v>
      </c>
      <c r="E680" t="s">
        <v>1421</v>
      </c>
      <c r="F680" t="s">
        <v>4151</v>
      </c>
      <c r="G680" t="s">
        <v>4152</v>
      </c>
      <c r="H680" t="s">
        <v>1421</v>
      </c>
      <c r="I680" t="s">
        <v>82</v>
      </c>
      <c r="J680">
        <v>48</v>
      </c>
      <c r="K680" t="s">
        <v>118</v>
      </c>
      <c r="L680" t="s">
        <v>119</v>
      </c>
      <c r="M680" t="s">
        <v>31</v>
      </c>
      <c r="N680">
        <v>10</v>
      </c>
      <c r="O680" s="20" t="s">
        <v>49</v>
      </c>
      <c r="P680">
        <v>3.1</v>
      </c>
      <c r="Q680" t="s">
        <v>2099</v>
      </c>
      <c r="R680">
        <v>0.11</v>
      </c>
      <c r="S680" t="s">
        <v>33</v>
      </c>
      <c r="T680" t="s">
        <v>20</v>
      </c>
      <c r="U680">
        <v>13</v>
      </c>
      <c r="W680">
        <v>4</v>
      </c>
    </row>
    <row r="681" spans="1:23" x14ac:dyDescent="0.25">
      <c r="A681" t="s">
        <v>1422</v>
      </c>
      <c r="B681" t="s">
        <v>2108</v>
      </c>
      <c r="C681" t="s">
        <v>4153</v>
      </c>
      <c r="D681" t="s">
        <v>2110</v>
      </c>
      <c r="E681" t="s">
        <v>1423</v>
      </c>
      <c r="F681" t="s">
        <v>4154</v>
      </c>
      <c r="G681" t="s">
        <v>4155</v>
      </c>
      <c r="H681" t="s">
        <v>1423</v>
      </c>
      <c r="I681" t="s">
        <v>63</v>
      </c>
      <c r="J681">
        <v>29</v>
      </c>
      <c r="K681" t="s">
        <v>95</v>
      </c>
      <c r="L681" t="s">
        <v>96</v>
      </c>
      <c r="M681" t="s">
        <v>19</v>
      </c>
      <c r="N681">
        <v>0</v>
      </c>
      <c r="O681" s="20" t="s">
        <v>104</v>
      </c>
      <c r="P681">
        <v>2.5</v>
      </c>
      <c r="Q681" t="s">
        <v>2100</v>
      </c>
      <c r="R681">
        <v>0.99</v>
      </c>
      <c r="S681" t="s">
        <v>33</v>
      </c>
      <c r="T681" t="s">
        <v>9</v>
      </c>
      <c r="U681">
        <v>3</v>
      </c>
      <c r="W681">
        <v>2</v>
      </c>
    </row>
    <row r="682" spans="1:23" x14ac:dyDescent="0.25">
      <c r="A682" t="s">
        <v>1424</v>
      </c>
      <c r="B682" t="s">
        <v>2108</v>
      </c>
      <c r="C682" t="s">
        <v>4156</v>
      </c>
      <c r="D682" t="s">
        <v>2110</v>
      </c>
      <c r="E682" t="s">
        <v>1425</v>
      </c>
      <c r="F682" t="s">
        <v>4157</v>
      </c>
      <c r="G682" t="s">
        <v>4158</v>
      </c>
      <c r="H682" t="s">
        <v>1425</v>
      </c>
      <c r="I682" t="s">
        <v>63</v>
      </c>
      <c r="J682">
        <v>49</v>
      </c>
      <c r="K682" t="s">
        <v>29</v>
      </c>
      <c r="L682" t="s">
        <v>30</v>
      </c>
      <c r="M682" t="s">
        <v>23</v>
      </c>
      <c r="N682">
        <v>11</v>
      </c>
      <c r="O682" s="20">
        <v>75</v>
      </c>
      <c r="P682">
        <v>3.8</v>
      </c>
      <c r="Q682" t="s">
        <v>2100</v>
      </c>
      <c r="R682">
        <v>0.93</v>
      </c>
      <c r="S682" t="s">
        <v>33</v>
      </c>
      <c r="T682" t="s">
        <v>15</v>
      </c>
      <c r="U682">
        <v>13</v>
      </c>
      <c r="W682">
        <v>5</v>
      </c>
    </row>
    <row r="683" spans="1:23" x14ac:dyDescent="0.25">
      <c r="A683" t="s">
        <v>1426</v>
      </c>
      <c r="B683" t="s">
        <v>2108</v>
      </c>
      <c r="C683" t="s">
        <v>4159</v>
      </c>
      <c r="D683" t="s">
        <v>2110</v>
      </c>
      <c r="E683" t="s">
        <v>1427</v>
      </c>
      <c r="F683" t="s">
        <v>4160</v>
      </c>
      <c r="G683" t="s">
        <v>4161</v>
      </c>
      <c r="H683" t="s">
        <v>1427</v>
      </c>
      <c r="I683" t="s">
        <v>63</v>
      </c>
      <c r="J683">
        <v>22</v>
      </c>
      <c r="K683" t="s">
        <v>158</v>
      </c>
      <c r="L683" t="s">
        <v>159</v>
      </c>
      <c r="M683" t="s">
        <v>7</v>
      </c>
      <c r="N683">
        <v>1</v>
      </c>
      <c r="O683" s="20">
        <v>100</v>
      </c>
      <c r="P683">
        <v>4.8</v>
      </c>
      <c r="Q683" t="s">
        <v>2100</v>
      </c>
      <c r="R683">
        <v>0.75</v>
      </c>
      <c r="S683" t="s">
        <v>55</v>
      </c>
      <c r="T683" t="s">
        <v>9</v>
      </c>
      <c r="U683">
        <v>1</v>
      </c>
      <c r="W683">
        <v>1</v>
      </c>
    </row>
    <row r="684" spans="1:23" x14ac:dyDescent="0.25">
      <c r="A684" t="s">
        <v>1428</v>
      </c>
      <c r="B684" t="s">
        <v>2108</v>
      </c>
      <c r="C684" t="s">
        <v>4162</v>
      </c>
      <c r="D684" t="s">
        <v>2110</v>
      </c>
      <c r="E684" t="s">
        <v>1429</v>
      </c>
      <c r="F684" t="s">
        <v>4163</v>
      </c>
      <c r="G684" t="s">
        <v>4164</v>
      </c>
      <c r="H684" t="s">
        <v>1429</v>
      </c>
      <c r="I684" t="s">
        <v>82</v>
      </c>
      <c r="J684">
        <v>52</v>
      </c>
      <c r="K684" t="s">
        <v>162</v>
      </c>
      <c r="L684" t="s">
        <v>59</v>
      </c>
      <c r="M684" t="s">
        <v>19</v>
      </c>
      <c r="N684">
        <v>30</v>
      </c>
      <c r="O684" s="20" t="s">
        <v>2102</v>
      </c>
      <c r="P684">
        <v>2.5</v>
      </c>
      <c r="Q684" t="s">
        <v>2100</v>
      </c>
      <c r="R684">
        <v>0.61</v>
      </c>
      <c r="S684" t="s">
        <v>8</v>
      </c>
      <c r="T684" t="s">
        <v>15</v>
      </c>
      <c r="U684">
        <v>19</v>
      </c>
      <c r="W684">
        <v>14</v>
      </c>
    </row>
    <row r="685" spans="1:23" x14ac:dyDescent="0.25">
      <c r="A685" t="s">
        <v>1430</v>
      </c>
      <c r="B685" t="s">
        <v>2108</v>
      </c>
      <c r="C685" t="s">
        <v>4165</v>
      </c>
      <c r="D685" t="s">
        <v>2110</v>
      </c>
      <c r="E685" t="s">
        <v>1431</v>
      </c>
      <c r="F685" t="s">
        <v>4166</v>
      </c>
      <c r="G685" t="s">
        <v>4167</v>
      </c>
      <c r="H685" t="s">
        <v>1431</v>
      </c>
      <c r="I685" t="s">
        <v>82</v>
      </c>
      <c r="J685">
        <v>60</v>
      </c>
      <c r="K685" t="s">
        <v>111</v>
      </c>
      <c r="L685" t="s">
        <v>13</v>
      </c>
      <c r="M685" t="s">
        <v>7</v>
      </c>
      <c r="N685">
        <v>7</v>
      </c>
      <c r="O685" s="20" t="s">
        <v>2106</v>
      </c>
      <c r="P685">
        <v>0</v>
      </c>
      <c r="Q685" t="s">
        <v>142</v>
      </c>
      <c r="R685">
        <v>0.97</v>
      </c>
      <c r="S685" t="s">
        <v>33</v>
      </c>
      <c r="T685" t="s">
        <v>44</v>
      </c>
      <c r="U685">
        <v>9</v>
      </c>
      <c r="W685">
        <v>8</v>
      </c>
    </row>
    <row r="686" spans="1:23" x14ac:dyDescent="0.25">
      <c r="A686" t="s">
        <v>1432</v>
      </c>
      <c r="B686" t="s">
        <v>2108</v>
      </c>
      <c r="C686" t="s">
        <v>4168</v>
      </c>
      <c r="D686" t="s">
        <v>2110</v>
      </c>
      <c r="E686" t="s">
        <v>1433</v>
      </c>
      <c r="F686" t="s">
        <v>4169</v>
      </c>
      <c r="G686" t="s">
        <v>4170</v>
      </c>
      <c r="H686" t="s">
        <v>1433</v>
      </c>
      <c r="I686" t="s">
        <v>63</v>
      </c>
      <c r="J686">
        <v>33</v>
      </c>
      <c r="K686" t="s">
        <v>71</v>
      </c>
      <c r="L686" t="s">
        <v>72</v>
      </c>
      <c r="M686" t="s">
        <v>60</v>
      </c>
      <c r="N686">
        <v>0</v>
      </c>
      <c r="O686" s="20" t="s">
        <v>212</v>
      </c>
      <c r="P686">
        <v>1.7</v>
      </c>
      <c r="Q686" t="s">
        <v>2100</v>
      </c>
      <c r="R686">
        <v>0.95</v>
      </c>
      <c r="S686" t="s">
        <v>8</v>
      </c>
      <c r="T686" t="s">
        <v>20</v>
      </c>
      <c r="U686">
        <v>4</v>
      </c>
      <c r="W686">
        <v>5</v>
      </c>
    </row>
    <row r="687" spans="1:23" x14ac:dyDescent="0.25">
      <c r="A687" t="s">
        <v>1434</v>
      </c>
      <c r="B687" t="s">
        <v>2108</v>
      </c>
      <c r="C687" t="s">
        <v>4171</v>
      </c>
      <c r="D687" t="s">
        <v>2110</v>
      </c>
      <c r="E687" t="s">
        <v>1435</v>
      </c>
      <c r="F687" t="s">
        <v>4172</v>
      </c>
      <c r="G687" t="s">
        <v>4173</v>
      </c>
      <c r="H687" t="s">
        <v>1435</v>
      </c>
      <c r="I687" t="s">
        <v>82</v>
      </c>
      <c r="J687">
        <v>52</v>
      </c>
      <c r="K687" t="s">
        <v>95</v>
      </c>
      <c r="L687" t="s">
        <v>96</v>
      </c>
      <c r="M687" t="s">
        <v>19</v>
      </c>
      <c r="N687">
        <v>21</v>
      </c>
      <c r="O687" s="20" t="s">
        <v>2104</v>
      </c>
      <c r="P687">
        <v>4</v>
      </c>
      <c r="Q687" t="s">
        <v>2100</v>
      </c>
      <c r="R687">
        <v>0.69</v>
      </c>
      <c r="S687" t="s">
        <v>55</v>
      </c>
      <c r="T687" t="s">
        <v>15</v>
      </c>
      <c r="U687">
        <v>14</v>
      </c>
      <c r="W687">
        <v>9</v>
      </c>
    </row>
    <row r="688" spans="1:23" x14ac:dyDescent="0.25">
      <c r="A688" t="s">
        <v>1436</v>
      </c>
      <c r="B688" t="s">
        <v>2108</v>
      </c>
      <c r="C688" t="s">
        <v>4174</v>
      </c>
      <c r="D688" t="s">
        <v>2110</v>
      </c>
      <c r="E688" t="s">
        <v>1437</v>
      </c>
      <c r="F688" t="s">
        <v>4175</v>
      </c>
      <c r="G688" t="s">
        <v>4176</v>
      </c>
      <c r="H688" t="s">
        <v>1437</v>
      </c>
      <c r="I688" t="s">
        <v>63</v>
      </c>
      <c r="J688">
        <v>25</v>
      </c>
      <c r="K688" t="s">
        <v>18</v>
      </c>
      <c r="L688" t="s">
        <v>18</v>
      </c>
      <c r="M688" t="s">
        <v>75</v>
      </c>
      <c r="N688">
        <v>7</v>
      </c>
      <c r="O688" s="20" t="s">
        <v>2102</v>
      </c>
      <c r="P688">
        <v>1.9</v>
      </c>
      <c r="Q688" t="s">
        <v>2099</v>
      </c>
      <c r="R688">
        <v>0.63</v>
      </c>
      <c r="S688" t="s">
        <v>33</v>
      </c>
      <c r="T688" t="s">
        <v>15</v>
      </c>
      <c r="U688">
        <v>11</v>
      </c>
      <c r="W688">
        <v>5</v>
      </c>
    </row>
    <row r="689" spans="1:23" x14ac:dyDescent="0.25">
      <c r="A689" t="s">
        <v>1438</v>
      </c>
      <c r="B689" t="s">
        <v>2108</v>
      </c>
      <c r="C689" t="s">
        <v>4177</v>
      </c>
      <c r="D689" t="s">
        <v>2110</v>
      </c>
      <c r="E689" t="s">
        <v>1439</v>
      </c>
      <c r="F689" t="s">
        <v>4178</v>
      </c>
      <c r="G689" t="s">
        <v>4179</v>
      </c>
      <c r="H689" t="s">
        <v>1439</v>
      </c>
      <c r="I689" t="s">
        <v>82</v>
      </c>
      <c r="J689">
        <v>33</v>
      </c>
      <c r="K689" t="s">
        <v>71</v>
      </c>
      <c r="L689" t="s">
        <v>72</v>
      </c>
      <c r="M689" t="s">
        <v>64</v>
      </c>
      <c r="N689">
        <v>11</v>
      </c>
      <c r="O689" s="20" t="s">
        <v>2106</v>
      </c>
      <c r="P689">
        <v>4.4000000000000004</v>
      </c>
      <c r="Q689" t="s">
        <v>2100</v>
      </c>
      <c r="R689">
        <v>0.65</v>
      </c>
      <c r="S689" t="s">
        <v>50</v>
      </c>
      <c r="T689" t="s">
        <v>15</v>
      </c>
      <c r="U689">
        <v>1</v>
      </c>
      <c r="W689">
        <v>1</v>
      </c>
    </row>
    <row r="690" spans="1:23" x14ac:dyDescent="0.25">
      <c r="A690" t="s">
        <v>1440</v>
      </c>
      <c r="B690" t="s">
        <v>2108</v>
      </c>
      <c r="C690" t="s">
        <v>4180</v>
      </c>
      <c r="D690" t="s">
        <v>2110</v>
      </c>
      <c r="E690" t="s">
        <v>1441</v>
      </c>
      <c r="F690" t="s">
        <v>4181</v>
      </c>
      <c r="G690" t="s">
        <v>4182</v>
      </c>
      <c r="H690" t="s">
        <v>1441</v>
      </c>
      <c r="I690" t="s">
        <v>63</v>
      </c>
      <c r="J690">
        <v>33</v>
      </c>
      <c r="K690" t="s">
        <v>158</v>
      </c>
      <c r="L690" t="s">
        <v>159</v>
      </c>
      <c r="M690" t="s">
        <v>14</v>
      </c>
      <c r="N690">
        <v>11</v>
      </c>
      <c r="O690" s="20" t="s">
        <v>49</v>
      </c>
      <c r="P690">
        <v>4.2</v>
      </c>
      <c r="Q690" t="s">
        <v>2100</v>
      </c>
      <c r="R690">
        <v>0.9</v>
      </c>
      <c r="S690" t="s">
        <v>55</v>
      </c>
      <c r="T690" t="s">
        <v>15</v>
      </c>
      <c r="U690">
        <v>1</v>
      </c>
      <c r="W690">
        <v>1</v>
      </c>
    </row>
    <row r="691" spans="1:23" x14ac:dyDescent="0.25">
      <c r="A691" t="s">
        <v>1442</v>
      </c>
      <c r="B691" t="s">
        <v>2108</v>
      </c>
      <c r="C691" t="s">
        <v>4183</v>
      </c>
      <c r="D691" t="s">
        <v>2110</v>
      </c>
      <c r="E691" t="s">
        <v>28</v>
      </c>
      <c r="F691" t="s">
        <v>2127</v>
      </c>
      <c r="G691" t="s">
        <v>2128</v>
      </c>
      <c r="H691" t="s">
        <v>28</v>
      </c>
      <c r="I691" t="s">
        <v>63</v>
      </c>
      <c r="J691">
        <v>52</v>
      </c>
      <c r="K691" t="s">
        <v>111</v>
      </c>
      <c r="L691" t="s">
        <v>13</v>
      </c>
      <c r="M691" t="s">
        <v>60</v>
      </c>
      <c r="N691">
        <v>25</v>
      </c>
      <c r="O691" s="20">
        <v>100</v>
      </c>
      <c r="P691">
        <v>4.8</v>
      </c>
      <c r="Q691" t="s">
        <v>2099</v>
      </c>
      <c r="R691">
        <v>0.11</v>
      </c>
      <c r="S691" t="s">
        <v>50</v>
      </c>
      <c r="T691" t="s">
        <v>20</v>
      </c>
      <c r="U691">
        <v>10</v>
      </c>
      <c r="W691">
        <v>8</v>
      </c>
    </row>
    <row r="692" spans="1:23" x14ac:dyDescent="0.25">
      <c r="A692" t="s">
        <v>1443</v>
      </c>
      <c r="B692" t="s">
        <v>2108</v>
      </c>
      <c r="C692" t="s">
        <v>4184</v>
      </c>
      <c r="D692" t="s">
        <v>2110</v>
      </c>
      <c r="E692" t="s">
        <v>1444</v>
      </c>
      <c r="F692" t="s">
        <v>4185</v>
      </c>
      <c r="G692" t="s">
        <v>4186</v>
      </c>
      <c r="H692" t="s">
        <v>1444</v>
      </c>
      <c r="I692" t="s">
        <v>63</v>
      </c>
      <c r="J692">
        <v>20</v>
      </c>
      <c r="K692" t="s">
        <v>36</v>
      </c>
      <c r="L692" t="s">
        <v>37</v>
      </c>
      <c r="M692" t="s">
        <v>23</v>
      </c>
      <c r="N692">
        <v>1</v>
      </c>
      <c r="O692" s="20" t="s">
        <v>2106</v>
      </c>
      <c r="P692">
        <v>2</v>
      </c>
      <c r="Q692" t="s">
        <v>142</v>
      </c>
      <c r="R692">
        <v>0.89</v>
      </c>
      <c r="S692" t="s">
        <v>8</v>
      </c>
      <c r="T692" t="s">
        <v>20</v>
      </c>
      <c r="U692">
        <v>1</v>
      </c>
      <c r="W692">
        <v>2</v>
      </c>
    </row>
    <row r="693" spans="1:23" x14ac:dyDescent="0.25">
      <c r="A693" t="s">
        <v>1445</v>
      </c>
      <c r="B693" t="s">
        <v>2108</v>
      </c>
      <c r="C693" t="s">
        <v>4187</v>
      </c>
      <c r="D693" t="s">
        <v>2110</v>
      </c>
      <c r="E693" t="s">
        <v>1446</v>
      </c>
      <c r="F693" t="s">
        <v>4188</v>
      </c>
      <c r="G693" t="s">
        <v>4189</v>
      </c>
      <c r="H693" t="s">
        <v>1446</v>
      </c>
      <c r="I693" t="s">
        <v>63</v>
      </c>
      <c r="J693">
        <v>43</v>
      </c>
      <c r="K693" t="s">
        <v>107</v>
      </c>
      <c r="L693" t="s">
        <v>108</v>
      </c>
      <c r="M693" t="s">
        <v>38</v>
      </c>
      <c r="N693">
        <v>7</v>
      </c>
      <c r="O693" s="20" t="s">
        <v>2105</v>
      </c>
      <c r="P693">
        <v>2.5</v>
      </c>
      <c r="Q693" t="s">
        <v>2100</v>
      </c>
      <c r="R693">
        <v>0.8</v>
      </c>
      <c r="S693" t="s">
        <v>8</v>
      </c>
      <c r="T693" t="s">
        <v>44</v>
      </c>
      <c r="U693">
        <v>11</v>
      </c>
      <c r="W693">
        <v>3</v>
      </c>
    </row>
    <row r="694" spans="1:23" x14ac:dyDescent="0.25">
      <c r="A694" t="s">
        <v>1447</v>
      </c>
      <c r="B694" t="s">
        <v>2108</v>
      </c>
      <c r="C694" t="s">
        <v>4190</v>
      </c>
      <c r="D694" t="s">
        <v>2110</v>
      </c>
      <c r="E694" t="s">
        <v>1403</v>
      </c>
      <c r="F694" t="s">
        <v>4124</v>
      </c>
      <c r="G694" t="s">
        <v>4125</v>
      </c>
      <c r="H694" t="s">
        <v>1403</v>
      </c>
      <c r="I694" t="s">
        <v>63</v>
      </c>
      <c r="J694">
        <v>31</v>
      </c>
      <c r="K694" t="s">
        <v>118</v>
      </c>
      <c r="L694" t="s">
        <v>119</v>
      </c>
      <c r="M694" t="s">
        <v>14</v>
      </c>
      <c r="N694">
        <v>11</v>
      </c>
      <c r="O694" s="20">
        <v>50</v>
      </c>
      <c r="P694">
        <v>1.4</v>
      </c>
      <c r="Q694" t="s">
        <v>142</v>
      </c>
      <c r="R694">
        <v>0.8</v>
      </c>
      <c r="S694" t="s">
        <v>55</v>
      </c>
      <c r="T694" t="s">
        <v>20</v>
      </c>
      <c r="U694">
        <v>5</v>
      </c>
      <c r="W694">
        <v>2</v>
      </c>
    </row>
    <row r="695" spans="1:23" x14ac:dyDescent="0.25">
      <c r="A695" t="s">
        <v>1448</v>
      </c>
      <c r="B695" t="s">
        <v>2108</v>
      </c>
      <c r="C695" t="s">
        <v>4191</v>
      </c>
      <c r="D695" t="s">
        <v>2110</v>
      </c>
      <c r="E695" t="s">
        <v>1449</v>
      </c>
      <c r="F695" t="s">
        <v>4192</v>
      </c>
      <c r="G695" t="s">
        <v>4193</v>
      </c>
      <c r="H695" t="s">
        <v>1449</v>
      </c>
      <c r="I695" t="s">
        <v>63</v>
      </c>
      <c r="J695">
        <v>29</v>
      </c>
      <c r="K695" t="s">
        <v>18</v>
      </c>
      <c r="L695" t="s">
        <v>18</v>
      </c>
      <c r="M695" t="s">
        <v>38</v>
      </c>
      <c r="N695">
        <v>6</v>
      </c>
      <c r="O695" s="20">
        <v>100</v>
      </c>
      <c r="P695">
        <v>1.8</v>
      </c>
      <c r="Q695" t="s">
        <v>2099</v>
      </c>
      <c r="R695">
        <v>0.11</v>
      </c>
      <c r="S695" t="s">
        <v>8</v>
      </c>
      <c r="T695" t="s">
        <v>15</v>
      </c>
      <c r="U695">
        <v>6</v>
      </c>
      <c r="W695">
        <v>10</v>
      </c>
    </row>
    <row r="696" spans="1:23" x14ac:dyDescent="0.25">
      <c r="A696" t="s">
        <v>1450</v>
      </c>
      <c r="B696" t="s">
        <v>2108</v>
      </c>
      <c r="C696" t="s">
        <v>4194</v>
      </c>
      <c r="D696" t="s">
        <v>2110</v>
      </c>
      <c r="E696" t="s">
        <v>821</v>
      </c>
      <c r="F696" t="s">
        <v>3243</v>
      </c>
      <c r="G696" t="s">
        <v>3244</v>
      </c>
      <c r="H696" t="s">
        <v>821</v>
      </c>
      <c r="I696" t="s">
        <v>63</v>
      </c>
      <c r="J696">
        <v>53</v>
      </c>
      <c r="K696" t="s">
        <v>136</v>
      </c>
      <c r="L696" t="s">
        <v>137</v>
      </c>
      <c r="M696" t="s">
        <v>19</v>
      </c>
      <c r="N696">
        <v>35</v>
      </c>
      <c r="O696" s="20" t="s">
        <v>49</v>
      </c>
      <c r="P696">
        <v>0</v>
      </c>
      <c r="Q696" t="s">
        <v>2100</v>
      </c>
      <c r="R696">
        <v>0.67</v>
      </c>
      <c r="S696" t="s">
        <v>50</v>
      </c>
      <c r="T696" t="s">
        <v>44</v>
      </c>
      <c r="U696">
        <v>18</v>
      </c>
      <c r="W696">
        <v>9</v>
      </c>
    </row>
    <row r="697" spans="1:23" x14ac:dyDescent="0.25">
      <c r="A697" t="s">
        <v>1451</v>
      </c>
      <c r="B697" t="s">
        <v>2108</v>
      </c>
      <c r="C697" t="s">
        <v>4195</v>
      </c>
      <c r="D697" t="s">
        <v>2110</v>
      </c>
      <c r="E697" t="s">
        <v>1452</v>
      </c>
      <c r="F697" t="s">
        <v>4196</v>
      </c>
      <c r="G697" t="s">
        <v>4197</v>
      </c>
      <c r="H697" t="s">
        <v>1452</v>
      </c>
      <c r="I697" t="s">
        <v>82</v>
      </c>
      <c r="J697">
        <v>38</v>
      </c>
      <c r="K697" t="s">
        <v>78</v>
      </c>
      <c r="L697" t="s">
        <v>79</v>
      </c>
      <c r="M697" t="s">
        <v>14</v>
      </c>
      <c r="N697">
        <v>1</v>
      </c>
      <c r="O697" s="20" t="s">
        <v>2104</v>
      </c>
      <c r="P697">
        <v>0</v>
      </c>
      <c r="Q697" t="s">
        <v>2099</v>
      </c>
      <c r="R697">
        <v>0.96</v>
      </c>
      <c r="S697" t="s">
        <v>33</v>
      </c>
      <c r="T697" t="s">
        <v>44</v>
      </c>
      <c r="U697">
        <v>2</v>
      </c>
      <c r="W697">
        <v>2</v>
      </c>
    </row>
    <row r="698" spans="1:23" x14ac:dyDescent="0.25">
      <c r="A698" t="s">
        <v>1453</v>
      </c>
      <c r="B698" t="s">
        <v>2108</v>
      </c>
      <c r="C698" t="s">
        <v>4198</v>
      </c>
      <c r="D698" t="s">
        <v>2110</v>
      </c>
      <c r="E698" t="s">
        <v>1454</v>
      </c>
      <c r="F698" t="s">
        <v>4199</v>
      </c>
      <c r="G698" t="s">
        <v>4200</v>
      </c>
      <c r="H698" t="s">
        <v>1454</v>
      </c>
      <c r="I698" t="s">
        <v>82</v>
      </c>
      <c r="J698">
        <v>29</v>
      </c>
      <c r="K698" t="s">
        <v>173</v>
      </c>
      <c r="L698" t="s">
        <v>59</v>
      </c>
      <c r="M698" t="s">
        <v>19</v>
      </c>
      <c r="N698">
        <v>11</v>
      </c>
      <c r="O698" s="20">
        <v>20</v>
      </c>
      <c r="P698">
        <v>0</v>
      </c>
      <c r="Q698" t="s">
        <v>2099</v>
      </c>
      <c r="R698">
        <v>0.9</v>
      </c>
      <c r="S698" t="s">
        <v>33</v>
      </c>
      <c r="T698" t="s">
        <v>44</v>
      </c>
      <c r="U698">
        <v>3</v>
      </c>
      <c r="W698">
        <v>3</v>
      </c>
    </row>
    <row r="699" spans="1:23" x14ac:dyDescent="0.25">
      <c r="A699" t="s">
        <v>1455</v>
      </c>
      <c r="B699" t="s">
        <v>2108</v>
      </c>
      <c r="C699" t="s">
        <v>4201</v>
      </c>
      <c r="D699" t="s">
        <v>2110</v>
      </c>
      <c r="E699" t="s">
        <v>1456</v>
      </c>
      <c r="F699" t="s">
        <v>4202</v>
      </c>
      <c r="G699" t="s">
        <v>4203</v>
      </c>
      <c r="H699" t="s">
        <v>1456</v>
      </c>
      <c r="I699" t="s">
        <v>82</v>
      </c>
      <c r="J699">
        <v>42</v>
      </c>
      <c r="K699" t="s">
        <v>95</v>
      </c>
      <c r="L699" t="s">
        <v>96</v>
      </c>
      <c r="M699" t="s">
        <v>60</v>
      </c>
      <c r="N699">
        <v>0</v>
      </c>
      <c r="O699" s="20" t="s">
        <v>49</v>
      </c>
      <c r="P699">
        <v>3.9</v>
      </c>
      <c r="Q699" t="s">
        <v>2099</v>
      </c>
      <c r="R699">
        <v>0.62</v>
      </c>
      <c r="S699" t="s">
        <v>33</v>
      </c>
      <c r="T699" t="s">
        <v>15</v>
      </c>
      <c r="U699">
        <v>5</v>
      </c>
      <c r="W699">
        <v>2</v>
      </c>
    </row>
    <row r="700" spans="1:23" x14ac:dyDescent="0.25">
      <c r="A700" t="s">
        <v>1457</v>
      </c>
      <c r="B700" t="s">
        <v>2108</v>
      </c>
      <c r="C700" t="s">
        <v>4204</v>
      </c>
      <c r="D700" t="s">
        <v>2110</v>
      </c>
      <c r="E700" t="s">
        <v>1458</v>
      </c>
      <c r="F700" t="s">
        <v>4205</v>
      </c>
      <c r="G700" t="s">
        <v>4206</v>
      </c>
      <c r="H700" t="s">
        <v>1458</v>
      </c>
      <c r="I700" t="s">
        <v>63</v>
      </c>
      <c r="J700">
        <v>54</v>
      </c>
      <c r="K700" t="s">
        <v>43</v>
      </c>
      <c r="L700" t="s">
        <v>13</v>
      </c>
      <c r="M700" t="s">
        <v>97</v>
      </c>
      <c r="N700">
        <v>9</v>
      </c>
      <c r="O700" s="20">
        <v>100</v>
      </c>
      <c r="P700">
        <v>2.5</v>
      </c>
      <c r="Q700" t="s">
        <v>2099</v>
      </c>
      <c r="R700">
        <v>0.72</v>
      </c>
      <c r="S700" t="s">
        <v>55</v>
      </c>
      <c r="T700" t="s">
        <v>9</v>
      </c>
      <c r="U700">
        <v>13</v>
      </c>
      <c r="W700">
        <v>10</v>
      </c>
    </row>
    <row r="701" spans="1:23" x14ac:dyDescent="0.25">
      <c r="A701" t="s">
        <v>1459</v>
      </c>
      <c r="B701" t="s">
        <v>2108</v>
      </c>
      <c r="C701" t="s">
        <v>4207</v>
      </c>
      <c r="D701" t="s">
        <v>2110</v>
      </c>
      <c r="E701" t="s">
        <v>1460</v>
      </c>
      <c r="F701" t="s">
        <v>4208</v>
      </c>
      <c r="G701" t="s">
        <v>4209</v>
      </c>
      <c r="H701" t="s">
        <v>1460</v>
      </c>
      <c r="I701" t="s">
        <v>82</v>
      </c>
      <c r="J701">
        <v>56</v>
      </c>
      <c r="K701" t="s">
        <v>158</v>
      </c>
      <c r="L701" t="s">
        <v>159</v>
      </c>
      <c r="M701" t="s">
        <v>60</v>
      </c>
      <c r="N701">
        <v>18</v>
      </c>
      <c r="O701" s="20" t="s">
        <v>2105</v>
      </c>
      <c r="P701">
        <v>4.4000000000000004</v>
      </c>
      <c r="Q701" t="s">
        <v>2100</v>
      </c>
      <c r="R701">
        <v>0.83</v>
      </c>
      <c r="S701" t="s">
        <v>8</v>
      </c>
      <c r="T701" t="s">
        <v>15</v>
      </c>
      <c r="U701">
        <v>18</v>
      </c>
      <c r="W701">
        <v>10</v>
      </c>
    </row>
    <row r="702" spans="1:23" x14ac:dyDescent="0.25">
      <c r="A702" t="s">
        <v>1461</v>
      </c>
      <c r="B702" t="s">
        <v>2108</v>
      </c>
      <c r="C702" t="s">
        <v>4210</v>
      </c>
      <c r="D702" t="s">
        <v>2110</v>
      </c>
      <c r="E702" t="s">
        <v>1462</v>
      </c>
      <c r="F702" t="s">
        <v>4211</v>
      </c>
      <c r="G702" t="s">
        <v>4212</v>
      </c>
      <c r="H702" t="s">
        <v>1462</v>
      </c>
      <c r="I702" t="s">
        <v>63</v>
      </c>
      <c r="J702">
        <v>47</v>
      </c>
      <c r="K702" t="s">
        <v>47</v>
      </c>
      <c r="L702" t="s">
        <v>48</v>
      </c>
      <c r="M702" t="s">
        <v>19</v>
      </c>
      <c r="N702">
        <v>22</v>
      </c>
      <c r="O702" s="20">
        <v>100</v>
      </c>
      <c r="P702">
        <v>4.4000000000000004</v>
      </c>
      <c r="Q702" t="s">
        <v>142</v>
      </c>
      <c r="R702">
        <v>0.7</v>
      </c>
      <c r="S702" t="s">
        <v>50</v>
      </c>
      <c r="T702" t="s">
        <v>20</v>
      </c>
      <c r="U702">
        <v>17</v>
      </c>
      <c r="W702">
        <v>16</v>
      </c>
    </row>
    <row r="703" spans="1:23" x14ac:dyDescent="0.25">
      <c r="A703" t="s">
        <v>1463</v>
      </c>
      <c r="B703" t="s">
        <v>2108</v>
      </c>
      <c r="C703" t="s">
        <v>4213</v>
      </c>
      <c r="D703" t="s">
        <v>2110</v>
      </c>
      <c r="E703" t="s">
        <v>1464</v>
      </c>
      <c r="F703" t="s">
        <v>4214</v>
      </c>
      <c r="G703" t="s">
        <v>4215</v>
      </c>
      <c r="H703" t="s">
        <v>1464</v>
      </c>
      <c r="I703" t="s">
        <v>82</v>
      </c>
      <c r="J703">
        <v>45</v>
      </c>
      <c r="K703" t="s">
        <v>107</v>
      </c>
      <c r="L703" t="s">
        <v>108</v>
      </c>
      <c r="M703" t="s">
        <v>7</v>
      </c>
      <c r="N703">
        <v>25</v>
      </c>
      <c r="O703" s="20">
        <v>50</v>
      </c>
      <c r="P703">
        <v>0</v>
      </c>
      <c r="Q703" t="s">
        <v>142</v>
      </c>
      <c r="R703">
        <v>0.99</v>
      </c>
      <c r="S703" t="s">
        <v>8</v>
      </c>
      <c r="T703" t="s">
        <v>20</v>
      </c>
      <c r="U703">
        <v>17</v>
      </c>
      <c r="W703">
        <v>3</v>
      </c>
    </row>
    <row r="704" spans="1:23" x14ac:dyDescent="0.25">
      <c r="A704" t="s">
        <v>1465</v>
      </c>
      <c r="B704" t="s">
        <v>2108</v>
      </c>
      <c r="C704" t="s">
        <v>4216</v>
      </c>
      <c r="D704" t="s">
        <v>2110</v>
      </c>
      <c r="E704" t="s">
        <v>1466</v>
      </c>
      <c r="F704" t="s">
        <v>4217</v>
      </c>
      <c r="G704" t="s">
        <v>4218</v>
      </c>
      <c r="H704" t="s">
        <v>1466</v>
      </c>
      <c r="I704" t="s">
        <v>82</v>
      </c>
      <c r="J704">
        <v>45</v>
      </c>
      <c r="K704" t="s">
        <v>158</v>
      </c>
      <c r="L704" t="s">
        <v>159</v>
      </c>
      <c r="M704" t="s">
        <v>38</v>
      </c>
      <c r="N704">
        <v>6</v>
      </c>
      <c r="O704" s="20">
        <v>50</v>
      </c>
      <c r="P704">
        <v>1.4</v>
      </c>
      <c r="Q704" t="s">
        <v>2100</v>
      </c>
      <c r="R704">
        <v>0.97</v>
      </c>
      <c r="S704" t="s">
        <v>8</v>
      </c>
      <c r="T704" t="s">
        <v>15</v>
      </c>
      <c r="U704">
        <v>6</v>
      </c>
      <c r="W704">
        <v>5</v>
      </c>
    </row>
    <row r="705" spans="1:23" x14ac:dyDescent="0.25">
      <c r="A705" t="s">
        <v>1467</v>
      </c>
      <c r="B705" t="s">
        <v>2108</v>
      </c>
      <c r="C705" t="s">
        <v>4219</v>
      </c>
      <c r="D705" t="s">
        <v>2110</v>
      </c>
      <c r="E705" t="s">
        <v>1468</v>
      </c>
      <c r="F705" t="s">
        <v>4220</v>
      </c>
      <c r="G705" t="s">
        <v>4221</v>
      </c>
      <c r="H705" t="s">
        <v>1468</v>
      </c>
      <c r="I705" t="s">
        <v>82</v>
      </c>
      <c r="J705">
        <v>35</v>
      </c>
      <c r="K705" t="s">
        <v>111</v>
      </c>
      <c r="L705" t="s">
        <v>13</v>
      </c>
      <c r="M705" t="s">
        <v>97</v>
      </c>
      <c r="N705">
        <v>10</v>
      </c>
      <c r="O705" s="20">
        <v>20</v>
      </c>
      <c r="P705">
        <v>3.2</v>
      </c>
      <c r="Q705" t="s">
        <v>2100</v>
      </c>
      <c r="R705">
        <v>0.77</v>
      </c>
      <c r="S705" t="s">
        <v>8</v>
      </c>
      <c r="T705" t="s">
        <v>15</v>
      </c>
      <c r="U705">
        <v>6</v>
      </c>
      <c r="W705">
        <v>10</v>
      </c>
    </row>
    <row r="706" spans="1:23" x14ac:dyDescent="0.25">
      <c r="A706" t="s">
        <v>1469</v>
      </c>
      <c r="B706" t="s">
        <v>2108</v>
      </c>
      <c r="C706" t="s">
        <v>4222</v>
      </c>
      <c r="D706" t="s">
        <v>2110</v>
      </c>
      <c r="E706" t="s">
        <v>1470</v>
      </c>
      <c r="F706" t="s">
        <v>4223</v>
      </c>
      <c r="G706" t="s">
        <v>4224</v>
      </c>
      <c r="H706" t="s">
        <v>1470</v>
      </c>
      <c r="I706" t="s">
        <v>82</v>
      </c>
      <c r="J706">
        <v>51</v>
      </c>
      <c r="K706" t="s">
        <v>111</v>
      </c>
      <c r="L706" t="s">
        <v>13</v>
      </c>
      <c r="M706" t="s">
        <v>75</v>
      </c>
      <c r="N706">
        <v>4</v>
      </c>
      <c r="O706" s="20" t="s">
        <v>2105</v>
      </c>
      <c r="P706">
        <v>2</v>
      </c>
      <c r="Q706" t="s">
        <v>142</v>
      </c>
      <c r="R706">
        <v>0.92</v>
      </c>
      <c r="S706" t="s">
        <v>33</v>
      </c>
      <c r="T706" t="s">
        <v>44</v>
      </c>
      <c r="U706">
        <v>2</v>
      </c>
      <c r="W706">
        <v>2</v>
      </c>
    </row>
    <row r="707" spans="1:23" x14ac:dyDescent="0.25">
      <c r="A707" t="s">
        <v>1471</v>
      </c>
      <c r="B707" t="s">
        <v>2108</v>
      </c>
      <c r="C707" t="s">
        <v>4225</v>
      </c>
      <c r="D707" t="s">
        <v>2110</v>
      </c>
      <c r="E707" t="s">
        <v>1472</v>
      </c>
      <c r="F707" t="s">
        <v>4226</v>
      </c>
      <c r="G707" t="s">
        <v>4227</v>
      </c>
      <c r="H707" t="s">
        <v>1472</v>
      </c>
      <c r="I707" t="s">
        <v>63</v>
      </c>
      <c r="J707">
        <v>34</v>
      </c>
      <c r="K707" t="s">
        <v>173</v>
      </c>
      <c r="L707" t="s">
        <v>59</v>
      </c>
      <c r="M707" t="s">
        <v>14</v>
      </c>
      <c r="N707">
        <v>11</v>
      </c>
      <c r="O707" s="20">
        <v>50</v>
      </c>
      <c r="P707">
        <v>3.3</v>
      </c>
      <c r="Q707" t="s">
        <v>54</v>
      </c>
      <c r="R707">
        <v>0.76</v>
      </c>
      <c r="S707" t="s">
        <v>50</v>
      </c>
      <c r="T707" t="s">
        <v>15</v>
      </c>
      <c r="U707">
        <v>9</v>
      </c>
      <c r="W707">
        <v>4</v>
      </c>
    </row>
    <row r="708" spans="1:23" x14ac:dyDescent="0.25">
      <c r="A708" t="s">
        <v>1473</v>
      </c>
      <c r="B708" t="s">
        <v>2108</v>
      </c>
      <c r="C708" t="s">
        <v>4228</v>
      </c>
      <c r="D708" t="s">
        <v>2110</v>
      </c>
      <c r="E708" t="s">
        <v>1474</v>
      </c>
      <c r="F708" t="s">
        <v>4229</v>
      </c>
      <c r="G708" t="s">
        <v>4230</v>
      </c>
      <c r="H708" t="s">
        <v>1474</v>
      </c>
      <c r="I708" t="s">
        <v>63</v>
      </c>
      <c r="J708">
        <v>51</v>
      </c>
      <c r="K708" t="s">
        <v>36</v>
      </c>
      <c r="L708" t="s">
        <v>37</v>
      </c>
      <c r="M708" t="s">
        <v>19</v>
      </c>
      <c r="N708">
        <v>1</v>
      </c>
      <c r="O708" s="20" t="s">
        <v>49</v>
      </c>
      <c r="P708">
        <v>0</v>
      </c>
      <c r="Q708" t="s">
        <v>2100</v>
      </c>
      <c r="R708">
        <v>0.97</v>
      </c>
      <c r="S708" t="s">
        <v>50</v>
      </c>
      <c r="T708" t="s">
        <v>44</v>
      </c>
      <c r="U708">
        <v>1</v>
      </c>
      <c r="W708">
        <v>1</v>
      </c>
    </row>
    <row r="709" spans="1:23" x14ac:dyDescent="0.25">
      <c r="A709" t="s">
        <v>1475</v>
      </c>
      <c r="B709" t="s">
        <v>2108</v>
      </c>
      <c r="C709" t="s">
        <v>4231</v>
      </c>
      <c r="D709" t="s">
        <v>2110</v>
      </c>
      <c r="E709" t="s">
        <v>1476</v>
      </c>
      <c r="F709" t="s">
        <v>4232</v>
      </c>
      <c r="G709" t="s">
        <v>4233</v>
      </c>
      <c r="H709" t="s">
        <v>1476</v>
      </c>
      <c r="I709" t="s">
        <v>82</v>
      </c>
      <c r="J709">
        <v>58</v>
      </c>
      <c r="K709" t="s">
        <v>122</v>
      </c>
      <c r="L709" t="s">
        <v>123</v>
      </c>
      <c r="M709" t="s">
        <v>19</v>
      </c>
      <c r="N709">
        <v>35</v>
      </c>
      <c r="O709" s="20" t="s">
        <v>2102</v>
      </c>
      <c r="P709">
        <v>2.2999999999999998</v>
      </c>
      <c r="Q709" t="s">
        <v>2100</v>
      </c>
      <c r="R709">
        <v>0.11</v>
      </c>
      <c r="S709" t="s">
        <v>8</v>
      </c>
      <c r="T709" t="s">
        <v>20</v>
      </c>
      <c r="U709">
        <v>16</v>
      </c>
      <c r="W709">
        <v>5</v>
      </c>
    </row>
    <row r="710" spans="1:23" x14ac:dyDescent="0.25">
      <c r="A710" t="s">
        <v>1477</v>
      </c>
      <c r="B710" t="s">
        <v>2108</v>
      </c>
      <c r="C710" t="s">
        <v>4234</v>
      </c>
      <c r="D710" t="s">
        <v>2110</v>
      </c>
      <c r="E710" t="s">
        <v>1478</v>
      </c>
      <c r="F710" t="s">
        <v>4235</v>
      </c>
      <c r="G710" t="s">
        <v>4236</v>
      </c>
      <c r="H710" t="s">
        <v>1478</v>
      </c>
      <c r="I710" t="s">
        <v>63</v>
      </c>
      <c r="J710">
        <v>36</v>
      </c>
      <c r="K710" t="s">
        <v>29</v>
      </c>
      <c r="L710" t="s">
        <v>30</v>
      </c>
      <c r="M710" t="s">
        <v>23</v>
      </c>
      <c r="N710">
        <v>17</v>
      </c>
      <c r="O710" s="20" t="s">
        <v>104</v>
      </c>
      <c r="P710">
        <v>0</v>
      </c>
      <c r="Q710" t="s">
        <v>2100</v>
      </c>
      <c r="R710">
        <v>0.99</v>
      </c>
      <c r="S710" t="s">
        <v>33</v>
      </c>
      <c r="T710" t="s">
        <v>44</v>
      </c>
      <c r="U710">
        <v>12</v>
      </c>
      <c r="W710">
        <v>8</v>
      </c>
    </row>
    <row r="711" spans="1:23" x14ac:dyDescent="0.25">
      <c r="A711" t="s">
        <v>1479</v>
      </c>
      <c r="B711" t="s">
        <v>2108</v>
      </c>
      <c r="C711" t="s">
        <v>4237</v>
      </c>
      <c r="D711" t="s">
        <v>2110</v>
      </c>
      <c r="E711" t="s">
        <v>1480</v>
      </c>
      <c r="F711" t="s">
        <v>4238</v>
      </c>
      <c r="G711" t="s">
        <v>4239</v>
      </c>
      <c r="H711" t="s">
        <v>1480</v>
      </c>
      <c r="I711" t="s">
        <v>82</v>
      </c>
      <c r="J711">
        <v>40</v>
      </c>
      <c r="K711" t="s">
        <v>107</v>
      </c>
      <c r="L711" t="s">
        <v>108</v>
      </c>
      <c r="M711" t="s">
        <v>31</v>
      </c>
      <c r="N711">
        <v>12</v>
      </c>
      <c r="O711" s="20">
        <v>30</v>
      </c>
      <c r="P711">
        <v>2.6</v>
      </c>
      <c r="Q711" t="s">
        <v>2100</v>
      </c>
      <c r="R711">
        <v>0.11</v>
      </c>
      <c r="S711" t="s">
        <v>33</v>
      </c>
      <c r="T711" t="s">
        <v>15</v>
      </c>
      <c r="U711">
        <v>6</v>
      </c>
      <c r="W711">
        <v>10</v>
      </c>
    </row>
    <row r="712" spans="1:23" x14ac:dyDescent="0.25">
      <c r="A712" t="s">
        <v>1481</v>
      </c>
      <c r="B712" t="s">
        <v>2108</v>
      </c>
      <c r="C712" t="s">
        <v>4240</v>
      </c>
      <c r="D712" t="s">
        <v>2110</v>
      </c>
      <c r="E712" t="s">
        <v>1482</v>
      </c>
      <c r="F712" t="s">
        <v>4241</v>
      </c>
      <c r="G712" t="s">
        <v>4242</v>
      </c>
      <c r="H712" t="s">
        <v>1482</v>
      </c>
      <c r="I712" t="s">
        <v>82</v>
      </c>
      <c r="J712">
        <v>56</v>
      </c>
      <c r="K712" t="s">
        <v>136</v>
      </c>
      <c r="L712" t="s">
        <v>137</v>
      </c>
      <c r="M712" t="s">
        <v>97</v>
      </c>
      <c r="N712">
        <v>30</v>
      </c>
      <c r="O712" s="20">
        <v>40</v>
      </c>
      <c r="P712">
        <v>3.3</v>
      </c>
      <c r="Q712" t="s">
        <v>54</v>
      </c>
      <c r="R712">
        <v>0.82</v>
      </c>
      <c r="S712" t="s">
        <v>50</v>
      </c>
      <c r="T712" t="s">
        <v>20</v>
      </c>
      <c r="U712">
        <v>12</v>
      </c>
      <c r="W712">
        <v>3</v>
      </c>
    </row>
    <row r="713" spans="1:23" x14ac:dyDescent="0.25">
      <c r="A713" t="s">
        <v>1483</v>
      </c>
      <c r="B713" t="s">
        <v>2108</v>
      </c>
      <c r="C713" t="s">
        <v>4243</v>
      </c>
      <c r="D713" t="s">
        <v>2110</v>
      </c>
      <c r="E713" t="s">
        <v>1484</v>
      </c>
      <c r="F713" t="s">
        <v>4244</v>
      </c>
      <c r="G713" t="s">
        <v>4245</v>
      </c>
      <c r="H713" t="s">
        <v>1484</v>
      </c>
      <c r="I713" t="s">
        <v>63</v>
      </c>
      <c r="J713">
        <v>58</v>
      </c>
      <c r="K713" t="s">
        <v>111</v>
      </c>
      <c r="L713" t="s">
        <v>13</v>
      </c>
      <c r="M713" t="s">
        <v>64</v>
      </c>
      <c r="N713">
        <v>20</v>
      </c>
      <c r="O713" s="20">
        <v>75</v>
      </c>
      <c r="P713">
        <v>3.6</v>
      </c>
      <c r="Q713" t="s">
        <v>54</v>
      </c>
      <c r="R713">
        <v>0.78</v>
      </c>
      <c r="S713" t="s">
        <v>33</v>
      </c>
      <c r="T713" t="s">
        <v>9</v>
      </c>
      <c r="U713">
        <v>11</v>
      </c>
      <c r="W713">
        <v>13</v>
      </c>
    </row>
    <row r="714" spans="1:23" x14ac:dyDescent="0.25">
      <c r="A714" t="s">
        <v>1485</v>
      </c>
      <c r="B714" t="s">
        <v>2108</v>
      </c>
      <c r="C714" t="s">
        <v>4246</v>
      </c>
      <c r="D714" t="s">
        <v>2110</v>
      </c>
      <c r="E714" t="s">
        <v>1486</v>
      </c>
      <c r="F714" t="s">
        <v>4247</v>
      </c>
      <c r="G714" t="s">
        <v>4248</v>
      </c>
      <c r="H714" t="s">
        <v>1486</v>
      </c>
      <c r="I714" t="s">
        <v>63</v>
      </c>
      <c r="J714">
        <v>58</v>
      </c>
      <c r="K714" t="s">
        <v>43</v>
      </c>
      <c r="L714" t="s">
        <v>13</v>
      </c>
      <c r="M714" t="s">
        <v>64</v>
      </c>
      <c r="N714">
        <v>22</v>
      </c>
      <c r="O714" s="20">
        <v>100</v>
      </c>
      <c r="P714">
        <v>3.7</v>
      </c>
      <c r="Q714" t="s">
        <v>2099</v>
      </c>
      <c r="R714">
        <v>0.11</v>
      </c>
      <c r="S714" t="s">
        <v>33</v>
      </c>
      <c r="T714" t="s">
        <v>44</v>
      </c>
      <c r="U714">
        <v>13</v>
      </c>
      <c r="W714">
        <v>8</v>
      </c>
    </row>
    <row r="715" spans="1:23" x14ac:dyDescent="0.25">
      <c r="A715" t="s">
        <v>1487</v>
      </c>
      <c r="B715" t="s">
        <v>2108</v>
      </c>
      <c r="C715" t="s">
        <v>4249</v>
      </c>
      <c r="D715" t="s">
        <v>2110</v>
      </c>
      <c r="E715" t="s">
        <v>1488</v>
      </c>
      <c r="F715" t="s">
        <v>4250</v>
      </c>
      <c r="G715" t="s">
        <v>4251</v>
      </c>
      <c r="H715" t="s">
        <v>1488</v>
      </c>
      <c r="I715" t="s">
        <v>63</v>
      </c>
      <c r="J715">
        <v>54</v>
      </c>
      <c r="K715" t="s">
        <v>53</v>
      </c>
      <c r="L715" t="s">
        <v>13</v>
      </c>
      <c r="M715" t="s">
        <v>31</v>
      </c>
      <c r="N715">
        <v>32</v>
      </c>
      <c r="O715" s="20" t="s">
        <v>104</v>
      </c>
      <c r="P715">
        <v>3.4</v>
      </c>
      <c r="Q715" t="s">
        <v>142</v>
      </c>
      <c r="R715">
        <v>0.11</v>
      </c>
      <c r="S715" t="s">
        <v>33</v>
      </c>
      <c r="T715" t="s">
        <v>20</v>
      </c>
      <c r="U715">
        <v>11</v>
      </c>
      <c r="W715">
        <v>15</v>
      </c>
    </row>
    <row r="716" spans="1:23" x14ac:dyDescent="0.25">
      <c r="A716" t="s">
        <v>1489</v>
      </c>
      <c r="B716" t="s">
        <v>2108</v>
      </c>
      <c r="C716" t="s">
        <v>4252</v>
      </c>
      <c r="D716" t="s">
        <v>2110</v>
      </c>
      <c r="E716" t="s">
        <v>1490</v>
      </c>
      <c r="F716" t="s">
        <v>4253</v>
      </c>
      <c r="G716" t="s">
        <v>4254</v>
      </c>
      <c r="H716" t="s">
        <v>1490</v>
      </c>
      <c r="I716" t="s">
        <v>82</v>
      </c>
      <c r="J716">
        <v>53</v>
      </c>
      <c r="K716" t="s">
        <v>12</v>
      </c>
      <c r="L716" t="s">
        <v>13</v>
      </c>
      <c r="M716" t="s">
        <v>60</v>
      </c>
      <c r="N716">
        <v>9</v>
      </c>
      <c r="O716" s="20">
        <v>50</v>
      </c>
      <c r="P716">
        <v>4</v>
      </c>
      <c r="Q716" t="s">
        <v>2100</v>
      </c>
      <c r="R716">
        <v>0.72</v>
      </c>
      <c r="S716" t="s">
        <v>55</v>
      </c>
      <c r="T716" t="s">
        <v>44</v>
      </c>
      <c r="U716">
        <v>14</v>
      </c>
      <c r="W716">
        <v>2</v>
      </c>
    </row>
    <row r="717" spans="1:23" x14ac:dyDescent="0.25">
      <c r="A717" t="s">
        <v>1491</v>
      </c>
      <c r="B717" t="s">
        <v>2108</v>
      </c>
      <c r="C717" t="s">
        <v>4255</v>
      </c>
      <c r="D717" t="s">
        <v>2110</v>
      </c>
      <c r="E717" t="s">
        <v>1492</v>
      </c>
      <c r="F717" t="s">
        <v>4256</v>
      </c>
      <c r="G717" t="s">
        <v>4257</v>
      </c>
      <c r="H717" t="s">
        <v>1492</v>
      </c>
      <c r="I717" t="s">
        <v>63</v>
      </c>
      <c r="J717">
        <v>43</v>
      </c>
      <c r="K717" t="s">
        <v>12</v>
      </c>
      <c r="L717" t="s">
        <v>13</v>
      </c>
      <c r="M717" t="s">
        <v>23</v>
      </c>
      <c r="N717">
        <v>22</v>
      </c>
      <c r="O717" s="20">
        <v>40</v>
      </c>
      <c r="P717">
        <v>4.5</v>
      </c>
      <c r="Q717" t="s">
        <v>2100</v>
      </c>
      <c r="R717">
        <v>0.11</v>
      </c>
      <c r="S717" t="s">
        <v>8</v>
      </c>
      <c r="T717" t="s">
        <v>20</v>
      </c>
      <c r="U717">
        <v>16</v>
      </c>
      <c r="W717">
        <v>6</v>
      </c>
    </row>
    <row r="718" spans="1:23" x14ac:dyDescent="0.25">
      <c r="A718" t="s">
        <v>1493</v>
      </c>
      <c r="B718" t="s">
        <v>2108</v>
      </c>
      <c r="C718" t="s">
        <v>4258</v>
      </c>
      <c r="D718" t="s">
        <v>2110</v>
      </c>
      <c r="E718" t="s">
        <v>1494</v>
      </c>
      <c r="F718" t="s">
        <v>4259</v>
      </c>
      <c r="G718" t="s">
        <v>4260</v>
      </c>
      <c r="H718" t="s">
        <v>1494</v>
      </c>
      <c r="I718" t="s">
        <v>82</v>
      </c>
      <c r="J718">
        <v>44</v>
      </c>
      <c r="K718" t="s">
        <v>95</v>
      </c>
      <c r="L718" t="s">
        <v>96</v>
      </c>
      <c r="M718" t="s">
        <v>97</v>
      </c>
      <c r="N718">
        <v>1</v>
      </c>
      <c r="O718" s="20">
        <v>75</v>
      </c>
      <c r="P718">
        <v>4.3</v>
      </c>
      <c r="Q718" t="s">
        <v>2100</v>
      </c>
      <c r="R718">
        <v>0.11</v>
      </c>
      <c r="S718" t="s">
        <v>50</v>
      </c>
      <c r="T718" t="s">
        <v>20</v>
      </c>
      <c r="U718">
        <v>1</v>
      </c>
      <c r="W718">
        <v>1</v>
      </c>
    </row>
    <row r="719" spans="1:23" x14ac:dyDescent="0.25">
      <c r="A719" t="s">
        <v>1495</v>
      </c>
      <c r="B719" t="s">
        <v>2108</v>
      </c>
      <c r="C719" t="s">
        <v>4261</v>
      </c>
      <c r="D719" t="s">
        <v>2110</v>
      </c>
      <c r="E719" t="s">
        <v>1496</v>
      </c>
      <c r="F719" t="s">
        <v>4262</v>
      </c>
      <c r="G719" t="s">
        <v>4263</v>
      </c>
      <c r="H719" t="s">
        <v>1496</v>
      </c>
      <c r="I719" t="s">
        <v>82</v>
      </c>
      <c r="J719">
        <v>34</v>
      </c>
      <c r="K719" t="s">
        <v>111</v>
      </c>
      <c r="L719" t="s">
        <v>13</v>
      </c>
      <c r="M719" t="s">
        <v>64</v>
      </c>
      <c r="N719">
        <v>4</v>
      </c>
      <c r="O719" s="20">
        <v>75</v>
      </c>
      <c r="P719">
        <v>4</v>
      </c>
      <c r="Q719" t="s">
        <v>2100</v>
      </c>
      <c r="R719">
        <v>0.11</v>
      </c>
      <c r="S719" t="s">
        <v>50</v>
      </c>
      <c r="T719" t="s">
        <v>44</v>
      </c>
      <c r="U719">
        <v>3</v>
      </c>
      <c r="W719">
        <v>2</v>
      </c>
    </row>
    <row r="720" spans="1:23" x14ac:dyDescent="0.25">
      <c r="A720" t="s">
        <v>1497</v>
      </c>
      <c r="B720" t="s">
        <v>2108</v>
      </c>
      <c r="C720" t="s">
        <v>4264</v>
      </c>
      <c r="D720" t="s">
        <v>2110</v>
      </c>
      <c r="E720" t="s">
        <v>1498</v>
      </c>
      <c r="F720" t="s">
        <v>4265</v>
      </c>
      <c r="G720" t="s">
        <v>4266</v>
      </c>
      <c r="H720" t="s">
        <v>1498</v>
      </c>
      <c r="I720" t="s">
        <v>63</v>
      </c>
      <c r="J720">
        <v>27</v>
      </c>
      <c r="K720" t="s">
        <v>91</v>
      </c>
      <c r="L720" t="s">
        <v>92</v>
      </c>
      <c r="M720" t="s">
        <v>14</v>
      </c>
      <c r="N720">
        <v>8</v>
      </c>
      <c r="O720" s="20" t="s">
        <v>49</v>
      </c>
      <c r="P720">
        <v>1.6</v>
      </c>
      <c r="Q720" t="s">
        <v>54</v>
      </c>
      <c r="R720">
        <v>0.11</v>
      </c>
      <c r="S720" t="s">
        <v>55</v>
      </c>
      <c r="T720" t="s">
        <v>9</v>
      </c>
      <c r="U720">
        <v>15</v>
      </c>
      <c r="W720">
        <v>5</v>
      </c>
    </row>
    <row r="721" spans="1:23" x14ac:dyDescent="0.25">
      <c r="A721" t="s">
        <v>1499</v>
      </c>
      <c r="B721" t="s">
        <v>2108</v>
      </c>
      <c r="C721" t="s">
        <v>4267</v>
      </c>
      <c r="D721" t="s">
        <v>2110</v>
      </c>
      <c r="E721" t="s">
        <v>1500</v>
      </c>
      <c r="F721" t="s">
        <v>4268</v>
      </c>
      <c r="G721" t="s">
        <v>4269</v>
      </c>
      <c r="H721" t="s">
        <v>1500</v>
      </c>
      <c r="I721" t="s">
        <v>82</v>
      </c>
      <c r="J721">
        <v>50</v>
      </c>
      <c r="K721" t="s">
        <v>71</v>
      </c>
      <c r="L721" t="s">
        <v>72</v>
      </c>
      <c r="M721" t="s">
        <v>38</v>
      </c>
      <c r="N721">
        <v>3</v>
      </c>
      <c r="O721" s="20">
        <v>100</v>
      </c>
      <c r="P721">
        <v>0</v>
      </c>
      <c r="Q721" t="s">
        <v>2100</v>
      </c>
      <c r="R721">
        <v>0.11</v>
      </c>
      <c r="S721" t="s">
        <v>8</v>
      </c>
      <c r="T721" t="s">
        <v>20</v>
      </c>
      <c r="U721">
        <v>2</v>
      </c>
      <c r="W721">
        <v>2</v>
      </c>
    </row>
    <row r="722" spans="1:23" x14ac:dyDescent="0.25">
      <c r="A722" t="s">
        <v>1501</v>
      </c>
      <c r="B722" t="s">
        <v>2108</v>
      </c>
      <c r="C722" t="s">
        <v>4270</v>
      </c>
      <c r="D722" t="s">
        <v>2110</v>
      </c>
      <c r="E722" t="s">
        <v>1502</v>
      </c>
      <c r="F722" t="s">
        <v>4271</v>
      </c>
      <c r="G722" t="s">
        <v>4272</v>
      </c>
      <c r="H722" t="s">
        <v>1502</v>
      </c>
      <c r="I722" t="s">
        <v>63</v>
      </c>
      <c r="J722">
        <v>52</v>
      </c>
      <c r="K722" t="s">
        <v>95</v>
      </c>
      <c r="L722" t="s">
        <v>96</v>
      </c>
      <c r="M722" t="s">
        <v>60</v>
      </c>
      <c r="N722">
        <v>30</v>
      </c>
      <c r="O722" s="20">
        <v>75</v>
      </c>
      <c r="P722">
        <v>2.5</v>
      </c>
      <c r="Q722" t="s">
        <v>142</v>
      </c>
      <c r="R722">
        <v>0.94</v>
      </c>
      <c r="S722" t="s">
        <v>50</v>
      </c>
      <c r="T722" t="s">
        <v>20</v>
      </c>
      <c r="U722">
        <v>10</v>
      </c>
      <c r="W722">
        <v>6</v>
      </c>
    </row>
    <row r="723" spans="1:23" x14ac:dyDescent="0.25">
      <c r="A723" t="s">
        <v>1503</v>
      </c>
      <c r="B723" t="s">
        <v>2108</v>
      </c>
      <c r="C723" t="s">
        <v>4273</v>
      </c>
      <c r="D723" t="s">
        <v>2110</v>
      </c>
      <c r="E723" t="s">
        <v>1504</v>
      </c>
      <c r="F723" t="s">
        <v>4274</v>
      </c>
      <c r="G723" t="s">
        <v>4275</v>
      </c>
      <c r="H723" t="s">
        <v>1504</v>
      </c>
      <c r="I723" t="s">
        <v>82</v>
      </c>
      <c r="J723">
        <v>57</v>
      </c>
      <c r="K723" t="s">
        <v>173</v>
      </c>
      <c r="L723" t="s">
        <v>59</v>
      </c>
      <c r="M723" t="s">
        <v>7</v>
      </c>
      <c r="N723">
        <v>11</v>
      </c>
      <c r="O723" s="20" t="s">
        <v>2107</v>
      </c>
      <c r="P723">
        <v>4.9000000000000004</v>
      </c>
      <c r="Q723" t="s">
        <v>2100</v>
      </c>
      <c r="R723">
        <v>0.11</v>
      </c>
      <c r="S723" t="s">
        <v>33</v>
      </c>
      <c r="T723" t="s">
        <v>20</v>
      </c>
      <c r="U723">
        <v>11</v>
      </c>
      <c r="W723">
        <v>4</v>
      </c>
    </row>
    <row r="724" spans="1:23" x14ac:dyDescent="0.25">
      <c r="A724" t="s">
        <v>1505</v>
      </c>
      <c r="B724" t="s">
        <v>2108</v>
      </c>
      <c r="C724" t="s">
        <v>4276</v>
      </c>
      <c r="D724" t="s">
        <v>2110</v>
      </c>
      <c r="E724" t="s">
        <v>1506</v>
      </c>
      <c r="F724" t="s">
        <v>4277</v>
      </c>
      <c r="G724" t="s">
        <v>4278</v>
      </c>
      <c r="H724" t="s">
        <v>1506</v>
      </c>
      <c r="I724" t="s">
        <v>63</v>
      </c>
      <c r="J724">
        <v>53</v>
      </c>
      <c r="K724" t="s">
        <v>162</v>
      </c>
      <c r="L724" t="s">
        <v>59</v>
      </c>
      <c r="M724" t="s">
        <v>75</v>
      </c>
      <c r="N724">
        <v>8</v>
      </c>
      <c r="O724" s="20">
        <v>20</v>
      </c>
      <c r="P724">
        <v>2.8</v>
      </c>
      <c r="Q724" t="s">
        <v>2100</v>
      </c>
      <c r="R724">
        <v>0.11</v>
      </c>
      <c r="S724" t="s">
        <v>50</v>
      </c>
      <c r="T724" t="s">
        <v>9</v>
      </c>
      <c r="U724">
        <v>9</v>
      </c>
      <c r="W724">
        <v>2</v>
      </c>
    </row>
    <row r="725" spans="1:23" x14ac:dyDescent="0.25">
      <c r="A725" t="s">
        <v>1507</v>
      </c>
      <c r="B725" t="s">
        <v>2108</v>
      </c>
      <c r="C725" t="s">
        <v>4279</v>
      </c>
      <c r="D725" t="s">
        <v>2110</v>
      </c>
      <c r="E725" t="s">
        <v>1508</v>
      </c>
      <c r="F725" t="s">
        <v>4280</v>
      </c>
      <c r="G725" t="s">
        <v>4281</v>
      </c>
      <c r="H725" t="s">
        <v>1508</v>
      </c>
      <c r="I725" t="s">
        <v>82</v>
      </c>
      <c r="J725">
        <v>51</v>
      </c>
      <c r="K725" t="s">
        <v>47</v>
      </c>
      <c r="L725" t="s">
        <v>48</v>
      </c>
      <c r="M725" t="s">
        <v>60</v>
      </c>
      <c r="N725">
        <v>11</v>
      </c>
      <c r="O725" s="20" t="s">
        <v>2106</v>
      </c>
      <c r="P725">
        <v>3.6</v>
      </c>
      <c r="Q725" t="s">
        <v>2100</v>
      </c>
      <c r="R725">
        <v>0.77</v>
      </c>
      <c r="S725" t="s">
        <v>33</v>
      </c>
      <c r="T725" t="s">
        <v>9</v>
      </c>
      <c r="U725">
        <v>7</v>
      </c>
      <c r="W725">
        <v>3</v>
      </c>
    </row>
    <row r="726" spans="1:23" x14ac:dyDescent="0.25">
      <c r="A726" t="s">
        <v>1509</v>
      </c>
      <c r="B726" t="s">
        <v>2108</v>
      </c>
      <c r="C726" t="s">
        <v>4282</v>
      </c>
      <c r="D726" t="s">
        <v>2110</v>
      </c>
      <c r="E726" t="s">
        <v>1510</v>
      </c>
      <c r="F726" t="s">
        <v>4283</v>
      </c>
      <c r="G726" t="s">
        <v>4284</v>
      </c>
      <c r="H726" t="s">
        <v>1510</v>
      </c>
      <c r="I726" t="s">
        <v>63</v>
      </c>
      <c r="J726">
        <v>37</v>
      </c>
      <c r="K726" t="s">
        <v>111</v>
      </c>
      <c r="L726" t="s">
        <v>13</v>
      </c>
      <c r="M726" t="s">
        <v>64</v>
      </c>
      <c r="N726">
        <v>9</v>
      </c>
      <c r="O726" s="20" t="s">
        <v>49</v>
      </c>
      <c r="P726">
        <v>2.5</v>
      </c>
      <c r="Q726" t="s">
        <v>54</v>
      </c>
      <c r="R726">
        <v>0.84</v>
      </c>
      <c r="S726" t="s">
        <v>55</v>
      </c>
      <c r="T726" t="s">
        <v>15</v>
      </c>
      <c r="U726">
        <v>7</v>
      </c>
      <c r="W726">
        <v>6</v>
      </c>
    </row>
    <row r="727" spans="1:23" x14ac:dyDescent="0.25">
      <c r="A727" t="s">
        <v>1511</v>
      </c>
      <c r="B727" t="s">
        <v>2108</v>
      </c>
      <c r="C727" t="s">
        <v>4285</v>
      </c>
      <c r="D727" t="s">
        <v>2110</v>
      </c>
      <c r="E727" t="s">
        <v>1512</v>
      </c>
      <c r="F727" t="s">
        <v>4286</v>
      </c>
      <c r="G727" t="s">
        <v>4287</v>
      </c>
      <c r="H727" t="s">
        <v>1512</v>
      </c>
      <c r="I727" t="s">
        <v>82</v>
      </c>
      <c r="J727">
        <v>40</v>
      </c>
      <c r="K727" t="s">
        <v>173</v>
      </c>
      <c r="L727" t="s">
        <v>59</v>
      </c>
      <c r="M727" t="s">
        <v>23</v>
      </c>
      <c r="N727">
        <v>7</v>
      </c>
      <c r="O727" s="20">
        <v>40</v>
      </c>
      <c r="P727">
        <v>4.5</v>
      </c>
      <c r="Q727" t="s">
        <v>2100</v>
      </c>
      <c r="R727">
        <v>0.79</v>
      </c>
      <c r="S727" t="s">
        <v>33</v>
      </c>
      <c r="T727" t="s">
        <v>44</v>
      </c>
      <c r="U727">
        <v>15</v>
      </c>
      <c r="W727">
        <v>6</v>
      </c>
    </row>
    <row r="728" spans="1:23" x14ac:dyDescent="0.25">
      <c r="A728" t="s">
        <v>1513</v>
      </c>
      <c r="B728" t="s">
        <v>2108</v>
      </c>
      <c r="C728" t="s">
        <v>4288</v>
      </c>
      <c r="D728" t="s">
        <v>2110</v>
      </c>
      <c r="E728" t="s">
        <v>1514</v>
      </c>
      <c r="F728" t="s">
        <v>4289</v>
      </c>
      <c r="G728" t="s">
        <v>4290</v>
      </c>
      <c r="H728" t="s">
        <v>1514</v>
      </c>
      <c r="I728" t="s">
        <v>82</v>
      </c>
      <c r="J728">
        <v>60</v>
      </c>
      <c r="K728" t="s">
        <v>71</v>
      </c>
      <c r="L728" t="s">
        <v>72</v>
      </c>
      <c r="M728" t="s">
        <v>38</v>
      </c>
      <c r="N728">
        <v>24</v>
      </c>
      <c r="O728" s="20" t="s">
        <v>2104</v>
      </c>
      <c r="P728">
        <v>3.1</v>
      </c>
      <c r="Q728" t="s">
        <v>2099</v>
      </c>
      <c r="R728">
        <v>0.69</v>
      </c>
      <c r="S728" t="s">
        <v>50</v>
      </c>
      <c r="T728" t="s">
        <v>9</v>
      </c>
      <c r="U728">
        <v>18</v>
      </c>
      <c r="W728">
        <v>12</v>
      </c>
    </row>
    <row r="729" spans="1:23" x14ac:dyDescent="0.25">
      <c r="A729" t="s">
        <v>1515</v>
      </c>
      <c r="B729" t="s">
        <v>2108</v>
      </c>
      <c r="C729" t="s">
        <v>4291</v>
      </c>
      <c r="D729" t="s">
        <v>2110</v>
      </c>
      <c r="E729" t="s">
        <v>1516</v>
      </c>
      <c r="F729" t="s">
        <v>4292</v>
      </c>
      <c r="G729" t="s">
        <v>4293</v>
      </c>
      <c r="H729" t="s">
        <v>1516</v>
      </c>
      <c r="I729" t="s">
        <v>82</v>
      </c>
      <c r="J729">
        <v>60</v>
      </c>
      <c r="K729" t="s">
        <v>118</v>
      </c>
      <c r="L729" t="s">
        <v>119</v>
      </c>
      <c r="M729" t="s">
        <v>60</v>
      </c>
      <c r="N729">
        <v>0</v>
      </c>
      <c r="O729" s="20">
        <v>40</v>
      </c>
      <c r="P729">
        <v>4.9000000000000004</v>
      </c>
      <c r="Q729" t="s">
        <v>2100</v>
      </c>
      <c r="R729">
        <v>0.68</v>
      </c>
      <c r="S729" t="s">
        <v>50</v>
      </c>
      <c r="T729" t="s">
        <v>44</v>
      </c>
      <c r="U729">
        <v>5</v>
      </c>
      <c r="W729">
        <v>1</v>
      </c>
    </row>
    <row r="730" spans="1:23" x14ac:dyDescent="0.25">
      <c r="A730" t="s">
        <v>1517</v>
      </c>
      <c r="B730" t="s">
        <v>2108</v>
      </c>
      <c r="C730" t="s">
        <v>4294</v>
      </c>
      <c r="D730" t="s">
        <v>2110</v>
      </c>
      <c r="E730" t="s">
        <v>1518</v>
      </c>
      <c r="F730" t="s">
        <v>4295</v>
      </c>
      <c r="G730" t="s">
        <v>4296</v>
      </c>
      <c r="H730" t="s">
        <v>1518</v>
      </c>
      <c r="I730" t="s">
        <v>63</v>
      </c>
      <c r="J730">
        <v>53</v>
      </c>
      <c r="K730" t="s">
        <v>95</v>
      </c>
      <c r="L730" t="s">
        <v>96</v>
      </c>
      <c r="M730" t="s">
        <v>60</v>
      </c>
      <c r="N730">
        <v>21</v>
      </c>
      <c r="O730" s="20" t="s">
        <v>32</v>
      </c>
      <c r="P730">
        <v>4.2</v>
      </c>
      <c r="Q730" t="s">
        <v>2100</v>
      </c>
      <c r="R730">
        <v>0.73</v>
      </c>
      <c r="S730" t="s">
        <v>50</v>
      </c>
      <c r="T730" t="s">
        <v>15</v>
      </c>
      <c r="U730">
        <v>10</v>
      </c>
      <c r="W730">
        <v>9</v>
      </c>
    </row>
    <row r="731" spans="1:23" x14ac:dyDescent="0.25">
      <c r="A731" t="s">
        <v>1519</v>
      </c>
      <c r="B731" t="s">
        <v>2108</v>
      </c>
      <c r="C731" t="s">
        <v>4297</v>
      </c>
      <c r="D731" t="s">
        <v>2110</v>
      </c>
      <c r="E731" t="s">
        <v>1520</v>
      </c>
      <c r="F731" t="s">
        <v>4298</v>
      </c>
      <c r="G731" t="s">
        <v>4299</v>
      </c>
      <c r="H731" t="s">
        <v>1520</v>
      </c>
      <c r="I731" t="s">
        <v>63</v>
      </c>
      <c r="J731">
        <v>20</v>
      </c>
      <c r="K731" t="s">
        <v>162</v>
      </c>
      <c r="L731" t="s">
        <v>59</v>
      </c>
      <c r="M731" t="s">
        <v>7</v>
      </c>
      <c r="N731">
        <v>0</v>
      </c>
      <c r="O731" s="20">
        <v>75</v>
      </c>
      <c r="P731">
        <v>3.2</v>
      </c>
      <c r="Q731" t="s">
        <v>2100</v>
      </c>
      <c r="R731">
        <v>0.74</v>
      </c>
      <c r="S731" t="s">
        <v>55</v>
      </c>
      <c r="T731" t="s">
        <v>44</v>
      </c>
      <c r="U731">
        <v>2</v>
      </c>
      <c r="W731">
        <v>2</v>
      </c>
    </row>
    <row r="732" spans="1:23" x14ac:dyDescent="0.25">
      <c r="A732" t="s">
        <v>1521</v>
      </c>
      <c r="B732" t="s">
        <v>2108</v>
      </c>
      <c r="C732" t="s">
        <v>4300</v>
      </c>
      <c r="D732" t="s">
        <v>2110</v>
      </c>
      <c r="E732" t="s">
        <v>1522</v>
      </c>
      <c r="F732" t="s">
        <v>4301</v>
      </c>
      <c r="G732" t="s">
        <v>4302</v>
      </c>
      <c r="H732" t="s">
        <v>1522</v>
      </c>
      <c r="I732" t="s">
        <v>82</v>
      </c>
      <c r="J732">
        <v>42</v>
      </c>
      <c r="K732" t="s">
        <v>107</v>
      </c>
      <c r="L732" t="s">
        <v>108</v>
      </c>
      <c r="M732" t="s">
        <v>23</v>
      </c>
      <c r="N732">
        <v>7</v>
      </c>
      <c r="O732" s="20" t="s">
        <v>2107</v>
      </c>
      <c r="P732">
        <v>2.5</v>
      </c>
      <c r="Q732" t="s">
        <v>2099</v>
      </c>
      <c r="R732">
        <v>0.01</v>
      </c>
      <c r="S732" t="s">
        <v>55</v>
      </c>
      <c r="T732" t="s">
        <v>9</v>
      </c>
      <c r="U732">
        <v>15</v>
      </c>
      <c r="W732">
        <v>14</v>
      </c>
    </row>
    <row r="733" spans="1:23" x14ac:dyDescent="0.25">
      <c r="A733" t="s">
        <v>1523</v>
      </c>
      <c r="B733" t="s">
        <v>2108</v>
      </c>
      <c r="C733" t="s">
        <v>4303</v>
      </c>
      <c r="D733" t="s">
        <v>2110</v>
      </c>
      <c r="E733" t="s">
        <v>1524</v>
      </c>
      <c r="F733" t="s">
        <v>4304</v>
      </c>
      <c r="G733" t="s">
        <v>4305</v>
      </c>
      <c r="H733" t="s">
        <v>1524</v>
      </c>
      <c r="I733" t="s">
        <v>82</v>
      </c>
      <c r="J733">
        <v>21</v>
      </c>
      <c r="K733" t="s">
        <v>53</v>
      </c>
      <c r="L733" t="s">
        <v>13</v>
      </c>
      <c r="M733" t="s">
        <v>14</v>
      </c>
      <c r="N733">
        <v>3</v>
      </c>
      <c r="O733" s="20">
        <v>40</v>
      </c>
      <c r="P733">
        <v>0</v>
      </c>
      <c r="Q733" t="s">
        <v>2099</v>
      </c>
      <c r="R733">
        <v>0.87</v>
      </c>
      <c r="S733" t="s">
        <v>8</v>
      </c>
      <c r="T733" t="s">
        <v>44</v>
      </c>
      <c r="U733">
        <v>1</v>
      </c>
      <c r="W733">
        <v>1</v>
      </c>
    </row>
    <row r="734" spans="1:23" x14ac:dyDescent="0.25">
      <c r="A734" t="s">
        <v>1525</v>
      </c>
      <c r="B734" t="s">
        <v>2108</v>
      </c>
      <c r="C734" t="s">
        <v>4306</v>
      </c>
      <c r="D734" t="s">
        <v>2110</v>
      </c>
      <c r="E734" t="s">
        <v>1526</v>
      </c>
      <c r="F734" t="s">
        <v>4307</v>
      </c>
      <c r="G734" t="s">
        <v>4308</v>
      </c>
      <c r="H734" t="s">
        <v>1526</v>
      </c>
      <c r="I734" t="s">
        <v>82</v>
      </c>
      <c r="J734">
        <v>39</v>
      </c>
      <c r="K734" t="s">
        <v>18</v>
      </c>
      <c r="L734" t="s">
        <v>18</v>
      </c>
      <c r="M734" t="s">
        <v>23</v>
      </c>
      <c r="N734">
        <v>21</v>
      </c>
      <c r="O734" s="20">
        <v>100</v>
      </c>
      <c r="P734">
        <v>2.2000000000000002</v>
      </c>
      <c r="Q734" t="s">
        <v>2099</v>
      </c>
      <c r="R734">
        <v>0.79</v>
      </c>
      <c r="S734" t="s">
        <v>50</v>
      </c>
      <c r="T734" t="s">
        <v>9</v>
      </c>
      <c r="U734">
        <v>12</v>
      </c>
      <c r="W734">
        <v>13</v>
      </c>
    </row>
    <row r="735" spans="1:23" x14ac:dyDescent="0.25">
      <c r="A735" t="s">
        <v>1527</v>
      </c>
      <c r="B735" t="s">
        <v>2108</v>
      </c>
      <c r="C735" t="s">
        <v>4309</v>
      </c>
      <c r="D735" t="s">
        <v>2110</v>
      </c>
      <c r="E735" t="s">
        <v>1528</v>
      </c>
      <c r="F735" t="s">
        <v>4310</v>
      </c>
      <c r="G735" t="s">
        <v>4311</v>
      </c>
      <c r="H735" t="s">
        <v>1528</v>
      </c>
      <c r="I735" t="s">
        <v>82</v>
      </c>
      <c r="J735">
        <v>32</v>
      </c>
      <c r="K735" t="s">
        <v>78</v>
      </c>
      <c r="L735" t="s">
        <v>79</v>
      </c>
      <c r="M735" t="s">
        <v>7</v>
      </c>
      <c r="N735">
        <v>11</v>
      </c>
      <c r="O735" s="20">
        <v>30</v>
      </c>
      <c r="P735">
        <v>1.5</v>
      </c>
      <c r="Q735" t="s">
        <v>2099</v>
      </c>
      <c r="R735">
        <v>0.68</v>
      </c>
      <c r="S735" t="s">
        <v>33</v>
      </c>
      <c r="T735" t="s">
        <v>44</v>
      </c>
      <c r="U735">
        <v>4</v>
      </c>
      <c r="W735">
        <v>1</v>
      </c>
    </row>
    <row r="736" spans="1:23" x14ac:dyDescent="0.25">
      <c r="A736" t="s">
        <v>1529</v>
      </c>
      <c r="B736" t="s">
        <v>2108</v>
      </c>
      <c r="C736" t="s">
        <v>4312</v>
      </c>
      <c r="D736" t="s">
        <v>2110</v>
      </c>
      <c r="E736" t="s">
        <v>1530</v>
      </c>
      <c r="F736" t="s">
        <v>4313</v>
      </c>
      <c r="G736" t="s">
        <v>4314</v>
      </c>
      <c r="H736" t="s">
        <v>1530</v>
      </c>
      <c r="I736" t="s">
        <v>82</v>
      </c>
      <c r="J736">
        <v>35</v>
      </c>
      <c r="K736" t="s">
        <v>18</v>
      </c>
      <c r="L736" t="s">
        <v>18</v>
      </c>
      <c r="M736" t="s">
        <v>38</v>
      </c>
      <c r="N736">
        <v>11</v>
      </c>
      <c r="O736" s="20" t="s">
        <v>2102</v>
      </c>
      <c r="P736">
        <v>2.5</v>
      </c>
      <c r="Q736" t="s">
        <v>2099</v>
      </c>
      <c r="R736">
        <v>0.84</v>
      </c>
      <c r="S736" t="s">
        <v>55</v>
      </c>
      <c r="T736" t="s">
        <v>9</v>
      </c>
      <c r="U736">
        <v>1</v>
      </c>
      <c r="W736">
        <v>2</v>
      </c>
    </row>
    <row r="737" spans="1:23" x14ac:dyDescent="0.25">
      <c r="A737" t="s">
        <v>1531</v>
      </c>
      <c r="B737" t="s">
        <v>2108</v>
      </c>
      <c r="C737" t="s">
        <v>4315</v>
      </c>
      <c r="D737" t="s">
        <v>2110</v>
      </c>
      <c r="E737" t="s">
        <v>1532</v>
      </c>
      <c r="F737" t="s">
        <v>4316</v>
      </c>
      <c r="G737" t="s">
        <v>4317</v>
      </c>
      <c r="H737" t="s">
        <v>1532</v>
      </c>
      <c r="I737" t="s">
        <v>63</v>
      </c>
      <c r="J737">
        <v>35</v>
      </c>
      <c r="K737" t="s">
        <v>118</v>
      </c>
      <c r="L737" t="s">
        <v>119</v>
      </c>
      <c r="M737" t="s">
        <v>60</v>
      </c>
      <c r="N737">
        <v>17</v>
      </c>
      <c r="O737" s="20">
        <v>50</v>
      </c>
      <c r="P737">
        <v>3.1</v>
      </c>
      <c r="Q737" t="s">
        <v>2099</v>
      </c>
      <c r="R737">
        <v>0.71</v>
      </c>
      <c r="S737" t="s">
        <v>50</v>
      </c>
      <c r="T737" t="s">
        <v>9</v>
      </c>
      <c r="U737">
        <v>10</v>
      </c>
      <c r="W737">
        <v>2</v>
      </c>
    </row>
    <row r="738" spans="1:23" x14ac:dyDescent="0.25">
      <c r="A738" t="s">
        <v>1533</v>
      </c>
      <c r="B738" t="s">
        <v>2108</v>
      </c>
      <c r="C738" t="s">
        <v>4318</v>
      </c>
      <c r="D738" t="s">
        <v>2110</v>
      </c>
      <c r="E738" t="s">
        <v>1534</v>
      </c>
      <c r="F738" t="s">
        <v>4319</v>
      </c>
      <c r="G738" t="s">
        <v>4320</v>
      </c>
      <c r="H738" t="s">
        <v>1534</v>
      </c>
      <c r="I738" t="s">
        <v>63</v>
      </c>
      <c r="J738">
        <v>23</v>
      </c>
      <c r="K738" t="s">
        <v>58</v>
      </c>
      <c r="L738" t="s">
        <v>59</v>
      </c>
      <c r="M738" t="s">
        <v>60</v>
      </c>
      <c r="N738">
        <v>0</v>
      </c>
      <c r="O738" s="20">
        <v>75</v>
      </c>
      <c r="P738">
        <v>0</v>
      </c>
      <c r="Q738" t="s">
        <v>142</v>
      </c>
      <c r="R738">
        <v>0.92</v>
      </c>
      <c r="S738" t="s">
        <v>50</v>
      </c>
      <c r="T738" t="s">
        <v>44</v>
      </c>
      <c r="U738">
        <v>1</v>
      </c>
      <c r="W738">
        <v>2</v>
      </c>
    </row>
    <row r="739" spans="1:23" x14ac:dyDescent="0.25">
      <c r="A739" t="s">
        <v>1535</v>
      </c>
      <c r="B739" t="s">
        <v>2108</v>
      </c>
      <c r="C739" t="s">
        <v>4321</v>
      </c>
      <c r="D739" t="s">
        <v>2110</v>
      </c>
      <c r="E739" t="s">
        <v>1536</v>
      </c>
      <c r="F739" t="s">
        <v>4322</v>
      </c>
      <c r="G739" t="s">
        <v>4323</v>
      </c>
      <c r="H739" t="s">
        <v>1536</v>
      </c>
      <c r="I739" t="s">
        <v>82</v>
      </c>
      <c r="J739">
        <v>26</v>
      </c>
      <c r="K739" t="s">
        <v>29</v>
      </c>
      <c r="L739" t="s">
        <v>30</v>
      </c>
      <c r="M739" t="s">
        <v>31</v>
      </c>
      <c r="N739">
        <v>6</v>
      </c>
      <c r="O739" s="20" t="s">
        <v>2102</v>
      </c>
      <c r="P739">
        <v>2.5</v>
      </c>
      <c r="Q739" t="s">
        <v>142</v>
      </c>
      <c r="R739">
        <v>0.69</v>
      </c>
      <c r="S739" t="s">
        <v>55</v>
      </c>
      <c r="T739" t="s">
        <v>15</v>
      </c>
      <c r="U739">
        <v>8</v>
      </c>
      <c r="W739">
        <v>9</v>
      </c>
    </row>
    <row r="740" spans="1:23" x14ac:dyDescent="0.25">
      <c r="A740" t="s">
        <v>1537</v>
      </c>
      <c r="B740" t="s">
        <v>2108</v>
      </c>
      <c r="C740" t="s">
        <v>4324</v>
      </c>
      <c r="D740" t="s">
        <v>2110</v>
      </c>
      <c r="E740" t="s">
        <v>1538</v>
      </c>
      <c r="F740" t="s">
        <v>4325</v>
      </c>
      <c r="G740" t="s">
        <v>4326</v>
      </c>
      <c r="H740" t="s">
        <v>1538</v>
      </c>
      <c r="I740" t="s">
        <v>63</v>
      </c>
      <c r="J740">
        <v>34</v>
      </c>
      <c r="K740" t="s">
        <v>111</v>
      </c>
      <c r="L740" t="s">
        <v>13</v>
      </c>
      <c r="M740" t="s">
        <v>97</v>
      </c>
      <c r="N740">
        <v>3</v>
      </c>
      <c r="O740" s="20" t="s">
        <v>49</v>
      </c>
      <c r="P740">
        <v>0</v>
      </c>
      <c r="Q740" t="s">
        <v>2100</v>
      </c>
      <c r="R740">
        <v>0.71</v>
      </c>
      <c r="S740" t="s">
        <v>8</v>
      </c>
      <c r="T740" t="s">
        <v>20</v>
      </c>
      <c r="U740">
        <v>2</v>
      </c>
      <c r="W740">
        <v>1</v>
      </c>
    </row>
    <row r="741" spans="1:23" x14ac:dyDescent="0.25">
      <c r="A741" t="s">
        <v>1539</v>
      </c>
      <c r="B741" t="s">
        <v>2108</v>
      </c>
      <c r="C741" t="s">
        <v>4327</v>
      </c>
      <c r="D741" t="s">
        <v>2110</v>
      </c>
      <c r="E741" t="s">
        <v>1540</v>
      </c>
      <c r="F741" t="s">
        <v>4328</v>
      </c>
      <c r="G741" t="s">
        <v>4329</v>
      </c>
      <c r="H741" t="s">
        <v>1540</v>
      </c>
      <c r="I741" t="s">
        <v>63</v>
      </c>
      <c r="J741">
        <v>34</v>
      </c>
      <c r="K741" t="s">
        <v>18</v>
      </c>
      <c r="L741" t="s">
        <v>18</v>
      </c>
      <c r="M741" t="s">
        <v>7</v>
      </c>
      <c r="N741">
        <v>3</v>
      </c>
      <c r="O741" s="20" t="s">
        <v>49</v>
      </c>
      <c r="P741">
        <v>2.5</v>
      </c>
      <c r="Q741" t="s">
        <v>2099</v>
      </c>
      <c r="R741">
        <v>0.77</v>
      </c>
      <c r="S741" t="s">
        <v>55</v>
      </c>
      <c r="T741" t="s">
        <v>15</v>
      </c>
      <c r="U741">
        <v>2</v>
      </c>
      <c r="W741">
        <v>1</v>
      </c>
    </row>
    <row r="742" spans="1:23" x14ac:dyDescent="0.25">
      <c r="A742" t="s">
        <v>1541</v>
      </c>
      <c r="B742" t="s">
        <v>2108</v>
      </c>
      <c r="C742" t="s">
        <v>4330</v>
      </c>
      <c r="D742" t="s">
        <v>2110</v>
      </c>
      <c r="E742" t="s">
        <v>1542</v>
      </c>
      <c r="F742" t="s">
        <v>4331</v>
      </c>
      <c r="G742" t="s">
        <v>4332</v>
      </c>
      <c r="H742" t="s">
        <v>1542</v>
      </c>
      <c r="I742" t="s">
        <v>82</v>
      </c>
      <c r="J742">
        <v>57</v>
      </c>
      <c r="K742" t="s">
        <v>5</v>
      </c>
      <c r="L742" t="s">
        <v>6</v>
      </c>
      <c r="M742" t="s">
        <v>23</v>
      </c>
      <c r="N742">
        <v>31</v>
      </c>
      <c r="O742" s="20">
        <v>50</v>
      </c>
      <c r="P742">
        <v>3</v>
      </c>
      <c r="Q742" t="s">
        <v>2100</v>
      </c>
      <c r="R742">
        <v>0.87</v>
      </c>
      <c r="S742" t="s">
        <v>55</v>
      </c>
      <c r="T742" t="s">
        <v>44</v>
      </c>
      <c r="U742">
        <v>15</v>
      </c>
      <c r="W742">
        <v>10</v>
      </c>
    </row>
    <row r="743" spans="1:23" x14ac:dyDescent="0.25">
      <c r="A743" t="s">
        <v>1543</v>
      </c>
      <c r="B743" t="s">
        <v>2108</v>
      </c>
      <c r="C743" t="s">
        <v>4333</v>
      </c>
      <c r="D743" t="s">
        <v>2110</v>
      </c>
      <c r="E743" t="s">
        <v>1544</v>
      </c>
      <c r="F743" t="s">
        <v>4334</v>
      </c>
      <c r="G743" t="s">
        <v>4335</v>
      </c>
      <c r="H743" t="s">
        <v>4336</v>
      </c>
      <c r="I743" t="s">
        <v>82</v>
      </c>
      <c r="J743">
        <v>46</v>
      </c>
      <c r="K743" t="s">
        <v>111</v>
      </c>
      <c r="L743" t="s">
        <v>13</v>
      </c>
      <c r="M743" t="s">
        <v>23</v>
      </c>
      <c r="N743">
        <v>5</v>
      </c>
      <c r="O743" s="20" t="s">
        <v>32</v>
      </c>
      <c r="P743">
        <v>2.6</v>
      </c>
      <c r="Q743" t="s">
        <v>142</v>
      </c>
      <c r="R743">
        <v>0.76</v>
      </c>
      <c r="S743" t="s">
        <v>33</v>
      </c>
      <c r="T743" t="s">
        <v>15</v>
      </c>
      <c r="U743">
        <v>2</v>
      </c>
      <c r="W743">
        <v>3</v>
      </c>
    </row>
    <row r="744" spans="1:23" x14ac:dyDescent="0.25">
      <c r="A744" t="s">
        <v>1545</v>
      </c>
      <c r="B744" t="s">
        <v>2108</v>
      </c>
      <c r="C744" t="s">
        <v>4337</v>
      </c>
      <c r="D744" t="s">
        <v>2110</v>
      </c>
      <c r="E744" t="s">
        <v>1546</v>
      </c>
      <c r="F744" t="s">
        <v>4338</v>
      </c>
      <c r="G744" t="s">
        <v>4339</v>
      </c>
      <c r="H744" t="s">
        <v>1546</v>
      </c>
      <c r="I744" t="s">
        <v>82</v>
      </c>
      <c r="J744">
        <v>55</v>
      </c>
      <c r="K744" t="s">
        <v>78</v>
      </c>
      <c r="L744" t="s">
        <v>79</v>
      </c>
      <c r="M744" t="s">
        <v>31</v>
      </c>
      <c r="N744">
        <v>37</v>
      </c>
      <c r="O744" s="20" t="s">
        <v>2103</v>
      </c>
      <c r="P744">
        <v>4.0999999999999996</v>
      </c>
      <c r="Q744" t="s">
        <v>142</v>
      </c>
      <c r="R744">
        <v>0.11</v>
      </c>
      <c r="S744" t="s">
        <v>33</v>
      </c>
      <c r="T744" t="s">
        <v>9</v>
      </c>
      <c r="U744">
        <v>16</v>
      </c>
      <c r="W744">
        <v>7</v>
      </c>
    </row>
    <row r="745" spans="1:23" x14ac:dyDescent="0.25">
      <c r="A745" t="s">
        <v>1547</v>
      </c>
      <c r="B745" t="s">
        <v>2108</v>
      </c>
      <c r="C745" t="s">
        <v>4340</v>
      </c>
      <c r="D745" t="s">
        <v>2110</v>
      </c>
      <c r="E745" t="s">
        <v>1548</v>
      </c>
      <c r="F745" t="s">
        <v>4341</v>
      </c>
      <c r="G745" t="s">
        <v>4342</v>
      </c>
      <c r="H745" t="s">
        <v>1548</v>
      </c>
      <c r="I745" t="s">
        <v>63</v>
      </c>
      <c r="J745">
        <v>32</v>
      </c>
      <c r="K745" t="s">
        <v>12</v>
      </c>
      <c r="L745" t="s">
        <v>13</v>
      </c>
      <c r="M745" t="s">
        <v>75</v>
      </c>
      <c r="N745">
        <v>10</v>
      </c>
      <c r="O745" s="20" t="s">
        <v>2105</v>
      </c>
      <c r="P745">
        <v>1.5</v>
      </c>
      <c r="Q745" t="s">
        <v>2099</v>
      </c>
      <c r="R745">
        <v>0.65</v>
      </c>
      <c r="S745" t="s">
        <v>8</v>
      </c>
      <c r="T745" t="s">
        <v>20</v>
      </c>
      <c r="U745">
        <v>15</v>
      </c>
      <c r="W745">
        <v>6</v>
      </c>
    </row>
    <row r="746" spans="1:23" x14ac:dyDescent="0.25">
      <c r="A746" t="s">
        <v>1549</v>
      </c>
      <c r="B746" t="s">
        <v>2108</v>
      </c>
      <c r="C746" t="s">
        <v>4343</v>
      </c>
      <c r="D746" t="s">
        <v>2110</v>
      </c>
      <c r="E746" t="s">
        <v>1550</v>
      </c>
      <c r="F746" t="s">
        <v>4344</v>
      </c>
      <c r="G746" t="s">
        <v>4345</v>
      </c>
      <c r="H746" t="s">
        <v>1550</v>
      </c>
      <c r="I746" t="s">
        <v>82</v>
      </c>
      <c r="J746">
        <v>53</v>
      </c>
      <c r="K746" t="s">
        <v>36</v>
      </c>
      <c r="L746" t="s">
        <v>37</v>
      </c>
      <c r="M746" t="s">
        <v>31</v>
      </c>
      <c r="N746">
        <v>28</v>
      </c>
      <c r="O746" s="20" t="s">
        <v>2105</v>
      </c>
      <c r="P746">
        <v>2.9</v>
      </c>
      <c r="Q746" t="s">
        <v>54</v>
      </c>
      <c r="R746">
        <v>0.82</v>
      </c>
      <c r="S746" t="s">
        <v>50</v>
      </c>
      <c r="T746" t="s">
        <v>44</v>
      </c>
      <c r="U746">
        <v>10</v>
      </c>
      <c r="W746">
        <v>13</v>
      </c>
    </row>
    <row r="747" spans="1:23" x14ac:dyDescent="0.25">
      <c r="A747" t="s">
        <v>1551</v>
      </c>
      <c r="B747" t="s">
        <v>2108</v>
      </c>
      <c r="C747" t="s">
        <v>4346</v>
      </c>
      <c r="D747" t="s">
        <v>2110</v>
      </c>
      <c r="E747" t="s">
        <v>1552</v>
      </c>
      <c r="F747" t="s">
        <v>4347</v>
      </c>
      <c r="G747" t="s">
        <v>4348</v>
      </c>
      <c r="H747" t="s">
        <v>1552</v>
      </c>
      <c r="I747" t="s">
        <v>82</v>
      </c>
      <c r="J747">
        <v>59</v>
      </c>
      <c r="K747" t="s">
        <v>162</v>
      </c>
      <c r="L747" t="s">
        <v>59</v>
      </c>
      <c r="M747" t="s">
        <v>31</v>
      </c>
      <c r="N747">
        <v>0</v>
      </c>
      <c r="O747" s="20">
        <v>100</v>
      </c>
      <c r="P747">
        <v>0</v>
      </c>
      <c r="Q747" t="s">
        <v>2100</v>
      </c>
      <c r="R747">
        <v>0.87</v>
      </c>
      <c r="S747" t="s">
        <v>55</v>
      </c>
      <c r="T747" t="s">
        <v>44</v>
      </c>
      <c r="U747">
        <v>4</v>
      </c>
      <c r="W747">
        <v>4</v>
      </c>
    </row>
    <row r="748" spans="1:23" x14ac:dyDescent="0.25">
      <c r="A748" t="s">
        <v>1553</v>
      </c>
      <c r="B748" t="s">
        <v>2108</v>
      </c>
      <c r="C748" t="s">
        <v>4349</v>
      </c>
      <c r="D748" t="s">
        <v>2110</v>
      </c>
      <c r="E748" t="s">
        <v>1554</v>
      </c>
      <c r="F748" t="s">
        <v>4350</v>
      </c>
      <c r="G748" t="s">
        <v>4351</v>
      </c>
      <c r="H748" t="s">
        <v>1554</v>
      </c>
      <c r="I748" t="s">
        <v>63</v>
      </c>
      <c r="J748">
        <v>44</v>
      </c>
      <c r="K748" t="s">
        <v>29</v>
      </c>
      <c r="L748" t="s">
        <v>30</v>
      </c>
      <c r="M748" t="s">
        <v>97</v>
      </c>
      <c r="N748">
        <v>19</v>
      </c>
      <c r="O748" s="20" t="s">
        <v>24</v>
      </c>
      <c r="P748">
        <v>4.9000000000000004</v>
      </c>
      <c r="Q748" t="s">
        <v>2099</v>
      </c>
      <c r="R748">
        <v>0.01</v>
      </c>
      <c r="S748" t="s">
        <v>8</v>
      </c>
      <c r="T748" t="s">
        <v>44</v>
      </c>
      <c r="U748">
        <v>17</v>
      </c>
      <c r="W748">
        <v>14</v>
      </c>
    </row>
    <row r="749" spans="1:23" x14ac:dyDescent="0.25">
      <c r="A749" t="s">
        <v>1555</v>
      </c>
      <c r="B749" t="s">
        <v>2108</v>
      </c>
      <c r="C749" t="s">
        <v>4352</v>
      </c>
      <c r="D749" t="s">
        <v>2110</v>
      </c>
      <c r="E749" t="s">
        <v>1556</v>
      </c>
      <c r="F749" t="s">
        <v>4353</v>
      </c>
      <c r="G749" t="s">
        <v>4354</v>
      </c>
      <c r="H749" t="s">
        <v>1556</v>
      </c>
      <c r="I749" t="s">
        <v>82</v>
      </c>
      <c r="J749">
        <v>35</v>
      </c>
      <c r="K749" t="s">
        <v>122</v>
      </c>
      <c r="L749" t="s">
        <v>123</v>
      </c>
      <c r="M749" t="s">
        <v>7</v>
      </c>
      <c r="N749">
        <v>9</v>
      </c>
      <c r="O749" s="20" t="s">
        <v>2105</v>
      </c>
      <c r="P749">
        <v>3</v>
      </c>
      <c r="Q749" t="s">
        <v>2099</v>
      </c>
      <c r="R749">
        <v>0.71</v>
      </c>
      <c r="S749" t="s">
        <v>33</v>
      </c>
      <c r="T749" t="s">
        <v>20</v>
      </c>
      <c r="U749">
        <v>6</v>
      </c>
      <c r="W749">
        <v>13</v>
      </c>
    </row>
    <row r="750" spans="1:23" x14ac:dyDescent="0.25">
      <c r="A750" t="s">
        <v>1557</v>
      </c>
      <c r="B750" t="s">
        <v>2108</v>
      </c>
      <c r="C750" t="s">
        <v>4355</v>
      </c>
      <c r="D750" t="s">
        <v>2110</v>
      </c>
      <c r="E750" t="s">
        <v>1558</v>
      </c>
      <c r="F750" t="s">
        <v>4356</v>
      </c>
      <c r="G750" t="s">
        <v>4357</v>
      </c>
      <c r="H750" t="s">
        <v>1558</v>
      </c>
      <c r="I750" t="s">
        <v>63</v>
      </c>
      <c r="J750">
        <v>42</v>
      </c>
      <c r="K750" t="s">
        <v>158</v>
      </c>
      <c r="L750" t="s">
        <v>159</v>
      </c>
      <c r="M750" t="s">
        <v>97</v>
      </c>
      <c r="N750">
        <v>5</v>
      </c>
      <c r="O750" s="20">
        <v>30</v>
      </c>
      <c r="P750">
        <v>4.9000000000000004</v>
      </c>
      <c r="Q750" t="s">
        <v>2100</v>
      </c>
      <c r="R750">
        <v>0.87</v>
      </c>
      <c r="S750" t="s">
        <v>55</v>
      </c>
      <c r="T750" t="s">
        <v>9</v>
      </c>
      <c r="U750">
        <v>1</v>
      </c>
      <c r="W750">
        <v>1</v>
      </c>
    </row>
    <row r="751" spans="1:23" x14ac:dyDescent="0.25">
      <c r="A751" t="s">
        <v>1559</v>
      </c>
      <c r="B751" t="s">
        <v>2108</v>
      </c>
      <c r="C751" t="s">
        <v>4358</v>
      </c>
      <c r="D751" t="s">
        <v>2110</v>
      </c>
      <c r="E751" t="s">
        <v>1560</v>
      </c>
      <c r="F751" t="s">
        <v>4359</v>
      </c>
      <c r="G751" t="s">
        <v>4360</v>
      </c>
      <c r="H751" t="s">
        <v>1560</v>
      </c>
      <c r="I751" t="s">
        <v>63</v>
      </c>
      <c r="J751">
        <v>58</v>
      </c>
      <c r="K751" t="s">
        <v>95</v>
      </c>
      <c r="L751" t="s">
        <v>96</v>
      </c>
      <c r="M751" t="s">
        <v>7</v>
      </c>
      <c r="N751">
        <v>0</v>
      </c>
      <c r="O751" s="20" t="s">
        <v>2106</v>
      </c>
      <c r="P751">
        <v>4.5999999999999996</v>
      </c>
      <c r="Q751" t="s">
        <v>2099</v>
      </c>
      <c r="R751">
        <v>0.7</v>
      </c>
      <c r="S751" t="s">
        <v>50</v>
      </c>
      <c r="T751" t="s">
        <v>44</v>
      </c>
      <c r="U751">
        <v>4</v>
      </c>
      <c r="W751">
        <v>2</v>
      </c>
    </row>
    <row r="752" spans="1:23" x14ac:dyDescent="0.25">
      <c r="A752" t="s">
        <v>1561</v>
      </c>
      <c r="B752" t="s">
        <v>2108</v>
      </c>
      <c r="C752" t="s">
        <v>4361</v>
      </c>
      <c r="D752" t="s">
        <v>2110</v>
      </c>
      <c r="E752" t="s">
        <v>1562</v>
      </c>
      <c r="F752" t="s">
        <v>4362</v>
      </c>
      <c r="G752" t="s">
        <v>4363</v>
      </c>
      <c r="H752" t="s">
        <v>1562</v>
      </c>
      <c r="I752" t="s">
        <v>82</v>
      </c>
      <c r="J752">
        <v>41</v>
      </c>
      <c r="K752" t="s">
        <v>29</v>
      </c>
      <c r="L752" t="s">
        <v>30</v>
      </c>
      <c r="M752" t="s">
        <v>31</v>
      </c>
      <c r="N752">
        <v>21</v>
      </c>
      <c r="O752" s="20" t="s">
        <v>2102</v>
      </c>
      <c r="P752">
        <v>2.2000000000000002</v>
      </c>
      <c r="Q752" t="s">
        <v>2100</v>
      </c>
      <c r="R752">
        <v>0.83</v>
      </c>
      <c r="S752" t="s">
        <v>33</v>
      </c>
      <c r="T752" t="s">
        <v>15</v>
      </c>
      <c r="U752">
        <v>17</v>
      </c>
      <c r="W752">
        <v>6</v>
      </c>
    </row>
    <row r="753" spans="1:23" x14ac:dyDescent="0.25">
      <c r="A753" t="s">
        <v>1563</v>
      </c>
      <c r="B753" t="s">
        <v>2108</v>
      </c>
      <c r="C753" t="s">
        <v>4364</v>
      </c>
      <c r="D753" t="s">
        <v>2110</v>
      </c>
      <c r="E753" t="s">
        <v>1564</v>
      </c>
      <c r="F753" t="s">
        <v>4365</v>
      </c>
      <c r="G753" t="s">
        <v>4366</v>
      </c>
      <c r="H753" t="s">
        <v>1564</v>
      </c>
      <c r="I753" t="s">
        <v>63</v>
      </c>
      <c r="J753">
        <v>40</v>
      </c>
      <c r="K753" t="s">
        <v>58</v>
      </c>
      <c r="L753" t="s">
        <v>59</v>
      </c>
      <c r="M753" t="s">
        <v>23</v>
      </c>
      <c r="N753">
        <v>0</v>
      </c>
      <c r="O753" s="20">
        <v>40</v>
      </c>
      <c r="P753">
        <v>2.5</v>
      </c>
      <c r="Q753" t="s">
        <v>2100</v>
      </c>
      <c r="R753">
        <v>0.74</v>
      </c>
      <c r="S753" t="s">
        <v>33</v>
      </c>
      <c r="T753" t="s">
        <v>44</v>
      </c>
      <c r="U753">
        <v>1</v>
      </c>
      <c r="W753">
        <v>2</v>
      </c>
    </row>
    <row r="754" spans="1:23" x14ac:dyDescent="0.25">
      <c r="A754" t="s">
        <v>1565</v>
      </c>
      <c r="B754" t="s">
        <v>2108</v>
      </c>
      <c r="C754" t="s">
        <v>4367</v>
      </c>
      <c r="D754" t="s">
        <v>2110</v>
      </c>
      <c r="E754" t="s">
        <v>1566</v>
      </c>
      <c r="F754" t="s">
        <v>4368</v>
      </c>
      <c r="G754" t="s">
        <v>4369</v>
      </c>
      <c r="H754" t="s">
        <v>1566</v>
      </c>
      <c r="I754" t="s">
        <v>63</v>
      </c>
      <c r="J754">
        <v>23</v>
      </c>
      <c r="K754" t="s">
        <v>111</v>
      </c>
      <c r="L754" t="s">
        <v>13</v>
      </c>
      <c r="M754" t="s">
        <v>7</v>
      </c>
      <c r="N754">
        <v>0</v>
      </c>
      <c r="O754" s="20">
        <v>30</v>
      </c>
      <c r="P754">
        <v>1.1000000000000001</v>
      </c>
      <c r="Q754" t="s">
        <v>54</v>
      </c>
      <c r="R754">
        <v>0.86</v>
      </c>
      <c r="S754" t="s">
        <v>33</v>
      </c>
      <c r="T754" t="s">
        <v>44</v>
      </c>
      <c r="U754">
        <v>4</v>
      </c>
      <c r="W754">
        <v>2</v>
      </c>
    </row>
    <row r="755" spans="1:23" x14ac:dyDescent="0.25">
      <c r="A755" t="s">
        <v>1567</v>
      </c>
      <c r="B755" t="s">
        <v>2108</v>
      </c>
      <c r="C755" t="s">
        <v>4370</v>
      </c>
      <c r="D755" t="s">
        <v>2110</v>
      </c>
      <c r="E755" t="s">
        <v>1568</v>
      </c>
      <c r="F755" t="s">
        <v>4371</v>
      </c>
      <c r="G755" t="s">
        <v>4372</v>
      </c>
      <c r="H755" t="s">
        <v>1568</v>
      </c>
      <c r="I755" t="s">
        <v>82</v>
      </c>
      <c r="J755">
        <v>51</v>
      </c>
      <c r="K755" t="s">
        <v>158</v>
      </c>
      <c r="L755" t="s">
        <v>159</v>
      </c>
      <c r="M755" t="s">
        <v>7</v>
      </c>
      <c r="N755">
        <v>17</v>
      </c>
      <c r="O755" s="20">
        <v>40</v>
      </c>
      <c r="P755">
        <v>4.5</v>
      </c>
      <c r="Q755" t="s">
        <v>2100</v>
      </c>
      <c r="R755">
        <v>0.72</v>
      </c>
      <c r="S755" t="s">
        <v>8</v>
      </c>
      <c r="T755" t="s">
        <v>44</v>
      </c>
      <c r="U755">
        <v>11</v>
      </c>
      <c r="W755">
        <v>2</v>
      </c>
    </row>
    <row r="756" spans="1:23" x14ac:dyDescent="0.25">
      <c r="A756" t="s">
        <v>1569</v>
      </c>
      <c r="B756" t="s">
        <v>2108</v>
      </c>
      <c r="C756" t="s">
        <v>4373</v>
      </c>
      <c r="D756" t="s">
        <v>2110</v>
      </c>
      <c r="E756" t="s">
        <v>1570</v>
      </c>
      <c r="F756" t="s">
        <v>4374</v>
      </c>
      <c r="G756" t="s">
        <v>4375</v>
      </c>
      <c r="H756" t="s">
        <v>1570</v>
      </c>
      <c r="I756" t="s">
        <v>63</v>
      </c>
      <c r="J756">
        <v>42</v>
      </c>
      <c r="K756" t="s">
        <v>118</v>
      </c>
      <c r="L756" t="s">
        <v>119</v>
      </c>
      <c r="M756" t="s">
        <v>31</v>
      </c>
      <c r="N756">
        <v>21</v>
      </c>
      <c r="O756" s="20" t="s">
        <v>49</v>
      </c>
      <c r="P756">
        <v>2.5</v>
      </c>
      <c r="Q756" t="s">
        <v>2100</v>
      </c>
      <c r="R756">
        <v>0.73</v>
      </c>
      <c r="S756" t="s">
        <v>50</v>
      </c>
      <c r="T756" t="s">
        <v>44</v>
      </c>
      <c r="U756">
        <v>10</v>
      </c>
      <c r="W756">
        <v>7</v>
      </c>
    </row>
    <row r="757" spans="1:23" x14ac:dyDescent="0.25">
      <c r="A757" t="s">
        <v>1571</v>
      </c>
      <c r="B757" t="s">
        <v>2108</v>
      </c>
      <c r="C757" t="s">
        <v>4376</v>
      </c>
      <c r="D757" t="s">
        <v>2110</v>
      </c>
      <c r="E757" t="s">
        <v>1572</v>
      </c>
      <c r="F757" t="s">
        <v>4377</v>
      </c>
      <c r="G757" t="s">
        <v>4378</v>
      </c>
      <c r="H757" t="s">
        <v>1572</v>
      </c>
      <c r="I757" t="s">
        <v>82</v>
      </c>
      <c r="J757">
        <v>26</v>
      </c>
      <c r="K757" t="s">
        <v>71</v>
      </c>
      <c r="L757" t="s">
        <v>72</v>
      </c>
      <c r="M757" t="s">
        <v>38</v>
      </c>
      <c r="N757">
        <v>7</v>
      </c>
      <c r="O757" s="20" t="s">
        <v>2103</v>
      </c>
      <c r="P757">
        <v>2.9</v>
      </c>
      <c r="Q757" t="s">
        <v>2099</v>
      </c>
      <c r="R757">
        <v>0.78</v>
      </c>
      <c r="S757" t="s">
        <v>55</v>
      </c>
      <c r="T757" t="s">
        <v>9</v>
      </c>
      <c r="U757">
        <v>15</v>
      </c>
      <c r="W757">
        <v>1</v>
      </c>
    </row>
    <row r="758" spans="1:23" x14ac:dyDescent="0.25">
      <c r="A758" t="s">
        <v>1573</v>
      </c>
      <c r="B758" t="s">
        <v>2108</v>
      </c>
      <c r="C758" t="s">
        <v>4379</v>
      </c>
      <c r="D758" t="s">
        <v>2110</v>
      </c>
      <c r="E758" t="s">
        <v>1574</v>
      </c>
      <c r="F758" t="s">
        <v>4380</v>
      </c>
      <c r="G758" t="s">
        <v>4381</v>
      </c>
      <c r="H758" t="s">
        <v>1574</v>
      </c>
      <c r="I758" t="s">
        <v>63</v>
      </c>
      <c r="J758">
        <v>49</v>
      </c>
      <c r="K758" t="s">
        <v>36</v>
      </c>
      <c r="L758" t="s">
        <v>37</v>
      </c>
      <c r="M758" t="s">
        <v>31</v>
      </c>
      <c r="N758">
        <v>22</v>
      </c>
      <c r="O758" s="20">
        <v>75</v>
      </c>
      <c r="P758">
        <v>0</v>
      </c>
      <c r="Q758" t="s">
        <v>2100</v>
      </c>
      <c r="R758">
        <v>0.11</v>
      </c>
      <c r="S758" t="s">
        <v>8</v>
      </c>
      <c r="T758" t="s">
        <v>15</v>
      </c>
      <c r="U758">
        <v>16</v>
      </c>
      <c r="W758">
        <v>18</v>
      </c>
    </row>
    <row r="759" spans="1:23" x14ac:dyDescent="0.25">
      <c r="A759" t="s">
        <v>1575</v>
      </c>
      <c r="B759" t="s">
        <v>2108</v>
      </c>
      <c r="C759" t="s">
        <v>4382</v>
      </c>
      <c r="D759" t="s">
        <v>2110</v>
      </c>
      <c r="E759" t="s">
        <v>1576</v>
      </c>
      <c r="F759" t="s">
        <v>4383</v>
      </c>
      <c r="G759" t="s">
        <v>4384</v>
      </c>
      <c r="H759" t="s">
        <v>1576</v>
      </c>
      <c r="I759" t="s">
        <v>63</v>
      </c>
      <c r="J759">
        <v>37</v>
      </c>
      <c r="K759" t="s">
        <v>5</v>
      </c>
      <c r="L759" t="s">
        <v>6</v>
      </c>
      <c r="M759" t="s">
        <v>75</v>
      </c>
      <c r="N759">
        <v>11</v>
      </c>
      <c r="O759" s="20" t="s">
        <v>2103</v>
      </c>
      <c r="P759">
        <v>3.5</v>
      </c>
      <c r="Q759" t="s">
        <v>2099</v>
      </c>
      <c r="R759">
        <v>0.75</v>
      </c>
      <c r="S759" t="s">
        <v>8</v>
      </c>
      <c r="T759" t="s">
        <v>9</v>
      </c>
      <c r="U759">
        <v>2</v>
      </c>
      <c r="W759">
        <v>2</v>
      </c>
    </row>
    <row r="760" spans="1:23" x14ac:dyDescent="0.25">
      <c r="A760" t="s">
        <v>1577</v>
      </c>
      <c r="B760" t="s">
        <v>2108</v>
      </c>
      <c r="C760" t="s">
        <v>4385</v>
      </c>
      <c r="D760" t="s">
        <v>2110</v>
      </c>
      <c r="E760" t="s">
        <v>1578</v>
      </c>
      <c r="F760" t="s">
        <v>4386</v>
      </c>
      <c r="G760" t="s">
        <v>4387</v>
      </c>
      <c r="H760" t="s">
        <v>1578</v>
      </c>
      <c r="I760" t="s">
        <v>82</v>
      </c>
      <c r="J760">
        <v>31</v>
      </c>
      <c r="K760" t="s">
        <v>12</v>
      </c>
      <c r="L760" t="s">
        <v>13</v>
      </c>
      <c r="M760" t="s">
        <v>31</v>
      </c>
      <c r="N760">
        <v>1</v>
      </c>
      <c r="O760" s="20">
        <v>40</v>
      </c>
      <c r="P760">
        <v>4.5</v>
      </c>
      <c r="Q760" t="s">
        <v>2099</v>
      </c>
      <c r="R760">
        <v>0.96</v>
      </c>
      <c r="S760" t="s">
        <v>8</v>
      </c>
      <c r="T760" t="s">
        <v>15</v>
      </c>
      <c r="U760">
        <v>1</v>
      </c>
      <c r="W760">
        <v>3</v>
      </c>
    </row>
    <row r="761" spans="1:23" x14ac:dyDescent="0.25">
      <c r="A761" t="s">
        <v>1579</v>
      </c>
      <c r="B761" t="s">
        <v>2108</v>
      </c>
      <c r="C761" t="s">
        <v>4388</v>
      </c>
      <c r="D761" t="s">
        <v>2110</v>
      </c>
      <c r="E761" t="s">
        <v>1580</v>
      </c>
      <c r="F761" t="s">
        <v>4389</v>
      </c>
      <c r="G761" t="s">
        <v>4390</v>
      </c>
      <c r="H761" t="s">
        <v>1580</v>
      </c>
      <c r="I761" t="s">
        <v>82</v>
      </c>
      <c r="J761">
        <v>51</v>
      </c>
      <c r="K761" t="s">
        <v>95</v>
      </c>
      <c r="L761" t="s">
        <v>96</v>
      </c>
      <c r="M761" t="s">
        <v>14</v>
      </c>
      <c r="N761">
        <v>5</v>
      </c>
      <c r="O761" s="20" t="s">
        <v>2104</v>
      </c>
      <c r="P761">
        <v>1.7</v>
      </c>
      <c r="Q761" t="s">
        <v>54</v>
      </c>
      <c r="R761">
        <v>0.61</v>
      </c>
      <c r="S761" t="s">
        <v>33</v>
      </c>
      <c r="T761" t="s">
        <v>44</v>
      </c>
      <c r="U761">
        <v>3</v>
      </c>
      <c r="W761">
        <v>3</v>
      </c>
    </row>
    <row r="762" spans="1:23" x14ac:dyDescent="0.25">
      <c r="A762" t="s">
        <v>1581</v>
      </c>
      <c r="B762" t="s">
        <v>2108</v>
      </c>
      <c r="C762" t="s">
        <v>4391</v>
      </c>
      <c r="D762" t="s">
        <v>2110</v>
      </c>
      <c r="E762" t="s">
        <v>1582</v>
      </c>
      <c r="F762" t="s">
        <v>4392</v>
      </c>
      <c r="G762" t="s">
        <v>4393</v>
      </c>
      <c r="H762" t="s">
        <v>1582</v>
      </c>
      <c r="I762" t="s">
        <v>82</v>
      </c>
      <c r="J762">
        <v>60</v>
      </c>
      <c r="K762" t="s">
        <v>158</v>
      </c>
      <c r="L762" t="s">
        <v>159</v>
      </c>
      <c r="M762" t="s">
        <v>75</v>
      </c>
      <c r="N762">
        <v>40</v>
      </c>
      <c r="O762" s="20">
        <v>50</v>
      </c>
      <c r="P762">
        <v>4.5999999999999996</v>
      </c>
      <c r="Q762" t="s">
        <v>2100</v>
      </c>
      <c r="R762">
        <v>0.01</v>
      </c>
      <c r="S762" t="s">
        <v>50</v>
      </c>
      <c r="T762" t="s">
        <v>20</v>
      </c>
      <c r="U762">
        <v>13</v>
      </c>
      <c r="W762">
        <v>2</v>
      </c>
    </row>
    <row r="763" spans="1:23" x14ac:dyDescent="0.25">
      <c r="A763" t="s">
        <v>1583</v>
      </c>
      <c r="B763" t="s">
        <v>2108</v>
      </c>
      <c r="C763" t="s">
        <v>4394</v>
      </c>
      <c r="D763" t="s">
        <v>2110</v>
      </c>
      <c r="E763" t="s">
        <v>1584</v>
      </c>
      <c r="F763" t="s">
        <v>4395</v>
      </c>
      <c r="G763" t="s">
        <v>4396</v>
      </c>
      <c r="H763" t="s">
        <v>1584</v>
      </c>
      <c r="I763" t="s">
        <v>82</v>
      </c>
      <c r="J763">
        <v>51</v>
      </c>
      <c r="K763" t="s">
        <v>111</v>
      </c>
      <c r="L763" t="s">
        <v>13</v>
      </c>
      <c r="M763" t="s">
        <v>7</v>
      </c>
      <c r="N763">
        <v>19</v>
      </c>
      <c r="O763" s="20">
        <v>50</v>
      </c>
      <c r="P763">
        <v>2.5</v>
      </c>
      <c r="Q763" t="s">
        <v>2100</v>
      </c>
      <c r="R763">
        <v>0.82</v>
      </c>
      <c r="S763" t="s">
        <v>8</v>
      </c>
      <c r="T763" t="s">
        <v>9</v>
      </c>
      <c r="U763">
        <v>17</v>
      </c>
      <c r="W763">
        <v>4</v>
      </c>
    </row>
    <row r="764" spans="1:23" x14ac:dyDescent="0.25">
      <c r="A764" t="s">
        <v>1585</v>
      </c>
      <c r="B764" t="s">
        <v>2108</v>
      </c>
      <c r="C764" t="s">
        <v>4397</v>
      </c>
      <c r="D764" t="s">
        <v>2110</v>
      </c>
      <c r="E764" t="s">
        <v>1586</v>
      </c>
      <c r="F764" t="s">
        <v>4398</v>
      </c>
      <c r="G764" t="s">
        <v>4399</v>
      </c>
      <c r="H764" t="s">
        <v>1586</v>
      </c>
      <c r="I764" t="s">
        <v>82</v>
      </c>
      <c r="J764">
        <v>37</v>
      </c>
      <c r="K764" t="s">
        <v>18</v>
      </c>
      <c r="L764" t="s">
        <v>18</v>
      </c>
      <c r="M764" t="s">
        <v>19</v>
      </c>
      <c r="N764">
        <v>12</v>
      </c>
      <c r="O764" s="20" t="s">
        <v>49</v>
      </c>
      <c r="P764">
        <v>4.9000000000000004</v>
      </c>
      <c r="Q764" t="s">
        <v>2100</v>
      </c>
      <c r="R764">
        <v>0.8</v>
      </c>
      <c r="S764" t="s">
        <v>55</v>
      </c>
      <c r="T764" t="s">
        <v>20</v>
      </c>
      <c r="U764">
        <v>7</v>
      </c>
      <c r="W764">
        <v>6</v>
      </c>
    </row>
    <row r="765" spans="1:23" x14ac:dyDescent="0.25">
      <c r="A765" t="s">
        <v>1587</v>
      </c>
      <c r="B765" t="s">
        <v>2108</v>
      </c>
      <c r="C765" t="s">
        <v>4400</v>
      </c>
      <c r="D765" t="s">
        <v>2110</v>
      </c>
      <c r="E765" t="s">
        <v>1588</v>
      </c>
      <c r="F765" t="s">
        <v>4401</v>
      </c>
      <c r="G765" t="s">
        <v>4402</v>
      </c>
      <c r="H765" t="s">
        <v>1588</v>
      </c>
      <c r="I765" t="s">
        <v>82</v>
      </c>
      <c r="J765">
        <v>52</v>
      </c>
      <c r="K765" t="s">
        <v>78</v>
      </c>
      <c r="L765" t="s">
        <v>79</v>
      </c>
      <c r="M765" t="s">
        <v>7</v>
      </c>
      <c r="N765">
        <v>7</v>
      </c>
      <c r="O765" s="20">
        <v>40</v>
      </c>
      <c r="P765">
        <v>2.2000000000000002</v>
      </c>
      <c r="Q765" t="s">
        <v>2100</v>
      </c>
      <c r="R765">
        <v>0.96</v>
      </c>
      <c r="S765" t="s">
        <v>50</v>
      </c>
      <c r="T765" t="s">
        <v>9</v>
      </c>
      <c r="U765">
        <v>8</v>
      </c>
      <c r="W765">
        <v>8</v>
      </c>
    </row>
    <row r="766" spans="1:23" x14ac:dyDescent="0.25">
      <c r="A766" t="s">
        <v>1589</v>
      </c>
      <c r="B766" t="s">
        <v>2108</v>
      </c>
      <c r="C766" t="s">
        <v>4403</v>
      </c>
      <c r="D766" t="s">
        <v>2110</v>
      </c>
      <c r="E766" t="s">
        <v>1590</v>
      </c>
      <c r="F766" t="s">
        <v>4404</v>
      </c>
      <c r="G766" t="s">
        <v>4405</v>
      </c>
      <c r="H766" t="s">
        <v>1590</v>
      </c>
      <c r="I766" t="s">
        <v>82</v>
      </c>
      <c r="J766">
        <v>27</v>
      </c>
      <c r="K766" t="s">
        <v>36</v>
      </c>
      <c r="L766" t="s">
        <v>37</v>
      </c>
      <c r="M766" t="s">
        <v>7</v>
      </c>
      <c r="N766">
        <v>4</v>
      </c>
      <c r="O766" s="20">
        <v>20</v>
      </c>
      <c r="P766">
        <v>2.5</v>
      </c>
      <c r="Q766" t="s">
        <v>2099</v>
      </c>
      <c r="R766">
        <v>0.63</v>
      </c>
      <c r="S766" t="s">
        <v>55</v>
      </c>
      <c r="T766" t="s">
        <v>44</v>
      </c>
      <c r="U766">
        <v>3</v>
      </c>
      <c r="W766">
        <v>3</v>
      </c>
    </row>
    <row r="767" spans="1:23" x14ac:dyDescent="0.25">
      <c r="A767" t="s">
        <v>1591</v>
      </c>
      <c r="B767" t="s">
        <v>2108</v>
      </c>
      <c r="C767" t="s">
        <v>4406</v>
      </c>
      <c r="D767" t="s">
        <v>2110</v>
      </c>
      <c r="E767" t="s">
        <v>1592</v>
      </c>
      <c r="F767" t="s">
        <v>4407</v>
      </c>
      <c r="G767" t="s">
        <v>4408</v>
      </c>
      <c r="H767" t="s">
        <v>1592</v>
      </c>
      <c r="I767" t="s">
        <v>82</v>
      </c>
      <c r="J767">
        <v>48</v>
      </c>
      <c r="K767" t="s">
        <v>12</v>
      </c>
      <c r="L767" t="s">
        <v>13</v>
      </c>
      <c r="M767" t="s">
        <v>19</v>
      </c>
      <c r="N767">
        <v>24</v>
      </c>
      <c r="O767" s="20" t="s">
        <v>24</v>
      </c>
      <c r="P767">
        <v>2.2000000000000002</v>
      </c>
      <c r="Q767" t="s">
        <v>2099</v>
      </c>
      <c r="R767">
        <v>0.67</v>
      </c>
      <c r="S767" t="s">
        <v>50</v>
      </c>
      <c r="T767" t="s">
        <v>9</v>
      </c>
      <c r="U767">
        <v>12</v>
      </c>
      <c r="W767">
        <v>13</v>
      </c>
    </row>
    <row r="768" spans="1:23" x14ac:dyDescent="0.25">
      <c r="A768" t="s">
        <v>1593</v>
      </c>
      <c r="B768" t="s">
        <v>2108</v>
      </c>
      <c r="C768" t="s">
        <v>4409</v>
      </c>
      <c r="D768" t="s">
        <v>2110</v>
      </c>
      <c r="E768" t="s">
        <v>1594</v>
      </c>
      <c r="F768" t="s">
        <v>4410</v>
      </c>
      <c r="G768" t="s">
        <v>4411</v>
      </c>
      <c r="H768" t="s">
        <v>1594</v>
      </c>
      <c r="I768" t="s">
        <v>63</v>
      </c>
      <c r="J768">
        <v>22</v>
      </c>
      <c r="K768" t="s">
        <v>71</v>
      </c>
      <c r="L768" t="s">
        <v>72</v>
      </c>
      <c r="M768" t="s">
        <v>38</v>
      </c>
      <c r="N768">
        <v>1</v>
      </c>
      <c r="O768" s="20" t="s">
        <v>2106</v>
      </c>
      <c r="P768">
        <v>3.3</v>
      </c>
      <c r="Q768" t="s">
        <v>2100</v>
      </c>
      <c r="R768">
        <v>0.61</v>
      </c>
      <c r="S768" t="s">
        <v>55</v>
      </c>
      <c r="T768" t="s">
        <v>44</v>
      </c>
      <c r="U768">
        <v>3</v>
      </c>
      <c r="W768">
        <v>5</v>
      </c>
    </row>
    <row r="769" spans="1:23" x14ac:dyDescent="0.25">
      <c r="A769" t="s">
        <v>1595</v>
      </c>
      <c r="B769" t="s">
        <v>2108</v>
      </c>
      <c r="C769" t="s">
        <v>4412</v>
      </c>
      <c r="D769" t="s">
        <v>2110</v>
      </c>
      <c r="E769" t="s">
        <v>1596</v>
      </c>
      <c r="F769" t="s">
        <v>4413</v>
      </c>
      <c r="G769" t="s">
        <v>4414</v>
      </c>
      <c r="H769" t="s">
        <v>1596</v>
      </c>
      <c r="I769" t="s">
        <v>63</v>
      </c>
      <c r="J769">
        <v>48</v>
      </c>
      <c r="K769" t="s">
        <v>18</v>
      </c>
      <c r="L769" t="s">
        <v>18</v>
      </c>
      <c r="M769" t="s">
        <v>14</v>
      </c>
      <c r="N769">
        <v>28</v>
      </c>
      <c r="O769" s="20" t="s">
        <v>2106</v>
      </c>
      <c r="P769">
        <v>4.9000000000000004</v>
      </c>
      <c r="Q769" t="s">
        <v>2099</v>
      </c>
      <c r="R769">
        <v>0.77</v>
      </c>
      <c r="S769" t="s">
        <v>33</v>
      </c>
      <c r="T769" t="s">
        <v>9</v>
      </c>
      <c r="U769">
        <v>19</v>
      </c>
      <c r="W769">
        <v>8</v>
      </c>
    </row>
    <row r="770" spans="1:23" x14ac:dyDescent="0.25">
      <c r="A770" t="s">
        <v>1597</v>
      </c>
      <c r="B770" t="s">
        <v>2108</v>
      </c>
      <c r="C770" t="s">
        <v>4415</v>
      </c>
      <c r="D770" t="s">
        <v>2110</v>
      </c>
      <c r="E770" t="s">
        <v>1598</v>
      </c>
      <c r="F770" t="s">
        <v>4416</v>
      </c>
      <c r="G770" t="s">
        <v>4417</v>
      </c>
      <c r="H770" t="s">
        <v>1598</v>
      </c>
      <c r="I770" t="s">
        <v>63</v>
      </c>
      <c r="J770">
        <v>54</v>
      </c>
      <c r="K770" t="s">
        <v>43</v>
      </c>
      <c r="L770" t="s">
        <v>13</v>
      </c>
      <c r="M770" t="s">
        <v>14</v>
      </c>
      <c r="N770">
        <v>19</v>
      </c>
      <c r="O770" s="20">
        <v>75</v>
      </c>
      <c r="P770">
        <v>0</v>
      </c>
      <c r="Q770" t="s">
        <v>2100</v>
      </c>
      <c r="R770">
        <v>0.11</v>
      </c>
      <c r="S770" t="s">
        <v>8</v>
      </c>
      <c r="T770" t="s">
        <v>44</v>
      </c>
      <c r="U770">
        <v>14</v>
      </c>
      <c r="W770">
        <v>9</v>
      </c>
    </row>
    <row r="771" spans="1:23" x14ac:dyDescent="0.25">
      <c r="A771" t="s">
        <v>1599</v>
      </c>
      <c r="B771" t="s">
        <v>2108</v>
      </c>
      <c r="C771" t="s">
        <v>4418</v>
      </c>
      <c r="D771" t="s">
        <v>2110</v>
      </c>
      <c r="E771" t="s">
        <v>1600</v>
      </c>
      <c r="F771" t="s">
        <v>4419</v>
      </c>
      <c r="G771" t="s">
        <v>4420</v>
      </c>
      <c r="H771" t="s">
        <v>1600</v>
      </c>
      <c r="I771" t="s">
        <v>63</v>
      </c>
      <c r="J771">
        <v>52</v>
      </c>
      <c r="K771" t="s">
        <v>95</v>
      </c>
      <c r="L771" t="s">
        <v>96</v>
      </c>
      <c r="M771" t="s">
        <v>38</v>
      </c>
      <c r="N771">
        <v>4</v>
      </c>
      <c r="O771" s="20">
        <v>50</v>
      </c>
      <c r="P771">
        <v>2.5</v>
      </c>
      <c r="Q771" t="s">
        <v>2099</v>
      </c>
      <c r="R771">
        <v>0.84</v>
      </c>
      <c r="S771" t="s">
        <v>55</v>
      </c>
      <c r="T771" t="s">
        <v>44</v>
      </c>
      <c r="U771">
        <v>5</v>
      </c>
      <c r="W771">
        <v>1</v>
      </c>
    </row>
    <row r="772" spans="1:23" x14ac:dyDescent="0.25">
      <c r="A772" t="s">
        <v>1601</v>
      </c>
      <c r="B772" t="s">
        <v>2108</v>
      </c>
      <c r="C772" t="s">
        <v>4421</v>
      </c>
      <c r="D772" t="s">
        <v>2110</v>
      </c>
      <c r="E772" t="s">
        <v>1602</v>
      </c>
      <c r="F772" t="s">
        <v>4422</v>
      </c>
      <c r="G772" t="s">
        <v>4423</v>
      </c>
      <c r="H772" t="s">
        <v>1602</v>
      </c>
      <c r="I772" t="s">
        <v>63</v>
      </c>
      <c r="J772">
        <v>39</v>
      </c>
      <c r="K772" t="s">
        <v>47</v>
      </c>
      <c r="L772" t="s">
        <v>48</v>
      </c>
      <c r="M772" t="s">
        <v>23</v>
      </c>
      <c r="N772">
        <v>20</v>
      </c>
      <c r="O772" s="20" t="s">
        <v>2102</v>
      </c>
      <c r="P772">
        <v>2.5</v>
      </c>
      <c r="Q772" t="s">
        <v>2100</v>
      </c>
      <c r="R772">
        <v>0.89</v>
      </c>
      <c r="S772" t="s">
        <v>50</v>
      </c>
      <c r="T772" t="s">
        <v>15</v>
      </c>
      <c r="U772">
        <v>13</v>
      </c>
      <c r="W772">
        <v>2</v>
      </c>
    </row>
    <row r="773" spans="1:23" x14ac:dyDescent="0.25">
      <c r="A773" t="s">
        <v>1603</v>
      </c>
      <c r="B773" t="s">
        <v>2108</v>
      </c>
      <c r="C773" t="s">
        <v>4424</v>
      </c>
      <c r="D773" t="s">
        <v>2110</v>
      </c>
      <c r="E773" t="s">
        <v>1604</v>
      </c>
      <c r="F773" t="s">
        <v>4425</v>
      </c>
      <c r="G773" t="s">
        <v>4426</v>
      </c>
      <c r="H773" t="s">
        <v>1604</v>
      </c>
      <c r="I773" t="s">
        <v>63</v>
      </c>
      <c r="J773">
        <v>54</v>
      </c>
      <c r="K773" t="s">
        <v>107</v>
      </c>
      <c r="L773" t="s">
        <v>108</v>
      </c>
      <c r="M773" t="s">
        <v>14</v>
      </c>
      <c r="N773">
        <v>19</v>
      </c>
      <c r="O773" s="20" t="s">
        <v>2106</v>
      </c>
      <c r="P773">
        <v>4</v>
      </c>
      <c r="Q773" t="s">
        <v>2100</v>
      </c>
      <c r="R773">
        <v>0.9</v>
      </c>
      <c r="S773" t="s">
        <v>8</v>
      </c>
      <c r="T773" t="s">
        <v>44</v>
      </c>
      <c r="U773">
        <v>14</v>
      </c>
      <c r="W773">
        <v>3</v>
      </c>
    </row>
    <row r="774" spans="1:23" x14ac:dyDescent="0.25">
      <c r="A774" t="s">
        <v>1605</v>
      </c>
      <c r="B774" t="s">
        <v>2108</v>
      </c>
      <c r="C774" t="s">
        <v>4427</v>
      </c>
      <c r="D774" t="s">
        <v>2110</v>
      </c>
      <c r="E774" t="s">
        <v>1606</v>
      </c>
      <c r="F774" t="s">
        <v>4428</v>
      </c>
      <c r="G774" t="s">
        <v>4429</v>
      </c>
      <c r="H774" t="s">
        <v>1606</v>
      </c>
      <c r="I774" t="s">
        <v>63</v>
      </c>
      <c r="J774">
        <v>22</v>
      </c>
      <c r="K774" t="s">
        <v>43</v>
      </c>
      <c r="L774" t="s">
        <v>13</v>
      </c>
      <c r="M774" t="s">
        <v>64</v>
      </c>
      <c r="N774">
        <v>1</v>
      </c>
      <c r="O774" s="20">
        <v>20</v>
      </c>
      <c r="P774">
        <v>4.8</v>
      </c>
      <c r="Q774" t="s">
        <v>2099</v>
      </c>
      <c r="R774">
        <v>0.87</v>
      </c>
      <c r="S774" t="s">
        <v>8</v>
      </c>
      <c r="T774" t="s">
        <v>15</v>
      </c>
      <c r="U774">
        <v>3</v>
      </c>
      <c r="W774">
        <v>4</v>
      </c>
    </row>
    <row r="775" spans="1:23" x14ac:dyDescent="0.25">
      <c r="A775" t="s">
        <v>1607</v>
      </c>
      <c r="B775" t="s">
        <v>2108</v>
      </c>
      <c r="C775" t="s">
        <v>4430</v>
      </c>
      <c r="D775" t="s">
        <v>2110</v>
      </c>
      <c r="E775" t="s">
        <v>1608</v>
      </c>
      <c r="F775" t="s">
        <v>4431</v>
      </c>
      <c r="G775" t="s">
        <v>4432</v>
      </c>
      <c r="H775" t="s">
        <v>1608</v>
      </c>
      <c r="I775" t="s">
        <v>63</v>
      </c>
      <c r="J775">
        <v>29</v>
      </c>
      <c r="K775" t="s">
        <v>136</v>
      </c>
      <c r="L775" t="s">
        <v>137</v>
      </c>
      <c r="M775" t="s">
        <v>14</v>
      </c>
      <c r="N775">
        <v>8</v>
      </c>
      <c r="O775" s="20">
        <v>50</v>
      </c>
      <c r="P775">
        <v>0</v>
      </c>
      <c r="Q775" t="s">
        <v>2099</v>
      </c>
      <c r="R775">
        <v>0.77</v>
      </c>
      <c r="S775" t="s">
        <v>50</v>
      </c>
      <c r="T775" t="s">
        <v>44</v>
      </c>
      <c r="U775">
        <v>11</v>
      </c>
      <c r="W775">
        <v>3</v>
      </c>
    </row>
    <row r="776" spans="1:23" x14ac:dyDescent="0.25">
      <c r="A776" t="s">
        <v>1609</v>
      </c>
      <c r="B776" t="s">
        <v>2108</v>
      </c>
      <c r="C776" t="s">
        <v>4433</v>
      </c>
      <c r="D776" t="s">
        <v>2110</v>
      </c>
      <c r="E776" t="s">
        <v>1610</v>
      </c>
      <c r="F776" t="s">
        <v>4434</v>
      </c>
      <c r="G776" t="s">
        <v>4435</v>
      </c>
      <c r="H776" t="s">
        <v>1610</v>
      </c>
      <c r="I776" t="s">
        <v>82</v>
      </c>
      <c r="J776">
        <v>23</v>
      </c>
      <c r="K776" t="s">
        <v>173</v>
      </c>
      <c r="L776" t="s">
        <v>59</v>
      </c>
      <c r="M776" t="s">
        <v>75</v>
      </c>
      <c r="N776">
        <v>3</v>
      </c>
      <c r="O776" s="20" t="s">
        <v>2106</v>
      </c>
      <c r="P776">
        <v>1.6</v>
      </c>
      <c r="Q776" t="s">
        <v>2100</v>
      </c>
      <c r="R776">
        <v>0.72</v>
      </c>
      <c r="S776" t="s">
        <v>55</v>
      </c>
      <c r="T776" t="s">
        <v>20</v>
      </c>
      <c r="U776">
        <v>1</v>
      </c>
      <c r="W776">
        <v>1</v>
      </c>
    </row>
    <row r="777" spans="1:23" x14ac:dyDescent="0.25">
      <c r="A777" t="s">
        <v>1611</v>
      </c>
      <c r="B777" t="s">
        <v>2108</v>
      </c>
      <c r="C777" t="s">
        <v>4436</v>
      </c>
      <c r="D777" t="s">
        <v>2110</v>
      </c>
      <c r="E777" t="s">
        <v>1612</v>
      </c>
      <c r="F777" t="s">
        <v>4437</v>
      </c>
      <c r="G777" t="s">
        <v>4438</v>
      </c>
      <c r="H777" t="s">
        <v>1612</v>
      </c>
      <c r="I777" t="s">
        <v>63</v>
      </c>
      <c r="J777">
        <v>58</v>
      </c>
      <c r="K777" t="s">
        <v>162</v>
      </c>
      <c r="L777" t="s">
        <v>59</v>
      </c>
      <c r="M777" t="s">
        <v>75</v>
      </c>
      <c r="N777">
        <v>30</v>
      </c>
      <c r="O777" s="20">
        <v>50</v>
      </c>
      <c r="P777">
        <v>1.3</v>
      </c>
      <c r="Q777" t="s">
        <v>54</v>
      </c>
      <c r="R777">
        <v>0.87</v>
      </c>
      <c r="S777" t="s">
        <v>33</v>
      </c>
      <c r="T777" t="s">
        <v>44</v>
      </c>
      <c r="U777">
        <v>13</v>
      </c>
      <c r="W777">
        <v>6</v>
      </c>
    </row>
    <row r="778" spans="1:23" x14ac:dyDescent="0.25">
      <c r="A778" t="s">
        <v>1613</v>
      </c>
      <c r="B778" t="s">
        <v>2108</v>
      </c>
      <c r="C778" t="s">
        <v>4439</v>
      </c>
      <c r="D778" t="s">
        <v>2110</v>
      </c>
      <c r="E778" t="s">
        <v>1614</v>
      </c>
      <c r="F778" t="s">
        <v>4440</v>
      </c>
      <c r="G778" t="s">
        <v>4441</v>
      </c>
      <c r="H778" t="s">
        <v>1614</v>
      </c>
      <c r="I778" t="s">
        <v>63</v>
      </c>
      <c r="J778">
        <v>56</v>
      </c>
      <c r="K778" t="s">
        <v>158</v>
      </c>
      <c r="L778" t="s">
        <v>159</v>
      </c>
      <c r="M778" t="s">
        <v>7</v>
      </c>
      <c r="N778">
        <v>3</v>
      </c>
      <c r="O778" s="20">
        <v>40</v>
      </c>
      <c r="P778">
        <v>4.0999999999999996</v>
      </c>
      <c r="Q778" t="s">
        <v>2100</v>
      </c>
      <c r="R778">
        <v>0.89</v>
      </c>
      <c r="S778" t="s">
        <v>33</v>
      </c>
      <c r="T778" t="s">
        <v>20</v>
      </c>
      <c r="U778">
        <v>5</v>
      </c>
      <c r="W778">
        <v>1</v>
      </c>
    </row>
    <row r="779" spans="1:23" x14ac:dyDescent="0.25">
      <c r="A779" t="s">
        <v>1615</v>
      </c>
      <c r="B779" t="s">
        <v>2108</v>
      </c>
      <c r="C779" t="s">
        <v>4442</v>
      </c>
      <c r="D779" t="s">
        <v>2110</v>
      </c>
      <c r="E779" t="s">
        <v>1616</v>
      </c>
      <c r="F779" t="s">
        <v>4443</v>
      </c>
      <c r="G779" t="s">
        <v>4444</v>
      </c>
      <c r="H779" t="s">
        <v>1616</v>
      </c>
      <c r="I779" t="s">
        <v>82</v>
      </c>
      <c r="J779">
        <v>48</v>
      </c>
      <c r="K779" t="s">
        <v>47</v>
      </c>
      <c r="L779" t="s">
        <v>48</v>
      </c>
      <c r="M779" t="s">
        <v>23</v>
      </c>
      <c r="N779">
        <v>19</v>
      </c>
      <c r="O779" s="20">
        <v>40</v>
      </c>
      <c r="P779">
        <v>1.5</v>
      </c>
      <c r="Q779" t="s">
        <v>2099</v>
      </c>
      <c r="R779">
        <v>0.87</v>
      </c>
      <c r="S779" t="s">
        <v>55</v>
      </c>
      <c r="T779" t="s">
        <v>20</v>
      </c>
      <c r="U779">
        <v>14</v>
      </c>
      <c r="W779">
        <v>11</v>
      </c>
    </row>
    <row r="780" spans="1:23" x14ac:dyDescent="0.25">
      <c r="A780" t="s">
        <v>1617</v>
      </c>
      <c r="B780" t="s">
        <v>2108</v>
      </c>
      <c r="C780" t="s">
        <v>4445</v>
      </c>
      <c r="D780" t="s">
        <v>2110</v>
      </c>
      <c r="E780" t="s">
        <v>1618</v>
      </c>
      <c r="F780" t="s">
        <v>4446</v>
      </c>
      <c r="G780" t="s">
        <v>4447</v>
      </c>
      <c r="H780" t="s">
        <v>1618</v>
      </c>
      <c r="I780" t="s">
        <v>63</v>
      </c>
      <c r="J780">
        <v>31</v>
      </c>
      <c r="K780" t="s">
        <v>107</v>
      </c>
      <c r="L780" t="s">
        <v>108</v>
      </c>
      <c r="M780" t="s">
        <v>14</v>
      </c>
      <c r="N780">
        <v>11</v>
      </c>
      <c r="O780" s="20" t="s">
        <v>2104</v>
      </c>
      <c r="P780">
        <v>4.3</v>
      </c>
      <c r="Q780" t="s">
        <v>2100</v>
      </c>
      <c r="R780">
        <v>0.76</v>
      </c>
      <c r="S780" t="s">
        <v>8</v>
      </c>
      <c r="T780" t="s">
        <v>44</v>
      </c>
      <c r="U780">
        <v>6</v>
      </c>
      <c r="W780">
        <v>3</v>
      </c>
    </row>
    <row r="781" spans="1:23" x14ac:dyDescent="0.25">
      <c r="A781" t="s">
        <v>1619</v>
      </c>
      <c r="B781" t="s">
        <v>2108</v>
      </c>
      <c r="C781" t="s">
        <v>4448</v>
      </c>
      <c r="D781" t="s">
        <v>2110</v>
      </c>
      <c r="E781" t="s">
        <v>1620</v>
      </c>
      <c r="F781" t="s">
        <v>4449</v>
      </c>
      <c r="G781" t="s">
        <v>4450</v>
      </c>
      <c r="H781" t="s">
        <v>1620</v>
      </c>
      <c r="I781" t="s">
        <v>82</v>
      </c>
      <c r="J781">
        <v>44</v>
      </c>
      <c r="K781" t="s">
        <v>12</v>
      </c>
      <c r="L781" t="s">
        <v>13</v>
      </c>
      <c r="M781" t="s">
        <v>97</v>
      </c>
      <c r="N781">
        <v>26</v>
      </c>
      <c r="O781" s="20">
        <v>50</v>
      </c>
      <c r="P781">
        <v>1.6</v>
      </c>
      <c r="Q781" t="s">
        <v>2100</v>
      </c>
      <c r="R781">
        <v>0.01</v>
      </c>
      <c r="S781" t="s">
        <v>8</v>
      </c>
      <c r="T781" t="s">
        <v>20</v>
      </c>
      <c r="U781">
        <v>20</v>
      </c>
      <c r="W781">
        <v>8</v>
      </c>
    </row>
    <row r="782" spans="1:23" x14ac:dyDescent="0.25">
      <c r="A782" t="s">
        <v>1621</v>
      </c>
      <c r="B782" t="s">
        <v>2108</v>
      </c>
      <c r="C782" t="s">
        <v>4451</v>
      </c>
      <c r="D782" t="s">
        <v>2110</v>
      </c>
      <c r="E782" t="s">
        <v>1622</v>
      </c>
      <c r="F782" t="s">
        <v>4452</v>
      </c>
      <c r="G782" t="s">
        <v>4453</v>
      </c>
      <c r="H782" t="s">
        <v>1622</v>
      </c>
      <c r="I782" t="s">
        <v>63</v>
      </c>
      <c r="J782">
        <v>42</v>
      </c>
      <c r="K782" t="s">
        <v>122</v>
      </c>
      <c r="L782" t="s">
        <v>123</v>
      </c>
      <c r="M782" t="s">
        <v>14</v>
      </c>
      <c r="N782">
        <v>10</v>
      </c>
      <c r="O782" s="20">
        <v>100</v>
      </c>
      <c r="P782">
        <v>3.7</v>
      </c>
      <c r="Q782" t="s">
        <v>2100</v>
      </c>
      <c r="R782">
        <v>0.94</v>
      </c>
      <c r="S782" t="s">
        <v>8</v>
      </c>
      <c r="T782" t="s">
        <v>15</v>
      </c>
      <c r="U782">
        <v>8</v>
      </c>
      <c r="W782">
        <v>2</v>
      </c>
    </row>
    <row r="783" spans="1:23" x14ac:dyDescent="0.25">
      <c r="A783" t="s">
        <v>1623</v>
      </c>
      <c r="B783" t="s">
        <v>2108</v>
      </c>
      <c r="C783" t="s">
        <v>4454</v>
      </c>
      <c r="D783" t="s">
        <v>2110</v>
      </c>
      <c r="E783" t="s">
        <v>1624</v>
      </c>
      <c r="F783" t="s">
        <v>4455</v>
      </c>
      <c r="G783" t="s">
        <v>4456</v>
      </c>
      <c r="H783" t="s">
        <v>1624</v>
      </c>
      <c r="I783" t="s">
        <v>82</v>
      </c>
      <c r="J783">
        <v>59</v>
      </c>
      <c r="K783" t="s">
        <v>43</v>
      </c>
      <c r="L783" t="s">
        <v>13</v>
      </c>
      <c r="M783" t="s">
        <v>64</v>
      </c>
      <c r="N783">
        <v>17</v>
      </c>
      <c r="O783" s="20">
        <v>50</v>
      </c>
      <c r="P783">
        <v>1.4</v>
      </c>
      <c r="Q783" t="s">
        <v>54</v>
      </c>
      <c r="R783">
        <v>0.11</v>
      </c>
      <c r="S783" t="s">
        <v>8</v>
      </c>
      <c r="T783" t="s">
        <v>9</v>
      </c>
      <c r="U783">
        <v>20</v>
      </c>
      <c r="W783">
        <v>12</v>
      </c>
    </row>
    <row r="784" spans="1:23" x14ac:dyDescent="0.25">
      <c r="A784" t="s">
        <v>1625</v>
      </c>
      <c r="B784" t="s">
        <v>2108</v>
      </c>
      <c r="C784" t="s">
        <v>4457</v>
      </c>
      <c r="D784" t="s">
        <v>2110</v>
      </c>
      <c r="E784" t="s">
        <v>1626</v>
      </c>
      <c r="F784" t="s">
        <v>4458</v>
      </c>
      <c r="G784" t="s">
        <v>4459</v>
      </c>
      <c r="H784" t="s">
        <v>1626</v>
      </c>
      <c r="I784" t="s">
        <v>63</v>
      </c>
      <c r="J784">
        <v>40</v>
      </c>
      <c r="K784" t="s">
        <v>58</v>
      </c>
      <c r="L784" t="s">
        <v>59</v>
      </c>
      <c r="M784" t="s">
        <v>7</v>
      </c>
      <c r="N784">
        <v>9</v>
      </c>
      <c r="O784" s="20" t="s">
        <v>212</v>
      </c>
      <c r="P784">
        <v>4.5</v>
      </c>
      <c r="Q784" t="s">
        <v>2100</v>
      </c>
      <c r="R784">
        <v>0.83</v>
      </c>
      <c r="S784" t="s">
        <v>55</v>
      </c>
      <c r="T784" t="s">
        <v>44</v>
      </c>
      <c r="U784">
        <v>15</v>
      </c>
      <c r="W784">
        <v>1</v>
      </c>
    </row>
    <row r="785" spans="1:23" x14ac:dyDescent="0.25">
      <c r="A785" t="s">
        <v>1627</v>
      </c>
      <c r="B785" t="s">
        <v>2108</v>
      </c>
      <c r="C785" t="s">
        <v>4460</v>
      </c>
      <c r="D785" t="s">
        <v>2110</v>
      </c>
      <c r="E785" t="s">
        <v>1628</v>
      </c>
      <c r="F785" t="s">
        <v>4461</v>
      </c>
      <c r="G785" t="s">
        <v>4462</v>
      </c>
      <c r="H785" t="s">
        <v>1628</v>
      </c>
      <c r="I785" t="s">
        <v>82</v>
      </c>
      <c r="J785">
        <v>21</v>
      </c>
      <c r="K785" t="s">
        <v>158</v>
      </c>
      <c r="L785" t="s">
        <v>159</v>
      </c>
      <c r="M785" t="s">
        <v>38</v>
      </c>
      <c r="N785">
        <v>0</v>
      </c>
      <c r="O785" s="20" t="s">
        <v>2104</v>
      </c>
      <c r="P785">
        <v>3.7</v>
      </c>
      <c r="Q785" t="s">
        <v>2099</v>
      </c>
      <c r="R785">
        <v>0.74</v>
      </c>
      <c r="S785" t="s">
        <v>8</v>
      </c>
      <c r="T785" t="s">
        <v>20</v>
      </c>
      <c r="U785">
        <v>1</v>
      </c>
      <c r="W785">
        <v>1</v>
      </c>
    </row>
    <row r="786" spans="1:23" x14ac:dyDescent="0.25">
      <c r="A786" t="s">
        <v>1629</v>
      </c>
      <c r="B786" t="s">
        <v>2108</v>
      </c>
      <c r="C786" t="s">
        <v>4463</v>
      </c>
      <c r="D786" t="s">
        <v>2110</v>
      </c>
      <c r="E786" t="s">
        <v>1630</v>
      </c>
      <c r="F786" t="s">
        <v>4464</v>
      </c>
      <c r="G786" t="s">
        <v>4465</v>
      </c>
      <c r="H786" t="s">
        <v>1630</v>
      </c>
      <c r="I786" t="s">
        <v>82</v>
      </c>
      <c r="J786">
        <v>53</v>
      </c>
      <c r="K786" t="s">
        <v>53</v>
      </c>
      <c r="L786" t="s">
        <v>13</v>
      </c>
      <c r="M786" t="s">
        <v>75</v>
      </c>
      <c r="N786">
        <v>5</v>
      </c>
      <c r="O786" s="20">
        <v>75</v>
      </c>
      <c r="P786">
        <v>1.1000000000000001</v>
      </c>
      <c r="Q786" t="s">
        <v>2099</v>
      </c>
      <c r="R786">
        <v>0.92</v>
      </c>
      <c r="S786" t="s">
        <v>50</v>
      </c>
      <c r="T786" t="s">
        <v>44</v>
      </c>
      <c r="U786">
        <v>1</v>
      </c>
      <c r="W786">
        <v>1</v>
      </c>
    </row>
    <row r="787" spans="1:23" x14ac:dyDescent="0.25">
      <c r="A787" t="s">
        <v>1631</v>
      </c>
      <c r="B787" t="s">
        <v>2108</v>
      </c>
      <c r="C787" t="s">
        <v>4466</v>
      </c>
      <c r="D787" t="s">
        <v>2110</v>
      </c>
      <c r="E787" t="s">
        <v>1632</v>
      </c>
      <c r="F787" t="s">
        <v>4467</v>
      </c>
      <c r="G787" t="s">
        <v>4468</v>
      </c>
      <c r="H787" t="s">
        <v>1632</v>
      </c>
      <c r="I787" t="s">
        <v>82</v>
      </c>
      <c r="J787">
        <v>35</v>
      </c>
      <c r="K787" t="s">
        <v>58</v>
      </c>
      <c r="L787" t="s">
        <v>59</v>
      </c>
      <c r="M787" t="s">
        <v>14</v>
      </c>
      <c r="N787">
        <v>15</v>
      </c>
      <c r="O787" s="20" t="s">
        <v>49</v>
      </c>
      <c r="P787">
        <v>3.7</v>
      </c>
      <c r="Q787" t="s">
        <v>2099</v>
      </c>
      <c r="R787">
        <v>0.66</v>
      </c>
      <c r="S787" t="s">
        <v>8</v>
      </c>
      <c r="T787" t="s">
        <v>15</v>
      </c>
      <c r="U787">
        <v>8</v>
      </c>
      <c r="W787">
        <v>7</v>
      </c>
    </row>
    <row r="788" spans="1:23" x14ac:dyDescent="0.25">
      <c r="A788" t="s">
        <v>1633</v>
      </c>
      <c r="B788" t="s">
        <v>2108</v>
      </c>
      <c r="C788" t="s">
        <v>4469</v>
      </c>
      <c r="D788" t="s">
        <v>2110</v>
      </c>
      <c r="E788" t="s">
        <v>1634</v>
      </c>
      <c r="F788" t="s">
        <v>4470</v>
      </c>
      <c r="G788" t="s">
        <v>4471</v>
      </c>
      <c r="H788" t="s">
        <v>1634</v>
      </c>
      <c r="I788" t="s">
        <v>63</v>
      </c>
      <c r="J788">
        <v>25</v>
      </c>
      <c r="K788" t="s">
        <v>91</v>
      </c>
      <c r="L788" t="s">
        <v>92</v>
      </c>
      <c r="M788" t="s">
        <v>97</v>
      </c>
      <c r="N788">
        <v>3</v>
      </c>
      <c r="O788" s="20" t="s">
        <v>49</v>
      </c>
      <c r="P788">
        <v>3.2</v>
      </c>
      <c r="Q788" t="s">
        <v>2100</v>
      </c>
      <c r="R788">
        <v>0.74</v>
      </c>
      <c r="S788" t="s">
        <v>33</v>
      </c>
      <c r="T788" t="s">
        <v>44</v>
      </c>
      <c r="U788">
        <v>2</v>
      </c>
      <c r="W788">
        <v>2</v>
      </c>
    </row>
    <row r="789" spans="1:23" x14ac:dyDescent="0.25">
      <c r="A789" t="s">
        <v>1635</v>
      </c>
      <c r="B789" t="s">
        <v>2108</v>
      </c>
      <c r="C789" t="s">
        <v>4472</v>
      </c>
      <c r="D789" t="s">
        <v>2110</v>
      </c>
      <c r="E789" t="s">
        <v>1636</v>
      </c>
      <c r="F789" t="s">
        <v>4473</v>
      </c>
      <c r="G789" t="s">
        <v>4474</v>
      </c>
      <c r="H789" t="s">
        <v>1636</v>
      </c>
      <c r="I789" t="s">
        <v>63</v>
      </c>
      <c r="J789">
        <v>23</v>
      </c>
      <c r="K789" t="s">
        <v>5</v>
      </c>
      <c r="L789" t="s">
        <v>6</v>
      </c>
      <c r="M789" t="s">
        <v>60</v>
      </c>
      <c r="N789">
        <v>1</v>
      </c>
      <c r="O789" s="20">
        <v>30</v>
      </c>
      <c r="P789">
        <v>5</v>
      </c>
      <c r="Q789" t="s">
        <v>2099</v>
      </c>
      <c r="R789">
        <v>0.97</v>
      </c>
      <c r="S789" t="s">
        <v>8</v>
      </c>
      <c r="T789" t="s">
        <v>44</v>
      </c>
      <c r="U789">
        <v>2</v>
      </c>
      <c r="W789">
        <v>1</v>
      </c>
    </row>
    <row r="790" spans="1:23" x14ac:dyDescent="0.25">
      <c r="A790" t="s">
        <v>1637</v>
      </c>
      <c r="B790" t="s">
        <v>2108</v>
      </c>
      <c r="C790" t="s">
        <v>4475</v>
      </c>
      <c r="D790" t="s">
        <v>2110</v>
      </c>
      <c r="E790" t="s">
        <v>1638</v>
      </c>
      <c r="F790" t="s">
        <v>4476</v>
      </c>
      <c r="G790" t="s">
        <v>4477</v>
      </c>
      <c r="H790" t="s">
        <v>1638</v>
      </c>
      <c r="I790" t="s">
        <v>63</v>
      </c>
      <c r="J790">
        <v>56</v>
      </c>
      <c r="K790" t="s">
        <v>122</v>
      </c>
      <c r="L790" t="s">
        <v>123</v>
      </c>
      <c r="M790" t="s">
        <v>19</v>
      </c>
      <c r="N790">
        <v>13</v>
      </c>
      <c r="O790" s="20">
        <v>30</v>
      </c>
      <c r="P790">
        <v>0</v>
      </c>
      <c r="Q790" t="s">
        <v>2100</v>
      </c>
      <c r="R790">
        <v>0.77</v>
      </c>
      <c r="S790" t="s">
        <v>55</v>
      </c>
      <c r="T790" t="s">
        <v>20</v>
      </c>
      <c r="U790">
        <v>6</v>
      </c>
      <c r="W790">
        <v>7</v>
      </c>
    </row>
    <row r="791" spans="1:23" x14ac:dyDescent="0.25">
      <c r="A791" t="s">
        <v>1639</v>
      </c>
      <c r="B791" t="s">
        <v>2108</v>
      </c>
      <c r="C791" t="s">
        <v>4478</v>
      </c>
      <c r="D791" t="s">
        <v>2110</v>
      </c>
      <c r="E791" t="s">
        <v>1640</v>
      </c>
      <c r="F791" t="s">
        <v>4479</v>
      </c>
      <c r="G791" t="s">
        <v>4480</v>
      </c>
      <c r="H791" t="s">
        <v>1640</v>
      </c>
      <c r="I791" t="s">
        <v>63</v>
      </c>
      <c r="J791">
        <v>31</v>
      </c>
      <c r="K791" t="s">
        <v>162</v>
      </c>
      <c r="L791" t="s">
        <v>59</v>
      </c>
      <c r="M791" t="s">
        <v>60</v>
      </c>
      <c r="N791">
        <v>6</v>
      </c>
      <c r="O791" s="20" t="s">
        <v>49</v>
      </c>
      <c r="P791">
        <v>3.5</v>
      </c>
      <c r="Q791" t="s">
        <v>142</v>
      </c>
      <c r="R791">
        <v>0.86</v>
      </c>
      <c r="S791" t="s">
        <v>33</v>
      </c>
      <c r="T791" t="s">
        <v>15</v>
      </c>
      <c r="U791">
        <v>12</v>
      </c>
      <c r="W791">
        <v>2</v>
      </c>
    </row>
    <row r="792" spans="1:23" x14ac:dyDescent="0.25">
      <c r="A792" t="s">
        <v>1641</v>
      </c>
      <c r="B792" t="s">
        <v>2108</v>
      </c>
      <c r="C792" t="s">
        <v>4481</v>
      </c>
      <c r="D792" t="s">
        <v>2110</v>
      </c>
      <c r="E792" t="s">
        <v>1642</v>
      </c>
      <c r="F792" t="s">
        <v>4482</v>
      </c>
      <c r="G792" t="s">
        <v>4483</v>
      </c>
      <c r="H792" t="s">
        <v>1642</v>
      </c>
      <c r="I792" t="s">
        <v>82</v>
      </c>
      <c r="J792">
        <v>24</v>
      </c>
      <c r="K792" t="s">
        <v>43</v>
      </c>
      <c r="L792" t="s">
        <v>13</v>
      </c>
      <c r="M792" t="s">
        <v>64</v>
      </c>
      <c r="N792">
        <v>4</v>
      </c>
      <c r="O792" s="20">
        <v>50</v>
      </c>
      <c r="P792">
        <v>3.1</v>
      </c>
      <c r="Q792" t="s">
        <v>2099</v>
      </c>
      <c r="R792">
        <v>0.95</v>
      </c>
      <c r="S792" t="s">
        <v>55</v>
      </c>
      <c r="T792" t="s">
        <v>9</v>
      </c>
      <c r="U792">
        <v>5</v>
      </c>
      <c r="W792">
        <v>2</v>
      </c>
    </row>
    <row r="793" spans="1:23" x14ac:dyDescent="0.25">
      <c r="A793" t="s">
        <v>1643</v>
      </c>
      <c r="B793" t="s">
        <v>2108</v>
      </c>
      <c r="C793" t="s">
        <v>4484</v>
      </c>
      <c r="D793" t="s">
        <v>2110</v>
      </c>
      <c r="E793" t="s">
        <v>1644</v>
      </c>
      <c r="F793" t="s">
        <v>4485</v>
      </c>
      <c r="G793" t="s">
        <v>4486</v>
      </c>
      <c r="H793" t="s">
        <v>1644</v>
      </c>
      <c r="I793" t="s">
        <v>63</v>
      </c>
      <c r="J793">
        <v>35</v>
      </c>
      <c r="K793" t="s">
        <v>91</v>
      </c>
      <c r="L793" t="s">
        <v>92</v>
      </c>
      <c r="M793" t="s">
        <v>64</v>
      </c>
      <c r="N793">
        <v>7</v>
      </c>
      <c r="O793" s="20" t="s">
        <v>49</v>
      </c>
      <c r="P793">
        <v>3.9</v>
      </c>
      <c r="Q793" t="s">
        <v>2099</v>
      </c>
      <c r="R793">
        <v>0.72</v>
      </c>
      <c r="S793" t="s">
        <v>55</v>
      </c>
      <c r="T793" t="s">
        <v>9</v>
      </c>
      <c r="U793">
        <v>6</v>
      </c>
      <c r="W793">
        <v>9</v>
      </c>
    </row>
    <row r="794" spans="1:23" x14ac:dyDescent="0.25">
      <c r="A794" t="s">
        <v>1645</v>
      </c>
      <c r="B794" t="s">
        <v>2108</v>
      </c>
      <c r="C794" t="s">
        <v>4487</v>
      </c>
      <c r="D794" t="s">
        <v>2110</v>
      </c>
      <c r="E794" t="s">
        <v>1646</v>
      </c>
      <c r="F794" t="s">
        <v>4488</v>
      </c>
      <c r="G794" t="s">
        <v>4489</v>
      </c>
      <c r="H794" t="s">
        <v>1646</v>
      </c>
      <c r="I794" t="s">
        <v>63</v>
      </c>
      <c r="J794">
        <v>20</v>
      </c>
      <c r="K794" t="s">
        <v>173</v>
      </c>
      <c r="L794" t="s">
        <v>59</v>
      </c>
      <c r="M794" t="s">
        <v>31</v>
      </c>
      <c r="N794">
        <v>1</v>
      </c>
      <c r="O794" s="20" t="s">
        <v>49</v>
      </c>
      <c r="P794">
        <v>3.5</v>
      </c>
      <c r="Q794" t="s">
        <v>2099</v>
      </c>
      <c r="R794">
        <v>0.71</v>
      </c>
      <c r="S794" t="s">
        <v>33</v>
      </c>
      <c r="T794" t="s">
        <v>20</v>
      </c>
      <c r="U794">
        <v>3</v>
      </c>
      <c r="W794">
        <v>1</v>
      </c>
    </row>
    <row r="795" spans="1:23" x14ac:dyDescent="0.25">
      <c r="A795" t="s">
        <v>1647</v>
      </c>
      <c r="B795" t="s">
        <v>2108</v>
      </c>
      <c r="C795" t="s">
        <v>4490</v>
      </c>
      <c r="D795" t="s">
        <v>2110</v>
      </c>
      <c r="E795" t="s">
        <v>1648</v>
      </c>
      <c r="F795" t="s">
        <v>4491</v>
      </c>
      <c r="G795" t="s">
        <v>4492</v>
      </c>
      <c r="H795" t="s">
        <v>1648</v>
      </c>
      <c r="I795" t="s">
        <v>82</v>
      </c>
      <c r="J795">
        <v>26</v>
      </c>
      <c r="K795" t="s">
        <v>12</v>
      </c>
      <c r="L795" t="s">
        <v>13</v>
      </c>
      <c r="M795" t="s">
        <v>38</v>
      </c>
      <c r="N795">
        <v>5</v>
      </c>
      <c r="O795" s="20" t="s">
        <v>212</v>
      </c>
      <c r="P795">
        <v>2.5</v>
      </c>
      <c r="Q795" t="s">
        <v>2100</v>
      </c>
      <c r="R795">
        <v>0.93</v>
      </c>
      <c r="S795" t="s">
        <v>55</v>
      </c>
      <c r="T795" t="s">
        <v>44</v>
      </c>
      <c r="U795">
        <v>1</v>
      </c>
      <c r="W795">
        <v>1</v>
      </c>
    </row>
    <row r="796" spans="1:23" x14ac:dyDescent="0.25">
      <c r="A796" t="s">
        <v>1649</v>
      </c>
      <c r="B796" t="s">
        <v>2108</v>
      </c>
      <c r="C796" t="s">
        <v>4493</v>
      </c>
      <c r="D796" t="s">
        <v>2110</v>
      </c>
      <c r="E796" t="s">
        <v>1650</v>
      </c>
      <c r="F796" t="s">
        <v>4494</v>
      </c>
      <c r="G796" t="s">
        <v>4495</v>
      </c>
      <c r="H796" t="s">
        <v>1650</v>
      </c>
      <c r="I796" t="s">
        <v>82</v>
      </c>
      <c r="J796">
        <v>54</v>
      </c>
      <c r="K796" t="s">
        <v>53</v>
      </c>
      <c r="L796" t="s">
        <v>13</v>
      </c>
      <c r="M796" t="s">
        <v>75</v>
      </c>
      <c r="N796">
        <v>29</v>
      </c>
      <c r="O796" s="20" t="s">
        <v>2104</v>
      </c>
      <c r="P796">
        <v>3.1</v>
      </c>
      <c r="Q796" t="s">
        <v>2100</v>
      </c>
      <c r="R796">
        <v>0.11</v>
      </c>
      <c r="S796" t="s">
        <v>55</v>
      </c>
      <c r="T796" t="s">
        <v>20</v>
      </c>
      <c r="U796">
        <v>14</v>
      </c>
      <c r="W796">
        <v>12</v>
      </c>
    </row>
    <row r="797" spans="1:23" x14ac:dyDescent="0.25">
      <c r="A797" t="s">
        <v>1651</v>
      </c>
      <c r="B797" t="s">
        <v>2108</v>
      </c>
      <c r="C797" t="s">
        <v>4496</v>
      </c>
      <c r="D797" t="s">
        <v>2110</v>
      </c>
      <c r="E797" t="s">
        <v>1652</v>
      </c>
      <c r="F797" t="s">
        <v>4497</v>
      </c>
      <c r="G797" t="s">
        <v>4498</v>
      </c>
      <c r="H797" t="s">
        <v>1652</v>
      </c>
      <c r="I797" t="s">
        <v>82</v>
      </c>
      <c r="J797">
        <v>53</v>
      </c>
      <c r="K797" t="s">
        <v>107</v>
      </c>
      <c r="L797" t="s">
        <v>108</v>
      </c>
      <c r="M797" t="s">
        <v>64</v>
      </c>
      <c r="N797">
        <v>12</v>
      </c>
      <c r="O797" s="20">
        <v>100</v>
      </c>
      <c r="P797">
        <v>4.7</v>
      </c>
      <c r="Q797" t="s">
        <v>2100</v>
      </c>
      <c r="R797">
        <v>0.87</v>
      </c>
      <c r="S797" t="s">
        <v>8</v>
      </c>
      <c r="T797" t="s">
        <v>20</v>
      </c>
      <c r="U797">
        <v>10</v>
      </c>
      <c r="W797">
        <v>11</v>
      </c>
    </row>
    <row r="798" spans="1:23" x14ac:dyDescent="0.25">
      <c r="A798" t="s">
        <v>1653</v>
      </c>
      <c r="B798" t="s">
        <v>2108</v>
      </c>
      <c r="C798" t="s">
        <v>4499</v>
      </c>
      <c r="D798" t="s">
        <v>2110</v>
      </c>
      <c r="E798" t="s">
        <v>1654</v>
      </c>
      <c r="F798" t="s">
        <v>4500</v>
      </c>
      <c r="G798" t="s">
        <v>4501</v>
      </c>
      <c r="H798" t="s">
        <v>1654</v>
      </c>
      <c r="I798" t="s">
        <v>63</v>
      </c>
      <c r="J798">
        <v>33</v>
      </c>
      <c r="K798" t="s">
        <v>111</v>
      </c>
      <c r="L798" t="s">
        <v>13</v>
      </c>
      <c r="M798" t="s">
        <v>75</v>
      </c>
      <c r="N798">
        <v>4</v>
      </c>
      <c r="O798" s="20" t="s">
        <v>49</v>
      </c>
      <c r="P798">
        <v>1.9</v>
      </c>
      <c r="Q798" t="s">
        <v>2099</v>
      </c>
      <c r="R798">
        <v>0.73</v>
      </c>
      <c r="S798" t="s">
        <v>50</v>
      </c>
      <c r="T798" t="s">
        <v>20</v>
      </c>
      <c r="U798">
        <v>2</v>
      </c>
      <c r="W798">
        <v>1</v>
      </c>
    </row>
    <row r="799" spans="1:23" x14ac:dyDescent="0.25">
      <c r="A799" t="s">
        <v>1655</v>
      </c>
      <c r="B799" t="s">
        <v>2108</v>
      </c>
      <c r="C799" t="s">
        <v>4502</v>
      </c>
      <c r="D799" t="s">
        <v>2110</v>
      </c>
      <c r="E799" t="s">
        <v>1656</v>
      </c>
      <c r="F799" t="s">
        <v>4503</v>
      </c>
      <c r="G799" t="s">
        <v>4504</v>
      </c>
      <c r="H799" t="s">
        <v>1656</v>
      </c>
      <c r="I799" t="s">
        <v>82</v>
      </c>
      <c r="J799">
        <v>43</v>
      </c>
      <c r="K799" t="s">
        <v>29</v>
      </c>
      <c r="L799" t="s">
        <v>30</v>
      </c>
      <c r="M799" t="s">
        <v>23</v>
      </c>
      <c r="N799">
        <v>12</v>
      </c>
      <c r="O799" s="20" t="s">
        <v>49</v>
      </c>
      <c r="P799">
        <v>1.6</v>
      </c>
      <c r="Q799" t="s">
        <v>2100</v>
      </c>
      <c r="R799">
        <v>0.74</v>
      </c>
      <c r="S799" t="s">
        <v>55</v>
      </c>
      <c r="T799" t="s">
        <v>44</v>
      </c>
      <c r="U799">
        <v>6</v>
      </c>
      <c r="W799">
        <v>2</v>
      </c>
    </row>
    <row r="800" spans="1:23" x14ac:dyDescent="0.25">
      <c r="A800" t="s">
        <v>1657</v>
      </c>
      <c r="B800" t="s">
        <v>2108</v>
      </c>
      <c r="C800" t="s">
        <v>4505</v>
      </c>
      <c r="D800" t="s">
        <v>2110</v>
      </c>
      <c r="E800" t="s">
        <v>1658</v>
      </c>
      <c r="F800" t="s">
        <v>4506</v>
      </c>
      <c r="G800" t="s">
        <v>4507</v>
      </c>
      <c r="H800" t="s">
        <v>1658</v>
      </c>
      <c r="I800" t="s">
        <v>82</v>
      </c>
      <c r="J800">
        <v>37</v>
      </c>
      <c r="K800" t="s">
        <v>111</v>
      </c>
      <c r="L800" t="s">
        <v>13</v>
      </c>
      <c r="M800" t="s">
        <v>75</v>
      </c>
      <c r="N800">
        <v>3</v>
      </c>
      <c r="O800" s="20">
        <v>20</v>
      </c>
      <c r="P800">
        <v>2.5</v>
      </c>
      <c r="Q800" t="s">
        <v>2099</v>
      </c>
      <c r="R800">
        <v>0.62</v>
      </c>
      <c r="S800" t="s">
        <v>55</v>
      </c>
      <c r="T800" t="s">
        <v>15</v>
      </c>
      <c r="U800">
        <v>3</v>
      </c>
      <c r="W800">
        <v>1</v>
      </c>
    </row>
    <row r="801" spans="1:23" x14ac:dyDescent="0.25">
      <c r="A801" t="s">
        <v>1659</v>
      </c>
      <c r="B801" t="s">
        <v>2108</v>
      </c>
      <c r="C801" t="s">
        <v>4508</v>
      </c>
      <c r="D801" t="s">
        <v>2110</v>
      </c>
      <c r="E801" t="s">
        <v>1660</v>
      </c>
      <c r="F801" t="s">
        <v>4509</v>
      </c>
      <c r="G801" t="s">
        <v>4510</v>
      </c>
      <c r="H801" t="s">
        <v>1660</v>
      </c>
      <c r="I801" t="s">
        <v>63</v>
      </c>
      <c r="J801">
        <v>58</v>
      </c>
      <c r="K801" t="s">
        <v>118</v>
      </c>
      <c r="L801" t="s">
        <v>119</v>
      </c>
      <c r="M801" t="s">
        <v>38</v>
      </c>
      <c r="N801">
        <v>15</v>
      </c>
      <c r="O801" s="20">
        <v>20</v>
      </c>
      <c r="P801">
        <v>3.5</v>
      </c>
      <c r="Q801" t="s">
        <v>2100</v>
      </c>
      <c r="R801">
        <v>0.98</v>
      </c>
      <c r="S801" t="s">
        <v>55</v>
      </c>
      <c r="T801" t="s">
        <v>20</v>
      </c>
      <c r="U801">
        <v>9</v>
      </c>
      <c r="W801">
        <v>12</v>
      </c>
    </row>
    <row r="802" spans="1:23" x14ac:dyDescent="0.25">
      <c r="A802" t="s">
        <v>1661</v>
      </c>
      <c r="B802" t="s">
        <v>2108</v>
      </c>
      <c r="C802" t="s">
        <v>4511</v>
      </c>
      <c r="D802" t="s">
        <v>2110</v>
      </c>
      <c r="E802" t="s">
        <v>1662</v>
      </c>
      <c r="F802" t="s">
        <v>4512</v>
      </c>
      <c r="G802" t="s">
        <v>4513</v>
      </c>
      <c r="H802" t="s">
        <v>1662</v>
      </c>
      <c r="I802" t="s">
        <v>63</v>
      </c>
      <c r="J802">
        <v>39</v>
      </c>
      <c r="K802" t="s">
        <v>173</v>
      </c>
      <c r="L802" t="s">
        <v>59</v>
      </c>
      <c r="M802" t="s">
        <v>14</v>
      </c>
      <c r="N802">
        <v>15</v>
      </c>
      <c r="O802" s="20">
        <v>50</v>
      </c>
      <c r="P802">
        <v>2.5</v>
      </c>
      <c r="Q802" t="s">
        <v>2099</v>
      </c>
      <c r="R802">
        <v>0.8</v>
      </c>
      <c r="S802" t="s">
        <v>8</v>
      </c>
      <c r="T802" t="s">
        <v>44</v>
      </c>
      <c r="U802">
        <v>15</v>
      </c>
      <c r="W802">
        <v>2</v>
      </c>
    </row>
    <row r="803" spans="1:23" x14ac:dyDescent="0.25">
      <c r="A803" t="s">
        <v>1663</v>
      </c>
      <c r="B803" t="s">
        <v>2108</v>
      </c>
      <c r="C803" t="s">
        <v>4514</v>
      </c>
      <c r="D803" t="s">
        <v>2110</v>
      </c>
      <c r="E803" t="s">
        <v>1664</v>
      </c>
      <c r="F803" t="s">
        <v>4515</v>
      </c>
      <c r="G803" t="s">
        <v>4516</v>
      </c>
      <c r="H803" t="s">
        <v>1664</v>
      </c>
      <c r="I803" t="s">
        <v>82</v>
      </c>
      <c r="J803">
        <v>43</v>
      </c>
      <c r="K803" t="s">
        <v>47</v>
      </c>
      <c r="L803" t="s">
        <v>48</v>
      </c>
      <c r="M803" t="s">
        <v>19</v>
      </c>
      <c r="N803">
        <v>13</v>
      </c>
      <c r="O803" s="20" t="s">
        <v>2107</v>
      </c>
      <c r="P803">
        <v>1.2</v>
      </c>
      <c r="Q803" t="s">
        <v>2100</v>
      </c>
      <c r="R803">
        <v>0.69</v>
      </c>
      <c r="S803" t="s">
        <v>50</v>
      </c>
      <c r="T803" t="s">
        <v>15</v>
      </c>
      <c r="U803">
        <v>14</v>
      </c>
      <c r="W803">
        <v>1</v>
      </c>
    </row>
    <row r="804" spans="1:23" x14ac:dyDescent="0.25">
      <c r="A804" t="s">
        <v>1665</v>
      </c>
      <c r="B804" t="s">
        <v>2108</v>
      </c>
      <c r="C804" t="s">
        <v>4517</v>
      </c>
      <c r="D804" t="s">
        <v>2110</v>
      </c>
      <c r="E804" t="s">
        <v>1666</v>
      </c>
      <c r="F804" t="s">
        <v>4518</v>
      </c>
      <c r="G804" t="s">
        <v>4519</v>
      </c>
      <c r="H804" t="s">
        <v>1666</v>
      </c>
      <c r="I804" t="s">
        <v>63</v>
      </c>
      <c r="J804">
        <v>40</v>
      </c>
      <c r="K804" t="s">
        <v>173</v>
      </c>
      <c r="L804" t="s">
        <v>59</v>
      </c>
      <c r="M804" t="s">
        <v>7</v>
      </c>
      <c r="N804">
        <v>20</v>
      </c>
      <c r="O804" s="20" t="s">
        <v>2106</v>
      </c>
      <c r="P804">
        <v>2.5</v>
      </c>
      <c r="Q804" t="s">
        <v>2099</v>
      </c>
      <c r="R804">
        <v>0.9</v>
      </c>
      <c r="S804" t="s">
        <v>33</v>
      </c>
      <c r="T804" t="s">
        <v>20</v>
      </c>
      <c r="U804">
        <v>11</v>
      </c>
      <c r="W804">
        <v>3</v>
      </c>
    </row>
    <row r="805" spans="1:23" x14ac:dyDescent="0.25">
      <c r="A805" t="s">
        <v>1667</v>
      </c>
      <c r="B805" t="s">
        <v>2108</v>
      </c>
      <c r="C805" t="s">
        <v>4520</v>
      </c>
      <c r="D805" t="s">
        <v>2110</v>
      </c>
      <c r="E805" t="s">
        <v>1668</v>
      </c>
      <c r="F805" t="s">
        <v>4521</v>
      </c>
      <c r="G805" t="s">
        <v>4522</v>
      </c>
      <c r="H805" t="s">
        <v>1668</v>
      </c>
      <c r="I805" t="s">
        <v>63</v>
      </c>
      <c r="J805">
        <v>51</v>
      </c>
      <c r="K805" t="s">
        <v>53</v>
      </c>
      <c r="L805" t="s">
        <v>13</v>
      </c>
      <c r="M805" t="s">
        <v>97</v>
      </c>
      <c r="N805">
        <v>30</v>
      </c>
      <c r="O805" s="20">
        <v>75</v>
      </c>
      <c r="P805">
        <v>2.5</v>
      </c>
      <c r="Q805" t="s">
        <v>2100</v>
      </c>
      <c r="R805">
        <v>0.74</v>
      </c>
      <c r="S805" t="s">
        <v>8</v>
      </c>
      <c r="T805" t="s">
        <v>9</v>
      </c>
      <c r="U805">
        <v>20</v>
      </c>
      <c r="W805">
        <v>11</v>
      </c>
    </row>
    <row r="806" spans="1:23" x14ac:dyDescent="0.25">
      <c r="A806" t="s">
        <v>1669</v>
      </c>
      <c r="B806" t="s">
        <v>2108</v>
      </c>
      <c r="C806" t="s">
        <v>4523</v>
      </c>
      <c r="D806" t="s">
        <v>2110</v>
      </c>
      <c r="E806" t="s">
        <v>1670</v>
      </c>
      <c r="F806" t="s">
        <v>4524</v>
      </c>
      <c r="G806" t="s">
        <v>4525</v>
      </c>
      <c r="H806" t="s">
        <v>1670</v>
      </c>
      <c r="I806" t="s">
        <v>82</v>
      </c>
      <c r="J806">
        <v>23</v>
      </c>
      <c r="K806" t="s">
        <v>18</v>
      </c>
      <c r="L806" t="s">
        <v>18</v>
      </c>
      <c r="M806" t="s">
        <v>31</v>
      </c>
      <c r="N806">
        <v>4</v>
      </c>
      <c r="O806" s="20">
        <v>50</v>
      </c>
      <c r="P806">
        <v>4.5</v>
      </c>
      <c r="Q806" t="s">
        <v>2099</v>
      </c>
      <c r="R806">
        <v>0.98</v>
      </c>
      <c r="S806" t="s">
        <v>8</v>
      </c>
      <c r="T806" t="s">
        <v>15</v>
      </c>
      <c r="U806">
        <v>1</v>
      </c>
      <c r="W806">
        <v>3</v>
      </c>
    </row>
    <row r="807" spans="1:23" x14ac:dyDescent="0.25">
      <c r="A807" t="s">
        <v>1671</v>
      </c>
      <c r="B807" t="s">
        <v>2108</v>
      </c>
      <c r="C807" t="s">
        <v>4526</v>
      </c>
      <c r="D807" t="s">
        <v>2110</v>
      </c>
      <c r="E807" t="s">
        <v>1672</v>
      </c>
      <c r="F807" t="s">
        <v>4527</v>
      </c>
      <c r="G807" t="s">
        <v>4528</v>
      </c>
      <c r="H807" t="s">
        <v>1672</v>
      </c>
      <c r="I807" t="s">
        <v>63</v>
      </c>
      <c r="J807">
        <v>31</v>
      </c>
      <c r="K807" t="s">
        <v>36</v>
      </c>
      <c r="L807" t="s">
        <v>37</v>
      </c>
      <c r="M807" t="s">
        <v>19</v>
      </c>
      <c r="N807">
        <v>11</v>
      </c>
      <c r="O807" s="20" t="s">
        <v>2107</v>
      </c>
      <c r="P807">
        <v>2.5</v>
      </c>
      <c r="Q807" t="s">
        <v>2100</v>
      </c>
      <c r="R807">
        <v>0.84</v>
      </c>
      <c r="S807" t="s">
        <v>50</v>
      </c>
      <c r="T807" t="s">
        <v>20</v>
      </c>
      <c r="U807">
        <v>5</v>
      </c>
      <c r="W807">
        <v>1</v>
      </c>
    </row>
    <row r="808" spans="1:23" x14ac:dyDescent="0.25">
      <c r="A808" t="s">
        <v>1673</v>
      </c>
      <c r="B808" t="s">
        <v>2108</v>
      </c>
      <c r="C808" t="s">
        <v>4529</v>
      </c>
      <c r="D808" t="s">
        <v>2110</v>
      </c>
      <c r="E808" t="s">
        <v>1674</v>
      </c>
      <c r="F808" t="s">
        <v>4530</v>
      </c>
      <c r="G808" t="s">
        <v>4531</v>
      </c>
      <c r="H808" t="s">
        <v>1674</v>
      </c>
      <c r="I808" t="s">
        <v>63</v>
      </c>
      <c r="J808">
        <v>44</v>
      </c>
      <c r="K808" t="s">
        <v>107</v>
      </c>
      <c r="L808" t="s">
        <v>108</v>
      </c>
      <c r="M808" t="s">
        <v>23</v>
      </c>
      <c r="N808">
        <v>3</v>
      </c>
      <c r="O808" s="20" t="s">
        <v>104</v>
      </c>
      <c r="P808">
        <v>5</v>
      </c>
      <c r="Q808" t="s">
        <v>54</v>
      </c>
      <c r="R808">
        <v>0.75</v>
      </c>
      <c r="S808" t="s">
        <v>50</v>
      </c>
      <c r="T808" t="s">
        <v>15</v>
      </c>
      <c r="U808">
        <v>4</v>
      </c>
      <c r="W808">
        <v>2</v>
      </c>
    </row>
    <row r="809" spans="1:23" x14ac:dyDescent="0.25">
      <c r="A809" t="s">
        <v>1675</v>
      </c>
      <c r="B809" t="s">
        <v>2108</v>
      </c>
      <c r="C809" t="s">
        <v>4532</v>
      </c>
      <c r="D809" t="s">
        <v>2110</v>
      </c>
      <c r="E809" t="s">
        <v>1676</v>
      </c>
      <c r="F809" t="s">
        <v>4533</v>
      </c>
      <c r="G809" t="s">
        <v>4534</v>
      </c>
      <c r="H809" t="s">
        <v>1676</v>
      </c>
      <c r="I809" t="s">
        <v>82</v>
      </c>
      <c r="J809">
        <v>56</v>
      </c>
      <c r="K809" t="s">
        <v>18</v>
      </c>
      <c r="L809" t="s">
        <v>18</v>
      </c>
      <c r="M809" t="s">
        <v>14</v>
      </c>
      <c r="N809">
        <v>23</v>
      </c>
      <c r="O809" s="20">
        <v>75</v>
      </c>
      <c r="P809">
        <v>3.9</v>
      </c>
      <c r="Q809" t="s">
        <v>2100</v>
      </c>
      <c r="R809">
        <v>0.11</v>
      </c>
      <c r="S809" t="s">
        <v>8</v>
      </c>
      <c r="T809" t="s">
        <v>15</v>
      </c>
      <c r="U809">
        <v>14</v>
      </c>
      <c r="W809">
        <v>7</v>
      </c>
    </row>
    <row r="810" spans="1:23" x14ac:dyDescent="0.25">
      <c r="A810" t="s">
        <v>1677</v>
      </c>
      <c r="B810" t="s">
        <v>2108</v>
      </c>
      <c r="C810" t="s">
        <v>4535</v>
      </c>
      <c r="D810" t="s">
        <v>2110</v>
      </c>
      <c r="E810" t="s">
        <v>1678</v>
      </c>
      <c r="F810" t="s">
        <v>4536</v>
      </c>
      <c r="G810" t="s">
        <v>4537</v>
      </c>
      <c r="H810" t="s">
        <v>1678</v>
      </c>
      <c r="I810" t="s">
        <v>63</v>
      </c>
      <c r="J810">
        <v>48</v>
      </c>
      <c r="K810" t="s">
        <v>12</v>
      </c>
      <c r="L810" t="s">
        <v>13</v>
      </c>
      <c r="M810" t="s">
        <v>64</v>
      </c>
      <c r="N810">
        <v>5</v>
      </c>
      <c r="O810" s="20" t="s">
        <v>212</v>
      </c>
      <c r="P810">
        <v>1.8</v>
      </c>
      <c r="Q810" t="s">
        <v>2100</v>
      </c>
      <c r="R810">
        <v>0.97</v>
      </c>
      <c r="S810" t="s">
        <v>33</v>
      </c>
      <c r="T810" t="s">
        <v>15</v>
      </c>
      <c r="U810">
        <v>3</v>
      </c>
      <c r="W810">
        <v>3</v>
      </c>
    </row>
    <row r="811" spans="1:23" x14ac:dyDescent="0.25">
      <c r="A811" t="s">
        <v>1679</v>
      </c>
      <c r="B811" t="s">
        <v>2108</v>
      </c>
      <c r="C811" t="s">
        <v>4538</v>
      </c>
      <c r="D811" t="s">
        <v>2110</v>
      </c>
      <c r="E811" t="s">
        <v>1680</v>
      </c>
      <c r="F811" t="s">
        <v>4539</v>
      </c>
      <c r="G811" t="s">
        <v>4540</v>
      </c>
      <c r="H811" t="s">
        <v>1680</v>
      </c>
      <c r="I811" t="s">
        <v>63</v>
      </c>
      <c r="J811">
        <v>46</v>
      </c>
      <c r="K811" t="s">
        <v>107</v>
      </c>
      <c r="L811" t="s">
        <v>108</v>
      </c>
      <c r="M811" t="s">
        <v>23</v>
      </c>
      <c r="N811">
        <v>28</v>
      </c>
      <c r="O811" s="20">
        <v>30</v>
      </c>
      <c r="P811">
        <v>4.2</v>
      </c>
      <c r="Q811" t="s">
        <v>2100</v>
      </c>
      <c r="R811">
        <v>0.11</v>
      </c>
      <c r="S811" t="s">
        <v>8</v>
      </c>
      <c r="T811" t="s">
        <v>15</v>
      </c>
      <c r="U811">
        <v>16</v>
      </c>
      <c r="W811">
        <v>9</v>
      </c>
    </row>
    <row r="812" spans="1:23" x14ac:dyDescent="0.25">
      <c r="A812" t="s">
        <v>1681</v>
      </c>
      <c r="B812" t="s">
        <v>2108</v>
      </c>
      <c r="C812" t="s">
        <v>4541</v>
      </c>
      <c r="D812" t="s">
        <v>2110</v>
      </c>
      <c r="E812" t="s">
        <v>1682</v>
      </c>
      <c r="F812" t="s">
        <v>4542</v>
      </c>
      <c r="G812" t="s">
        <v>4543</v>
      </c>
      <c r="H812" t="s">
        <v>1682</v>
      </c>
      <c r="I812" t="s">
        <v>82</v>
      </c>
      <c r="J812">
        <v>21</v>
      </c>
      <c r="K812" t="s">
        <v>122</v>
      </c>
      <c r="L812" t="s">
        <v>123</v>
      </c>
      <c r="M812" t="s">
        <v>31</v>
      </c>
      <c r="N812">
        <v>0</v>
      </c>
      <c r="O812" s="20">
        <v>20</v>
      </c>
      <c r="P812">
        <v>2.6</v>
      </c>
      <c r="Q812" t="s">
        <v>142</v>
      </c>
      <c r="R812">
        <v>0.64</v>
      </c>
      <c r="S812" t="s">
        <v>50</v>
      </c>
      <c r="T812" t="s">
        <v>15</v>
      </c>
      <c r="U812">
        <v>3</v>
      </c>
      <c r="W812">
        <v>2</v>
      </c>
    </row>
    <row r="813" spans="1:23" x14ac:dyDescent="0.25">
      <c r="A813" t="s">
        <v>1683</v>
      </c>
      <c r="B813" t="s">
        <v>2108</v>
      </c>
      <c r="C813" t="s">
        <v>4544</v>
      </c>
      <c r="D813" t="s">
        <v>2110</v>
      </c>
      <c r="E813" t="s">
        <v>1684</v>
      </c>
      <c r="F813" t="s">
        <v>4545</v>
      </c>
      <c r="G813" t="s">
        <v>4546</v>
      </c>
      <c r="H813" t="s">
        <v>1684</v>
      </c>
      <c r="I813" t="s">
        <v>82</v>
      </c>
      <c r="J813">
        <v>52</v>
      </c>
      <c r="K813" t="s">
        <v>107</v>
      </c>
      <c r="L813" t="s">
        <v>108</v>
      </c>
      <c r="M813" t="s">
        <v>38</v>
      </c>
      <c r="N813">
        <v>30</v>
      </c>
      <c r="O813" s="20">
        <v>30</v>
      </c>
      <c r="P813">
        <v>2</v>
      </c>
      <c r="Q813" t="s">
        <v>2100</v>
      </c>
      <c r="R813">
        <v>0.68</v>
      </c>
      <c r="S813" t="s">
        <v>33</v>
      </c>
      <c r="T813" t="s">
        <v>15</v>
      </c>
      <c r="U813">
        <v>10</v>
      </c>
      <c r="W813">
        <v>6</v>
      </c>
    </row>
    <row r="814" spans="1:23" x14ac:dyDescent="0.25">
      <c r="A814" t="s">
        <v>1685</v>
      </c>
      <c r="B814" t="s">
        <v>2108</v>
      </c>
      <c r="C814" t="s">
        <v>4547</v>
      </c>
      <c r="D814" t="s">
        <v>2110</v>
      </c>
      <c r="E814" t="s">
        <v>1686</v>
      </c>
      <c r="F814" t="s">
        <v>4548</v>
      </c>
      <c r="G814" t="s">
        <v>4549</v>
      </c>
      <c r="H814" t="s">
        <v>1686</v>
      </c>
      <c r="I814" t="s">
        <v>63</v>
      </c>
      <c r="J814">
        <v>39</v>
      </c>
      <c r="K814" t="s">
        <v>107</v>
      </c>
      <c r="L814" t="s">
        <v>108</v>
      </c>
      <c r="M814" t="s">
        <v>19</v>
      </c>
      <c r="N814">
        <v>20</v>
      </c>
      <c r="O814" s="20" t="s">
        <v>153</v>
      </c>
      <c r="P814">
        <v>2.7</v>
      </c>
      <c r="Q814" t="s">
        <v>2100</v>
      </c>
      <c r="R814">
        <v>0.67</v>
      </c>
      <c r="S814" t="s">
        <v>50</v>
      </c>
      <c r="T814" t="s">
        <v>20</v>
      </c>
      <c r="U814">
        <v>12</v>
      </c>
      <c r="W814">
        <v>2</v>
      </c>
    </row>
    <row r="815" spans="1:23" x14ac:dyDescent="0.25">
      <c r="A815" t="s">
        <v>1687</v>
      </c>
      <c r="B815" t="s">
        <v>2108</v>
      </c>
      <c r="C815" t="s">
        <v>4550</v>
      </c>
      <c r="D815" t="s">
        <v>2110</v>
      </c>
      <c r="E815" t="s">
        <v>1688</v>
      </c>
      <c r="F815" t="s">
        <v>4551</v>
      </c>
      <c r="G815" t="s">
        <v>4552</v>
      </c>
      <c r="H815" t="s">
        <v>1688</v>
      </c>
      <c r="I815" t="s">
        <v>63</v>
      </c>
      <c r="J815">
        <v>31</v>
      </c>
      <c r="K815" t="s">
        <v>12</v>
      </c>
      <c r="L815" t="s">
        <v>13</v>
      </c>
      <c r="M815" t="s">
        <v>14</v>
      </c>
      <c r="N815">
        <v>0</v>
      </c>
      <c r="O815" s="20">
        <v>30</v>
      </c>
      <c r="P815">
        <v>2.2999999999999998</v>
      </c>
      <c r="Q815" t="s">
        <v>142</v>
      </c>
      <c r="R815">
        <v>0.79</v>
      </c>
      <c r="S815" t="s">
        <v>33</v>
      </c>
      <c r="T815" t="s">
        <v>9</v>
      </c>
      <c r="U815">
        <v>2</v>
      </c>
      <c r="W815">
        <v>1</v>
      </c>
    </row>
    <row r="816" spans="1:23" x14ac:dyDescent="0.25">
      <c r="A816" t="s">
        <v>1689</v>
      </c>
      <c r="B816" t="s">
        <v>2108</v>
      </c>
      <c r="C816" t="s">
        <v>4553</v>
      </c>
      <c r="D816" t="s">
        <v>2110</v>
      </c>
      <c r="E816" t="s">
        <v>1690</v>
      </c>
      <c r="F816" t="s">
        <v>4554</v>
      </c>
      <c r="G816" t="s">
        <v>4555</v>
      </c>
      <c r="H816" t="s">
        <v>1690</v>
      </c>
      <c r="I816" t="s">
        <v>82</v>
      </c>
      <c r="J816">
        <v>22</v>
      </c>
      <c r="K816" t="s">
        <v>95</v>
      </c>
      <c r="L816" t="s">
        <v>96</v>
      </c>
      <c r="M816" t="s">
        <v>60</v>
      </c>
      <c r="N816">
        <v>4</v>
      </c>
      <c r="O816" s="20" t="s">
        <v>24</v>
      </c>
      <c r="P816">
        <v>3.8</v>
      </c>
      <c r="Q816" t="s">
        <v>2100</v>
      </c>
      <c r="R816">
        <v>0.01</v>
      </c>
      <c r="S816" t="s">
        <v>55</v>
      </c>
      <c r="T816" t="s">
        <v>44</v>
      </c>
      <c r="U816">
        <v>2</v>
      </c>
      <c r="W816">
        <v>2</v>
      </c>
    </row>
    <row r="817" spans="1:23" x14ac:dyDescent="0.25">
      <c r="A817" t="s">
        <v>1691</v>
      </c>
      <c r="B817" t="s">
        <v>2108</v>
      </c>
      <c r="C817" t="s">
        <v>4556</v>
      </c>
      <c r="D817" t="s">
        <v>2110</v>
      </c>
      <c r="E817" t="s">
        <v>1692</v>
      </c>
      <c r="F817" t="s">
        <v>4557</v>
      </c>
      <c r="G817" t="s">
        <v>4558</v>
      </c>
      <c r="H817" t="s">
        <v>1692</v>
      </c>
      <c r="I817" t="s">
        <v>63</v>
      </c>
      <c r="J817">
        <v>38</v>
      </c>
      <c r="K817" t="s">
        <v>53</v>
      </c>
      <c r="L817" t="s">
        <v>13</v>
      </c>
      <c r="M817" t="s">
        <v>60</v>
      </c>
      <c r="N817">
        <v>10</v>
      </c>
      <c r="O817" s="20">
        <v>40</v>
      </c>
      <c r="P817">
        <v>2.5</v>
      </c>
      <c r="Q817" t="s">
        <v>2099</v>
      </c>
      <c r="R817">
        <v>0.66</v>
      </c>
      <c r="S817" t="s">
        <v>50</v>
      </c>
      <c r="T817" t="s">
        <v>15</v>
      </c>
      <c r="U817">
        <v>11</v>
      </c>
      <c r="W817">
        <v>13</v>
      </c>
    </row>
    <row r="818" spans="1:23" x14ac:dyDescent="0.25">
      <c r="A818" t="s">
        <v>1693</v>
      </c>
      <c r="B818" t="s">
        <v>2108</v>
      </c>
      <c r="C818" t="s">
        <v>4559</v>
      </c>
      <c r="D818" t="s">
        <v>2110</v>
      </c>
      <c r="E818" t="s">
        <v>1694</v>
      </c>
      <c r="F818" t="s">
        <v>4560</v>
      </c>
      <c r="G818" t="s">
        <v>4561</v>
      </c>
      <c r="H818" t="s">
        <v>1694</v>
      </c>
      <c r="I818" t="s">
        <v>82</v>
      </c>
      <c r="J818">
        <v>44</v>
      </c>
      <c r="K818" t="s">
        <v>58</v>
      </c>
      <c r="L818" t="s">
        <v>59</v>
      </c>
      <c r="M818" t="s">
        <v>19</v>
      </c>
      <c r="N818">
        <v>24</v>
      </c>
      <c r="O818" s="20" t="s">
        <v>2103</v>
      </c>
      <c r="P818">
        <v>4.5999999999999996</v>
      </c>
      <c r="Q818" t="s">
        <v>142</v>
      </c>
      <c r="R818">
        <v>0.97</v>
      </c>
      <c r="S818" t="s">
        <v>50</v>
      </c>
      <c r="T818" t="s">
        <v>44</v>
      </c>
      <c r="U818">
        <v>19</v>
      </c>
      <c r="W818">
        <v>4</v>
      </c>
    </row>
    <row r="819" spans="1:23" x14ac:dyDescent="0.25">
      <c r="A819" t="s">
        <v>1695</v>
      </c>
      <c r="B819" t="s">
        <v>2108</v>
      </c>
      <c r="C819" t="s">
        <v>4562</v>
      </c>
      <c r="D819" t="s">
        <v>2110</v>
      </c>
      <c r="E819" t="s">
        <v>1696</v>
      </c>
      <c r="F819" t="s">
        <v>4563</v>
      </c>
      <c r="G819" t="s">
        <v>4564</v>
      </c>
      <c r="H819" t="s">
        <v>1696</v>
      </c>
      <c r="I819" t="s">
        <v>82</v>
      </c>
      <c r="J819">
        <v>53</v>
      </c>
      <c r="K819" t="s">
        <v>36</v>
      </c>
      <c r="L819" t="s">
        <v>37</v>
      </c>
      <c r="M819" t="s">
        <v>97</v>
      </c>
      <c r="N819">
        <v>21</v>
      </c>
      <c r="O819" s="20">
        <v>100</v>
      </c>
      <c r="P819">
        <v>3.4</v>
      </c>
      <c r="Q819" t="s">
        <v>2099</v>
      </c>
      <c r="R819">
        <v>0.62</v>
      </c>
      <c r="S819" t="s">
        <v>8</v>
      </c>
      <c r="T819" t="s">
        <v>20</v>
      </c>
      <c r="U819">
        <v>17</v>
      </c>
      <c r="W819">
        <v>3</v>
      </c>
    </row>
    <row r="820" spans="1:23" x14ac:dyDescent="0.25">
      <c r="A820" t="s">
        <v>1697</v>
      </c>
      <c r="B820" t="s">
        <v>2108</v>
      </c>
      <c r="C820" t="s">
        <v>4565</v>
      </c>
      <c r="D820" t="s">
        <v>2110</v>
      </c>
      <c r="E820" t="s">
        <v>1698</v>
      </c>
      <c r="F820" t="s">
        <v>4566</v>
      </c>
      <c r="G820" t="s">
        <v>4567</v>
      </c>
      <c r="H820" t="s">
        <v>1698</v>
      </c>
      <c r="I820" t="s">
        <v>82</v>
      </c>
      <c r="J820">
        <v>22</v>
      </c>
      <c r="K820" t="s">
        <v>158</v>
      </c>
      <c r="L820" t="s">
        <v>159</v>
      </c>
      <c r="M820" t="s">
        <v>38</v>
      </c>
      <c r="N820">
        <v>2</v>
      </c>
      <c r="O820" s="20" t="s">
        <v>2107</v>
      </c>
      <c r="P820">
        <v>2.5</v>
      </c>
      <c r="Q820" t="s">
        <v>142</v>
      </c>
      <c r="R820">
        <v>0.11</v>
      </c>
      <c r="S820" t="s">
        <v>50</v>
      </c>
      <c r="T820" t="s">
        <v>15</v>
      </c>
      <c r="U820">
        <v>5</v>
      </c>
      <c r="W820">
        <v>1</v>
      </c>
    </row>
    <row r="821" spans="1:23" x14ac:dyDescent="0.25">
      <c r="A821" t="s">
        <v>1699</v>
      </c>
      <c r="B821" t="s">
        <v>2108</v>
      </c>
      <c r="C821" t="s">
        <v>4568</v>
      </c>
      <c r="D821" t="s">
        <v>2110</v>
      </c>
      <c r="E821" t="s">
        <v>1700</v>
      </c>
      <c r="F821" t="s">
        <v>4569</v>
      </c>
      <c r="G821" t="s">
        <v>4570</v>
      </c>
      <c r="H821" t="s">
        <v>1700</v>
      </c>
      <c r="I821" t="s">
        <v>63</v>
      </c>
      <c r="J821">
        <v>40</v>
      </c>
      <c r="K821" t="s">
        <v>78</v>
      </c>
      <c r="L821" t="s">
        <v>79</v>
      </c>
      <c r="M821" t="s">
        <v>7</v>
      </c>
      <c r="N821">
        <v>14</v>
      </c>
      <c r="O821" s="20">
        <v>75</v>
      </c>
      <c r="P821">
        <v>0</v>
      </c>
      <c r="Q821" t="s">
        <v>2100</v>
      </c>
      <c r="R821">
        <v>0.79</v>
      </c>
      <c r="S821" t="s">
        <v>50</v>
      </c>
      <c r="T821" t="s">
        <v>9</v>
      </c>
      <c r="U821">
        <v>14</v>
      </c>
      <c r="W821">
        <v>1</v>
      </c>
    </row>
    <row r="822" spans="1:23" x14ac:dyDescent="0.25">
      <c r="A822" t="s">
        <v>1701</v>
      </c>
      <c r="B822" t="s">
        <v>2108</v>
      </c>
      <c r="C822" t="s">
        <v>4571</v>
      </c>
      <c r="D822" t="s">
        <v>2110</v>
      </c>
      <c r="E822" t="s">
        <v>1702</v>
      </c>
      <c r="F822" t="s">
        <v>4572</v>
      </c>
      <c r="G822" t="s">
        <v>4573</v>
      </c>
      <c r="H822" t="s">
        <v>1702</v>
      </c>
      <c r="I822" t="s">
        <v>63</v>
      </c>
      <c r="J822">
        <v>49</v>
      </c>
      <c r="K822" t="s">
        <v>158</v>
      </c>
      <c r="L822" t="s">
        <v>159</v>
      </c>
      <c r="M822" t="s">
        <v>14</v>
      </c>
      <c r="N822">
        <v>15</v>
      </c>
      <c r="O822" s="20">
        <v>40</v>
      </c>
      <c r="P822">
        <v>3.9</v>
      </c>
      <c r="Q822" t="s">
        <v>2099</v>
      </c>
      <c r="R822">
        <v>0.86</v>
      </c>
      <c r="S822" t="s">
        <v>55</v>
      </c>
      <c r="T822" t="s">
        <v>44</v>
      </c>
      <c r="U822">
        <v>15</v>
      </c>
      <c r="W822">
        <v>11</v>
      </c>
    </row>
    <row r="823" spans="1:23" x14ac:dyDescent="0.25">
      <c r="A823" t="s">
        <v>1703</v>
      </c>
      <c r="B823" t="s">
        <v>2108</v>
      </c>
      <c r="C823" t="s">
        <v>4574</v>
      </c>
      <c r="D823" t="s">
        <v>2110</v>
      </c>
      <c r="E823" t="s">
        <v>1704</v>
      </c>
      <c r="F823" t="s">
        <v>4575</v>
      </c>
      <c r="G823" t="s">
        <v>4576</v>
      </c>
      <c r="H823" t="s">
        <v>1704</v>
      </c>
      <c r="I823" t="s">
        <v>82</v>
      </c>
      <c r="J823">
        <v>30</v>
      </c>
      <c r="K823" t="s">
        <v>12</v>
      </c>
      <c r="L823" t="s">
        <v>13</v>
      </c>
      <c r="M823" t="s">
        <v>60</v>
      </c>
      <c r="N823">
        <v>11</v>
      </c>
      <c r="O823" s="20" t="s">
        <v>32</v>
      </c>
      <c r="P823">
        <v>4.2</v>
      </c>
      <c r="Q823" t="s">
        <v>2099</v>
      </c>
      <c r="R823">
        <v>0.65</v>
      </c>
      <c r="S823" t="s">
        <v>50</v>
      </c>
      <c r="T823" t="s">
        <v>15</v>
      </c>
      <c r="U823">
        <v>13</v>
      </c>
      <c r="W823">
        <v>5</v>
      </c>
    </row>
    <row r="824" spans="1:23" x14ac:dyDescent="0.25">
      <c r="A824" t="s">
        <v>1705</v>
      </c>
      <c r="B824" t="s">
        <v>2108</v>
      </c>
      <c r="C824" t="s">
        <v>4577</v>
      </c>
      <c r="D824" t="s">
        <v>2110</v>
      </c>
      <c r="E824" t="s">
        <v>1706</v>
      </c>
      <c r="F824" t="s">
        <v>4578</v>
      </c>
      <c r="G824" t="s">
        <v>4579</v>
      </c>
      <c r="H824" t="s">
        <v>1706</v>
      </c>
      <c r="I824" t="s">
        <v>63</v>
      </c>
      <c r="J824">
        <v>37</v>
      </c>
      <c r="K824" t="s">
        <v>71</v>
      </c>
      <c r="L824" t="s">
        <v>72</v>
      </c>
      <c r="M824" t="s">
        <v>31</v>
      </c>
      <c r="N824">
        <v>6</v>
      </c>
      <c r="O824" s="20">
        <v>20</v>
      </c>
      <c r="P824">
        <v>2.5</v>
      </c>
      <c r="Q824" t="s">
        <v>2100</v>
      </c>
      <c r="R824">
        <v>0.99</v>
      </c>
      <c r="S824" t="s">
        <v>55</v>
      </c>
      <c r="T824" t="s">
        <v>20</v>
      </c>
      <c r="U824">
        <v>14</v>
      </c>
      <c r="W824">
        <v>6</v>
      </c>
    </row>
    <row r="825" spans="1:23" x14ac:dyDescent="0.25">
      <c r="A825" t="s">
        <v>1707</v>
      </c>
      <c r="B825" t="s">
        <v>2108</v>
      </c>
      <c r="C825" t="s">
        <v>4580</v>
      </c>
      <c r="D825" t="s">
        <v>2110</v>
      </c>
      <c r="E825" t="s">
        <v>1708</v>
      </c>
      <c r="F825" t="s">
        <v>4581</v>
      </c>
      <c r="G825" t="s">
        <v>4582</v>
      </c>
      <c r="H825" t="s">
        <v>1708</v>
      </c>
      <c r="I825" t="s">
        <v>82</v>
      </c>
      <c r="J825">
        <v>21</v>
      </c>
      <c r="K825" t="s">
        <v>122</v>
      </c>
      <c r="L825" t="s">
        <v>123</v>
      </c>
      <c r="M825" t="s">
        <v>19</v>
      </c>
      <c r="N825">
        <v>2</v>
      </c>
      <c r="O825" s="20">
        <v>100</v>
      </c>
      <c r="P825">
        <v>3.6</v>
      </c>
      <c r="Q825" t="s">
        <v>2099</v>
      </c>
      <c r="R825">
        <v>0.85</v>
      </c>
      <c r="S825" t="s">
        <v>55</v>
      </c>
      <c r="T825" t="s">
        <v>9</v>
      </c>
      <c r="U825">
        <v>3</v>
      </c>
      <c r="W825">
        <v>2</v>
      </c>
    </row>
    <row r="826" spans="1:23" x14ac:dyDescent="0.25">
      <c r="A826" t="s">
        <v>1709</v>
      </c>
      <c r="B826" t="s">
        <v>2108</v>
      </c>
      <c r="C826" t="s">
        <v>4583</v>
      </c>
      <c r="D826" t="s">
        <v>2110</v>
      </c>
      <c r="E826" t="s">
        <v>1710</v>
      </c>
      <c r="F826" t="s">
        <v>4584</v>
      </c>
      <c r="G826" t="s">
        <v>4585</v>
      </c>
      <c r="H826" t="s">
        <v>1710</v>
      </c>
      <c r="I826" t="s">
        <v>82</v>
      </c>
      <c r="J826">
        <v>20</v>
      </c>
      <c r="K826" t="s">
        <v>95</v>
      </c>
      <c r="L826" t="s">
        <v>96</v>
      </c>
      <c r="M826" t="s">
        <v>31</v>
      </c>
      <c r="N826">
        <v>1</v>
      </c>
      <c r="O826" s="20" t="s">
        <v>2105</v>
      </c>
      <c r="P826">
        <v>2.5</v>
      </c>
      <c r="Q826" t="s">
        <v>54</v>
      </c>
      <c r="R826">
        <v>0.81</v>
      </c>
      <c r="S826" t="s">
        <v>55</v>
      </c>
      <c r="T826" t="s">
        <v>44</v>
      </c>
      <c r="U826">
        <v>5</v>
      </c>
      <c r="W826">
        <v>1</v>
      </c>
    </row>
    <row r="827" spans="1:23" x14ac:dyDescent="0.25">
      <c r="A827" t="s">
        <v>1711</v>
      </c>
      <c r="B827" t="s">
        <v>2108</v>
      </c>
      <c r="C827" t="s">
        <v>4586</v>
      </c>
      <c r="D827" t="s">
        <v>2110</v>
      </c>
      <c r="E827" t="s">
        <v>1712</v>
      </c>
      <c r="F827" t="s">
        <v>4587</v>
      </c>
      <c r="G827" t="s">
        <v>4588</v>
      </c>
      <c r="H827" t="s">
        <v>1712</v>
      </c>
      <c r="I827" t="s">
        <v>82</v>
      </c>
      <c r="J827">
        <v>20</v>
      </c>
      <c r="K827" t="s">
        <v>158</v>
      </c>
      <c r="L827" t="s">
        <v>159</v>
      </c>
      <c r="M827" t="s">
        <v>38</v>
      </c>
      <c r="N827">
        <v>2</v>
      </c>
      <c r="O827" s="20" t="s">
        <v>24</v>
      </c>
      <c r="P827">
        <v>2.1</v>
      </c>
      <c r="Q827" t="s">
        <v>2099</v>
      </c>
      <c r="R827">
        <v>0.64</v>
      </c>
      <c r="S827" t="s">
        <v>55</v>
      </c>
      <c r="T827" t="s">
        <v>44</v>
      </c>
      <c r="U827">
        <v>1</v>
      </c>
      <c r="W827">
        <v>1</v>
      </c>
    </row>
    <row r="828" spans="1:23" x14ac:dyDescent="0.25">
      <c r="A828" t="s">
        <v>1713</v>
      </c>
      <c r="B828" t="s">
        <v>2108</v>
      </c>
      <c r="C828" t="s">
        <v>4589</v>
      </c>
      <c r="D828" t="s">
        <v>2110</v>
      </c>
      <c r="E828" t="s">
        <v>1714</v>
      </c>
      <c r="F828" t="s">
        <v>4590</v>
      </c>
      <c r="G828" t="s">
        <v>4591</v>
      </c>
      <c r="H828" t="s">
        <v>1714</v>
      </c>
      <c r="I828" t="s">
        <v>82</v>
      </c>
      <c r="J828">
        <v>20</v>
      </c>
      <c r="K828" t="s">
        <v>58</v>
      </c>
      <c r="L828" t="s">
        <v>59</v>
      </c>
      <c r="M828" t="s">
        <v>97</v>
      </c>
      <c r="N828">
        <v>2</v>
      </c>
      <c r="O828" s="20">
        <v>20</v>
      </c>
      <c r="P828">
        <v>3.9</v>
      </c>
      <c r="Q828" t="s">
        <v>2099</v>
      </c>
      <c r="R828">
        <v>0.84</v>
      </c>
      <c r="S828" t="s">
        <v>33</v>
      </c>
      <c r="T828" t="s">
        <v>15</v>
      </c>
      <c r="U828">
        <v>5</v>
      </c>
      <c r="W828">
        <v>1</v>
      </c>
    </row>
    <row r="829" spans="1:23" x14ac:dyDescent="0.25">
      <c r="A829" t="s">
        <v>1715</v>
      </c>
      <c r="B829" t="s">
        <v>2108</v>
      </c>
      <c r="C829" t="s">
        <v>4592</v>
      </c>
      <c r="D829" t="s">
        <v>2110</v>
      </c>
      <c r="E829" t="s">
        <v>1716</v>
      </c>
      <c r="F829" t="s">
        <v>4593</v>
      </c>
      <c r="G829" t="s">
        <v>4594</v>
      </c>
      <c r="H829" t="s">
        <v>1716</v>
      </c>
      <c r="I829" t="s">
        <v>63</v>
      </c>
      <c r="J829">
        <v>26</v>
      </c>
      <c r="K829" t="s">
        <v>107</v>
      </c>
      <c r="L829" t="s">
        <v>108</v>
      </c>
      <c r="M829" t="s">
        <v>97</v>
      </c>
      <c r="N829">
        <v>2</v>
      </c>
      <c r="O829" s="20">
        <v>40</v>
      </c>
      <c r="P829">
        <v>0</v>
      </c>
      <c r="Q829" t="s">
        <v>2100</v>
      </c>
      <c r="R829">
        <v>0.66</v>
      </c>
      <c r="S829" t="s">
        <v>8</v>
      </c>
      <c r="T829" t="s">
        <v>9</v>
      </c>
      <c r="U829">
        <v>4</v>
      </c>
      <c r="W829">
        <v>3</v>
      </c>
    </row>
    <row r="830" spans="1:23" x14ac:dyDescent="0.25">
      <c r="A830" t="s">
        <v>1717</v>
      </c>
      <c r="B830" t="s">
        <v>2108</v>
      </c>
      <c r="C830" t="s">
        <v>4595</v>
      </c>
      <c r="D830" t="s">
        <v>2110</v>
      </c>
      <c r="E830" t="s">
        <v>1718</v>
      </c>
      <c r="F830" t="s">
        <v>4596</v>
      </c>
      <c r="G830" t="s">
        <v>4597</v>
      </c>
      <c r="H830" t="s">
        <v>1718</v>
      </c>
      <c r="I830" t="s">
        <v>63</v>
      </c>
      <c r="J830">
        <v>50</v>
      </c>
      <c r="K830" t="s">
        <v>95</v>
      </c>
      <c r="L830" t="s">
        <v>96</v>
      </c>
      <c r="M830" t="s">
        <v>23</v>
      </c>
      <c r="N830">
        <v>12</v>
      </c>
      <c r="O830" s="20" t="s">
        <v>153</v>
      </c>
      <c r="P830">
        <v>0</v>
      </c>
      <c r="Q830" t="s">
        <v>2099</v>
      </c>
      <c r="R830">
        <v>0.75</v>
      </c>
      <c r="S830" t="s">
        <v>33</v>
      </c>
      <c r="T830" t="s">
        <v>9</v>
      </c>
      <c r="U830">
        <v>12</v>
      </c>
      <c r="W830">
        <v>10</v>
      </c>
    </row>
    <row r="831" spans="1:23" x14ac:dyDescent="0.25">
      <c r="A831" t="s">
        <v>1719</v>
      </c>
      <c r="B831" t="s">
        <v>2108</v>
      </c>
      <c r="C831" t="s">
        <v>4598</v>
      </c>
      <c r="D831" t="s">
        <v>2110</v>
      </c>
      <c r="E831" t="s">
        <v>1720</v>
      </c>
      <c r="F831" t="s">
        <v>4599</v>
      </c>
      <c r="G831" t="s">
        <v>4600</v>
      </c>
      <c r="H831" t="s">
        <v>1720</v>
      </c>
      <c r="I831" t="s">
        <v>82</v>
      </c>
      <c r="J831">
        <v>50</v>
      </c>
      <c r="K831" t="s">
        <v>173</v>
      </c>
      <c r="L831" t="s">
        <v>59</v>
      </c>
      <c r="M831" t="s">
        <v>31</v>
      </c>
      <c r="N831">
        <v>28</v>
      </c>
      <c r="O831" s="20">
        <v>30</v>
      </c>
      <c r="P831">
        <v>1.8</v>
      </c>
      <c r="Q831" t="s">
        <v>2100</v>
      </c>
      <c r="R831">
        <v>0.11</v>
      </c>
      <c r="S831" t="s">
        <v>50</v>
      </c>
      <c r="T831" t="s">
        <v>9</v>
      </c>
      <c r="U831">
        <v>15</v>
      </c>
      <c r="W831">
        <v>9</v>
      </c>
    </row>
    <row r="832" spans="1:23" x14ac:dyDescent="0.25">
      <c r="A832" t="s">
        <v>1721</v>
      </c>
      <c r="B832" t="s">
        <v>2108</v>
      </c>
      <c r="C832" t="s">
        <v>4601</v>
      </c>
      <c r="D832" t="s">
        <v>2110</v>
      </c>
      <c r="E832" t="s">
        <v>1722</v>
      </c>
      <c r="F832" t="s">
        <v>4602</v>
      </c>
      <c r="G832" t="s">
        <v>4603</v>
      </c>
      <c r="H832" t="s">
        <v>1722</v>
      </c>
      <c r="I832" t="s">
        <v>63</v>
      </c>
      <c r="J832">
        <v>54</v>
      </c>
      <c r="K832" t="s">
        <v>36</v>
      </c>
      <c r="L832" t="s">
        <v>37</v>
      </c>
      <c r="M832" t="s">
        <v>31</v>
      </c>
      <c r="N832">
        <v>4</v>
      </c>
      <c r="O832" s="20">
        <v>20</v>
      </c>
      <c r="P832">
        <v>1.1000000000000001</v>
      </c>
      <c r="Q832" t="s">
        <v>2100</v>
      </c>
      <c r="R832">
        <v>0.63</v>
      </c>
      <c r="S832" t="s">
        <v>33</v>
      </c>
      <c r="T832" t="s">
        <v>9</v>
      </c>
      <c r="U832">
        <v>3</v>
      </c>
      <c r="W832">
        <v>2</v>
      </c>
    </row>
    <row r="833" spans="1:23" x14ac:dyDescent="0.25">
      <c r="A833" t="s">
        <v>1723</v>
      </c>
      <c r="B833" t="s">
        <v>2108</v>
      </c>
      <c r="C833" t="s">
        <v>4604</v>
      </c>
      <c r="D833" t="s">
        <v>2110</v>
      </c>
      <c r="E833" t="s">
        <v>1724</v>
      </c>
      <c r="F833" t="s">
        <v>4605</v>
      </c>
      <c r="G833" t="s">
        <v>4606</v>
      </c>
      <c r="H833" t="s">
        <v>1724</v>
      </c>
      <c r="I833" t="s">
        <v>82</v>
      </c>
      <c r="J833">
        <v>54</v>
      </c>
      <c r="K833" t="s">
        <v>173</v>
      </c>
      <c r="L833" t="s">
        <v>59</v>
      </c>
      <c r="M833" t="s">
        <v>7</v>
      </c>
      <c r="N833">
        <v>3</v>
      </c>
      <c r="O833" s="20">
        <v>20</v>
      </c>
      <c r="P833">
        <v>1.6</v>
      </c>
      <c r="Q833" t="s">
        <v>2100</v>
      </c>
      <c r="R833">
        <v>0.7</v>
      </c>
      <c r="S833" t="s">
        <v>33</v>
      </c>
      <c r="T833" t="s">
        <v>20</v>
      </c>
      <c r="U833">
        <v>1</v>
      </c>
      <c r="W833">
        <v>2</v>
      </c>
    </row>
    <row r="834" spans="1:23" x14ac:dyDescent="0.25">
      <c r="A834" t="s">
        <v>1725</v>
      </c>
      <c r="B834" t="s">
        <v>2108</v>
      </c>
      <c r="C834" t="s">
        <v>4607</v>
      </c>
      <c r="D834" t="s">
        <v>2110</v>
      </c>
      <c r="E834" t="s">
        <v>1726</v>
      </c>
      <c r="F834" t="s">
        <v>4608</v>
      </c>
      <c r="G834" t="s">
        <v>4609</v>
      </c>
      <c r="H834" t="s">
        <v>1726</v>
      </c>
      <c r="I834" t="s">
        <v>63</v>
      </c>
      <c r="J834">
        <v>34</v>
      </c>
      <c r="K834" t="s">
        <v>122</v>
      </c>
      <c r="L834" t="s">
        <v>123</v>
      </c>
      <c r="M834" t="s">
        <v>97</v>
      </c>
      <c r="N834">
        <v>4</v>
      </c>
      <c r="O834" s="20" t="s">
        <v>32</v>
      </c>
      <c r="P834">
        <v>3.1</v>
      </c>
      <c r="Q834" t="s">
        <v>2100</v>
      </c>
      <c r="R834">
        <v>0.9</v>
      </c>
      <c r="S834" t="s">
        <v>50</v>
      </c>
      <c r="T834" t="s">
        <v>9</v>
      </c>
      <c r="U834">
        <v>1</v>
      </c>
      <c r="W834">
        <v>1</v>
      </c>
    </row>
    <row r="835" spans="1:23" x14ac:dyDescent="0.25">
      <c r="A835" t="s">
        <v>1727</v>
      </c>
      <c r="B835" t="s">
        <v>2108</v>
      </c>
      <c r="C835" t="s">
        <v>4610</v>
      </c>
      <c r="D835" t="s">
        <v>2110</v>
      </c>
      <c r="E835" t="s">
        <v>1728</v>
      </c>
      <c r="F835" t="s">
        <v>4611</v>
      </c>
      <c r="G835" t="s">
        <v>4612</v>
      </c>
      <c r="H835" t="s">
        <v>1728</v>
      </c>
      <c r="I835" t="s">
        <v>63</v>
      </c>
      <c r="J835">
        <v>20</v>
      </c>
      <c r="K835" t="s">
        <v>5</v>
      </c>
      <c r="L835" t="s">
        <v>6</v>
      </c>
      <c r="M835" t="s">
        <v>75</v>
      </c>
      <c r="N835">
        <v>1</v>
      </c>
      <c r="O835" s="20">
        <v>50</v>
      </c>
      <c r="P835">
        <v>3.4</v>
      </c>
      <c r="Q835" t="s">
        <v>2100</v>
      </c>
      <c r="R835">
        <v>0.79</v>
      </c>
      <c r="S835" t="s">
        <v>50</v>
      </c>
      <c r="T835" t="s">
        <v>44</v>
      </c>
      <c r="U835">
        <v>2</v>
      </c>
      <c r="W835">
        <v>2</v>
      </c>
    </row>
    <row r="836" spans="1:23" x14ac:dyDescent="0.25">
      <c r="A836" t="s">
        <v>1729</v>
      </c>
      <c r="B836" t="s">
        <v>2108</v>
      </c>
      <c r="C836" t="s">
        <v>4613</v>
      </c>
      <c r="D836" t="s">
        <v>2110</v>
      </c>
      <c r="E836" t="s">
        <v>1730</v>
      </c>
      <c r="F836" t="s">
        <v>4614</v>
      </c>
      <c r="G836" t="s">
        <v>4615</v>
      </c>
      <c r="H836" t="s">
        <v>1730</v>
      </c>
      <c r="I836" t="s">
        <v>82</v>
      </c>
      <c r="J836">
        <v>29</v>
      </c>
      <c r="K836" t="s">
        <v>18</v>
      </c>
      <c r="L836" t="s">
        <v>18</v>
      </c>
      <c r="M836" t="s">
        <v>31</v>
      </c>
      <c r="N836">
        <v>8</v>
      </c>
      <c r="O836" s="20">
        <v>40</v>
      </c>
      <c r="P836">
        <v>3.1</v>
      </c>
      <c r="Q836" t="s">
        <v>2099</v>
      </c>
      <c r="R836">
        <v>0.6</v>
      </c>
      <c r="S836" t="s">
        <v>50</v>
      </c>
      <c r="T836" t="s">
        <v>44</v>
      </c>
      <c r="U836">
        <v>7</v>
      </c>
      <c r="W836">
        <v>9</v>
      </c>
    </row>
    <row r="837" spans="1:23" x14ac:dyDescent="0.25">
      <c r="A837" t="s">
        <v>1731</v>
      </c>
      <c r="B837" t="s">
        <v>2108</v>
      </c>
      <c r="C837" t="s">
        <v>4616</v>
      </c>
      <c r="D837" t="s">
        <v>2110</v>
      </c>
      <c r="E837" t="s">
        <v>1732</v>
      </c>
      <c r="F837" t="s">
        <v>4617</v>
      </c>
      <c r="G837" t="s">
        <v>4618</v>
      </c>
      <c r="H837" t="s">
        <v>1732</v>
      </c>
      <c r="I837" t="s">
        <v>63</v>
      </c>
      <c r="J837">
        <v>57</v>
      </c>
      <c r="K837" t="s">
        <v>53</v>
      </c>
      <c r="L837" t="s">
        <v>13</v>
      </c>
      <c r="M837" t="s">
        <v>75</v>
      </c>
      <c r="N837">
        <v>11</v>
      </c>
      <c r="O837" s="20" t="s">
        <v>2103</v>
      </c>
      <c r="P837">
        <v>2.2999999999999998</v>
      </c>
      <c r="Q837" t="s">
        <v>2099</v>
      </c>
      <c r="R837">
        <v>0.11</v>
      </c>
      <c r="S837" t="s">
        <v>33</v>
      </c>
      <c r="T837" t="s">
        <v>20</v>
      </c>
      <c r="U837">
        <v>8</v>
      </c>
      <c r="W837">
        <v>4</v>
      </c>
    </row>
    <row r="838" spans="1:23" x14ac:dyDescent="0.25">
      <c r="A838" t="s">
        <v>1733</v>
      </c>
      <c r="B838" t="s">
        <v>2108</v>
      </c>
      <c r="C838" t="s">
        <v>4619</v>
      </c>
      <c r="D838" t="s">
        <v>2110</v>
      </c>
      <c r="E838" t="s">
        <v>1734</v>
      </c>
      <c r="F838" t="s">
        <v>4620</v>
      </c>
      <c r="G838" t="s">
        <v>4621</v>
      </c>
      <c r="H838" t="s">
        <v>1734</v>
      </c>
      <c r="I838" t="s">
        <v>63</v>
      </c>
      <c r="J838">
        <v>36</v>
      </c>
      <c r="K838" t="s">
        <v>29</v>
      </c>
      <c r="L838" t="s">
        <v>30</v>
      </c>
      <c r="M838" t="s">
        <v>31</v>
      </c>
      <c r="N838">
        <v>8</v>
      </c>
      <c r="O838" s="20" t="s">
        <v>2104</v>
      </c>
      <c r="P838">
        <v>2.5</v>
      </c>
      <c r="Q838" t="s">
        <v>2099</v>
      </c>
      <c r="R838">
        <v>0.8</v>
      </c>
      <c r="S838" t="s">
        <v>33</v>
      </c>
      <c r="T838" t="s">
        <v>44</v>
      </c>
      <c r="U838">
        <v>7</v>
      </c>
      <c r="W838">
        <v>8</v>
      </c>
    </row>
    <row r="839" spans="1:23" x14ac:dyDescent="0.25">
      <c r="A839" t="s">
        <v>1735</v>
      </c>
      <c r="B839" t="s">
        <v>2108</v>
      </c>
      <c r="C839" t="s">
        <v>4622</v>
      </c>
      <c r="D839" t="s">
        <v>2110</v>
      </c>
      <c r="E839" t="s">
        <v>1736</v>
      </c>
      <c r="F839" t="s">
        <v>4623</v>
      </c>
      <c r="G839" t="s">
        <v>4624</v>
      </c>
      <c r="H839" t="s">
        <v>1736</v>
      </c>
      <c r="I839" t="s">
        <v>82</v>
      </c>
      <c r="J839">
        <v>51</v>
      </c>
      <c r="K839" t="s">
        <v>95</v>
      </c>
      <c r="L839" t="s">
        <v>96</v>
      </c>
      <c r="M839" t="s">
        <v>23</v>
      </c>
      <c r="N839">
        <v>32</v>
      </c>
      <c r="O839" s="20" t="s">
        <v>49</v>
      </c>
      <c r="P839">
        <v>3.2</v>
      </c>
      <c r="Q839" t="s">
        <v>2099</v>
      </c>
      <c r="R839">
        <v>0.88</v>
      </c>
      <c r="S839" t="s">
        <v>50</v>
      </c>
      <c r="T839" t="s">
        <v>44</v>
      </c>
      <c r="U839">
        <v>19</v>
      </c>
      <c r="W839">
        <v>8</v>
      </c>
    </row>
    <row r="840" spans="1:23" x14ac:dyDescent="0.25">
      <c r="A840" t="s">
        <v>1737</v>
      </c>
      <c r="B840" t="s">
        <v>2108</v>
      </c>
      <c r="C840" t="s">
        <v>4625</v>
      </c>
      <c r="D840" t="s">
        <v>2110</v>
      </c>
      <c r="E840" t="s">
        <v>1738</v>
      </c>
      <c r="F840" t="s">
        <v>4626</v>
      </c>
      <c r="G840" t="s">
        <v>4627</v>
      </c>
      <c r="H840" t="s">
        <v>1738</v>
      </c>
      <c r="I840" t="s">
        <v>82</v>
      </c>
      <c r="J840">
        <v>44</v>
      </c>
      <c r="K840" t="s">
        <v>78</v>
      </c>
      <c r="L840" t="s">
        <v>79</v>
      </c>
      <c r="M840" t="s">
        <v>60</v>
      </c>
      <c r="N840">
        <v>4</v>
      </c>
      <c r="O840" s="20" t="s">
        <v>2106</v>
      </c>
      <c r="P840">
        <v>0</v>
      </c>
      <c r="Q840" t="s">
        <v>2099</v>
      </c>
      <c r="R840">
        <v>0.8</v>
      </c>
      <c r="S840" t="s">
        <v>8</v>
      </c>
      <c r="T840" t="s">
        <v>9</v>
      </c>
      <c r="U840">
        <v>4</v>
      </c>
      <c r="W840">
        <v>1</v>
      </c>
    </row>
    <row r="841" spans="1:23" x14ac:dyDescent="0.25">
      <c r="A841" t="s">
        <v>1739</v>
      </c>
      <c r="B841" t="s">
        <v>2108</v>
      </c>
      <c r="C841" t="s">
        <v>4628</v>
      </c>
      <c r="D841" t="s">
        <v>2110</v>
      </c>
      <c r="E841" t="s">
        <v>1740</v>
      </c>
      <c r="F841" t="s">
        <v>4629</v>
      </c>
      <c r="G841" t="s">
        <v>4630</v>
      </c>
      <c r="H841" t="s">
        <v>1740</v>
      </c>
      <c r="I841" t="s">
        <v>82</v>
      </c>
      <c r="J841">
        <v>58</v>
      </c>
      <c r="K841" t="s">
        <v>173</v>
      </c>
      <c r="L841" t="s">
        <v>59</v>
      </c>
      <c r="M841" t="s">
        <v>64</v>
      </c>
      <c r="N841">
        <v>33</v>
      </c>
      <c r="O841" s="20">
        <v>30</v>
      </c>
      <c r="P841">
        <v>3.3</v>
      </c>
      <c r="Q841" t="s">
        <v>2100</v>
      </c>
      <c r="R841">
        <v>0.71</v>
      </c>
      <c r="S841" t="s">
        <v>8</v>
      </c>
      <c r="T841" t="s">
        <v>44</v>
      </c>
      <c r="U841">
        <v>10</v>
      </c>
      <c r="W841">
        <v>10</v>
      </c>
    </row>
    <row r="842" spans="1:23" x14ac:dyDescent="0.25">
      <c r="A842" t="s">
        <v>1741</v>
      </c>
      <c r="B842" t="s">
        <v>2108</v>
      </c>
      <c r="C842" t="s">
        <v>4631</v>
      </c>
      <c r="D842" t="s">
        <v>2110</v>
      </c>
      <c r="E842" t="s">
        <v>1742</v>
      </c>
      <c r="F842" t="s">
        <v>4632</v>
      </c>
      <c r="G842" t="s">
        <v>4633</v>
      </c>
      <c r="H842" t="s">
        <v>1742</v>
      </c>
      <c r="I842" t="s">
        <v>63</v>
      </c>
      <c r="J842">
        <v>38</v>
      </c>
      <c r="K842" t="s">
        <v>136</v>
      </c>
      <c r="L842" t="s">
        <v>137</v>
      </c>
      <c r="M842" t="s">
        <v>14</v>
      </c>
      <c r="N842">
        <v>14</v>
      </c>
      <c r="O842" s="20" t="s">
        <v>49</v>
      </c>
      <c r="P842">
        <v>1.1000000000000001</v>
      </c>
      <c r="Q842" t="s">
        <v>2100</v>
      </c>
      <c r="R842">
        <v>0.76</v>
      </c>
      <c r="S842" t="s">
        <v>55</v>
      </c>
      <c r="T842" t="s">
        <v>20</v>
      </c>
      <c r="U842">
        <v>9</v>
      </c>
      <c r="W842">
        <v>4</v>
      </c>
    </row>
    <row r="843" spans="1:23" x14ac:dyDescent="0.25">
      <c r="A843" t="s">
        <v>1743</v>
      </c>
      <c r="B843" t="s">
        <v>2108</v>
      </c>
      <c r="C843" t="s">
        <v>4634</v>
      </c>
      <c r="D843" t="s">
        <v>2110</v>
      </c>
      <c r="E843" t="s">
        <v>1744</v>
      </c>
      <c r="F843" t="s">
        <v>4635</v>
      </c>
      <c r="G843" t="s">
        <v>4636</v>
      </c>
      <c r="H843" t="s">
        <v>1744</v>
      </c>
      <c r="I843" t="s">
        <v>82</v>
      </c>
      <c r="J843">
        <v>24</v>
      </c>
      <c r="K843" t="s">
        <v>43</v>
      </c>
      <c r="L843" t="s">
        <v>13</v>
      </c>
      <c r="M843" t="s">
        <v>60</v>
      </c>
      <c r="N843">
        <v>6</v>
      </c>
      <c r="O843" s="20" t="s">
        <v>2106</v>
      </c>
      <c r="P843">
        <v>4.5999999999999996</v>
      </c>
      <c r="Q843" t="s">
        <v>2100</v>
      </c>
      <c r="R843">
        <v>0.93</v>
      </c>
      <c r="S843" t="s">
        <v>50</v>
      </c>
      <c r="T843" t="s">
        <v>9</v>
      </c>
      <c r="U843">
        <v>10</v>
      </c>
      <c r="W843">
        <v>12</v>
      </c>
    </row>
    <row r="844" spans="1:23" x14ac:dyDescent="0.25">
      <c r="A844" t="s">
        <v>1745</v>
      </c>
      <c r="B844" t="s">
        <v>2108</v>
      </c>
      <c r="C844" t="s">
        <v>4637</v>
      </c>
      <c r="D844" t="s">
        <v>2110</v>
      </c>
      <c r="E844" t="s">
        <v>1746</v>
      </c>
      <c r="F844" t="s">
        <v>4638</v>
      </c>
      <c r="G844" t="s">
        <v>4639</v>
      </c>
      <c r="H844" t="s">
        <v>1746</v>
      </c>
      <c r="I844" t="s">
        <v>63</v>
      </c>
      <c r="J844">
        <v>30</v>
      </c>
      <c r="K844" t="s">
        <v>47</v>
      </c>
      <c r="L844" t="s">
        <v>48</v>
      </c>
      <c r="M844" t="s">
        <v>7</v>
      </c>
      <c r="N844">
        <v>5</v>
      </c>
      <c r="O844" s="20" t="s">
        <v>2106</v>
      </c>
      <c r="P844">
        <v>2.5</v>
      </c>
      <c r="Q844" t="s">
        <v>2099</v>
      </c>
      <c r="R844">
        <v>0.11</v>
      </c>
      <c r="S844" t="s">
        <v>55</v>
      </c>
      <c r="T844" t="s">
        <v>15</v>
      </c>
      <c r="U844">
        <v>3</v>
      </c>
      <c r="W844">
        <v>1</v>
      </c>
    </row>
    <row r="845" spans="1:23" x14ac:dyDescent="0.25">
      <c r="A845" t="s">
        <v>1747</v>
      </c>
      <c r="B845" t="s">
        <v>2108</v>
      </c>
      <c r="C845" t="s">
        <v>4640</v>
      </c>
      <c r="D845" t="s">
        <v>2110</v>
      </c>
      <c r="E845" t="s">
        <v>1748</v>
      </c>
      <c r="F845" t="s">
        <v>4641</v>
      </c>
      <c r="G845" t="s">
        <v>4642</v>
      </c>
      <c r="H845" t="s">
        <v>1748</v>
      </c>
      <c r="I845" t="s">
        <v>82</v>
      </c>
      <c r="J845">
        <v>25</v>
      </c>
      <c r="K845" t="s">
        <v>36</v>
      </c>
      <c r="L845" t="s">
        <v>37</v>
      </c>
      <c r="M845" t="s">
        <v>64</v>
      </c>
      <c r="N845">
        <v>3</v>
      </c>
      <c r="O845" s="20">
        <v>75</v>
      </c>
      <c r="P845">
        <v>2.5</v>
      </c>
      <c r="Q845" t="s">
        <v>2099</v>
      </c>
      <c r="R845">
        <v>0.83</v>
      </c>
      <c r="S845" t="s">
        <v>8</v>
      </c>
      <c r="T845" t="s">
        <v>9</v>
      </c>
      <c r="U845">
        <v>5</v>
      </c>
      <c r="W845">
        <v>1</v>
      </c>
    </row>
    <row r="846" spans="1:23" x14ac:dyDescent="0.25">
      <c r="A846" t="s">
        <v>1749</v>
      </c>
      <c r="B846" t="s">
        <v>2108</v>
      </c>
      <c r="C846" t="s">
        <v>4643</v>
      </c>
      <c r="D846" t="s">
        <v>2110</v>
      </c>
      <c r="E846" t="s">
        <v>1750</v>
      </c>
      <c r="F846" t="s">
        <v>4644</v>
      </c>
      <c r="G846" t="s">
        <v>4645</v>
      </c>
      <c r="H846" t="s">
        <v>1750</v>
      </c>
      <c r="I846" t="s">
        <v>82</v>
      </c>
      <c r="J846">
        <v>54</v>
      </c>
      <c r="K846" t="s">
        <v>36</v>
      </c>
      <c r="L846" t="s">
        <v>37</v>
      </c>
      <c r="M846" t="s">
        <v>14</v>
      </c>
      <c r="N846">
        <v>17</v>
      </c>
      <c r="O846" s="20" t="s">
        <v>212</v>
      </c>
      <c r="P846">
        <v>0</v>
      </c>
      <c r="Q846" t="s">
        <v>2099</v>
      </c>
      <c r="R846">
        <v>0.71</v>
      </c>
      <c r="S846" t="s">
        <v>55</v>
      </c>
      <c r="T846" t="s">
        <v>20</v>
      </c>
      <c r="U846">
        <v>17</v>
      </c>
      <c r="W846">
        <v>12</v>
      </c>
    </row>
    <row r="847" spans="1:23" x14ac:dyDescent="0.25">
      <c r="A847" t="s">
        <v>1751</v>
      </c>
      <c r="B847" t="s">
        <v>2108</v>
      </c>
      <c r="C847" t="s">
        <v>4646</v>
      </c>
      <c r="D847" t="s">
        <v>2110</v>
      </c>
      <c r="E847" t="s">
        <v>1752</v>
      </c>
      <c r="F847" t="s">
        <v>4647</v>
      </c>
      <c r="G847" t="s">
        <v>4648</v>
      </c>
      <c r="H847" t="s">
        <v>1752</v>
      </c>
      <c r="I847" t="s">
        <v>82</v>
      </c>
      <c r="J847">
        <v>54</v>
      </c>
      <c r="K847" t="s">
        <v>5</v>
      </c>
      <c r="L847" t="s">
        <v>6</v>
      </c>
      <c r="M847" t="s">
        <v>64</v>
      </c>
      <c r="N847">
        <v>9</v>
      </c>
      <c r="O847" s="20" t="s">
        <v>2107</v>
      </c>
      <c r="P847">
        <v>0</v>
      </c>
      <c r="Q847" t="s">
        <v>54</v>
      </c>
      <c r="R847">
        <v>0.96</v>
      </c>
      <c r="S847" t="s">
        <v>50</v>
      </c>
      <c r="T847" t="s">
        <v>9</v>
      </c>
      <c r="U847">
        <v>7</v>
      </c>
      <c r="W847">
        <v>8</v>
      </c>
    </row>
    <row r="848" spans="1:23" x14ac:dyDescent="0.25">
      <c r="A848" t="s">
        <v>1753</v>
      </c>
      <c r="B848" t="s">
        <v>2108</v>
      </c>
      <c r="C848" t="s">
        <v>4649</v>
      </c>
      <c r="D848" t="s">
        <v>2110</v>
      </c>
      <c r="E848" t="s">
        <v>1754</v>
      </c>
      <c r="F848" t="s">
        <v>4650</v>
      </c>
      <c r="G848" t="s">
        <v>4651</v>
      </c>
      <c r="H848" t="s">
        <v>1754</v>
      </c>
      <c r="I848" t="s">
        <v>63</v>
      </c>
      <c r="J848">
        <v>53</v>
      </c>
      <c r="K848" t="s">
        <v>118</v>
      </c>
      <c r="L848" t="s">
        <v>119</v>
      </c>
      <c r="M848" t="s">
        <v>19</v>
      </c>
      <c r="N848">
        <v>16</v>
      </c>
      <c r="O848" s="20">
        <v>40</v>
      </c>
      <c r="P848">
        <v>0</v>
      </c>
      <c r="Q848" t="s">
        <v>142</v>
      </c>
      <c r="R848">
        <v>0.11</v>
      </c>
      <c r="S848" t="s">
        <v>50</v>
      </c>
      <c r="T848" t="s">
        <v>9</v>
      </c>
      <c r="U848">
        <v>10</v>
      </c>
      <c r="W848">
        <v>13</v>
      </c>
    </row>
    <row r="849" spans="1:23" x14ac:dyDescent="0.25">
      <c r="A849" t="s">
        <v>1755</v>
      </c>
      <c r="B849" t="s">
        <v>2108</v>
      </c>
      <c r="C849" t="s">
        <v>4652</v>
      </c>
      <c r="D849" t="s">
        <v>2110</v>
      </c>
      <c r="E849" t="s">
        <v>1756</v>
      </c>
      <c r="F849" t="s">
        <v>4653</v>
      </c>
      <c r="G849" t="s">
        <v>4654</v>
      </c>
      <c r="H849" t="s">
        <v>1756</v>
      </c>
      <c r="I849" t="s">
        <v>82</v>
      </c>
      <c r="J849">
        <v>22</v>
      </c>
      <c r="K849" t="s">
        <v>107</v>
      </c>
      <c r="L849" t="s">
        <v>108</v>
      </c>
      <c r="M849" t="s">
        <v>31</v>
      </c>
      <c r="N849">
        <v>3</v>
      </c>
      <c r="O849" s="20">
        <v>75</v>
      </c>
      <c r="P849">
        <v>3.4</v>
      </c>
      <c r="Q849" t="s">
        <v>2100</v>
      </c>
      <c r="R849">
        <v>0.65</v>
      </c>
      <c r="S849" t="s">
        <v>50</v>
      </c>
      <c r="T849" t="s">
        <v>20</v>
      </c>
      <c r="U849">
        <v>4</v>
      </c>
      <c r="W849">
        <v>1</v>
      </c>
    </row>
    <row r="850" spans="1:23" x14ac:dyDescent="0.25">
      <c r="A850" t="s">
        <v>1757</v>
      </c>
      <c r="B850" t="s">
        <v>2108</v>
      </c>
      <c r="C850" t="s">
        <v>4655</v>
      </c>
      <c r="D850" t="s">
        <v>2110</v>
      </c>
      <c r="E850" t="s">
        <v>1758</v>
      </c>
      <c r="F850" t="s">
        <v>4656</v>
      </c>
      <c r="G850" t="s">
        <v>4657</v>
      </c>
      <c r="H850" t="s">
        <v>1758</v>
      </c>
      <c r="I850" t="s">
        <v>63</v>
      </c>
      <c r="J850">
        <v>23</v>
      </c>
      <c r="K850" t="s">
        <v>162</v>
      </c>
      <c r="L850" t="s">
        <v>59</v>
      </c>
      <c r="M850" t="s">
        <v>38</v>
      </c>
      <c r="N850">
        <v>2</v>
      </c>
      <c r="O850" s="20" t="s">
        <v>2107</v>
      </c>
      <c r="P850">
        <v>1.3</v>
      </c>
      <c r="Q850" t="s">
        <v>2099</v>
      </c>
      <c r="R850">
        <v>0.11</v>
      </c>
      <c r="S850" t="s">
        <v>33</v>
      </c>
      <c r="T850" t="s">
        <v>9</v>
      </c>
      <c r="U850">
        <v>1</v>
      </c>
      <c r="W850">
        <v>4</v>
      </c>
    </row>
    <row r="851" spans="1:23" x14ac:dyDescent="0.25">
      <c r="A851" t="s">
        <v>1759</v>
      </c>
      <c r="B851" t="s">
        <v>2108</v>
      </c>
      <c r="C851" t="s">
        <v>4658</v>
      </c>
      <c r="D851" t="s">
        <v>2110</v>
      </c>
      <c r="E851" t="s">
        <v>1760</v>
      </c>
      <c r="F851" t="s">
        <v>4659</v>
      </c>
      <c r="G851" t="s">
        <v>4660</v>
      </c>
      <c r="H851" t="s">
        <v>1760</v>
      </c>
      <c r="I851" t="s">
        <v>63</v>
      </c>
      <c r="J851">
        <v>47</v>
      </c>
      <c r="K851" t="s">
        <v>118</v>
      </c>
      <c r="L851" t="s">
        <v>119</v>
      </c>
      <c r="M851" t="s">
        <v>64</v>
      </c>
      <c r="N851">
        <v>16</v>
      </c>
      <c r="O851" s="20">
        <v>50</v>
      </c>
      <c r="P851">
        <v>1.9</v>
      </c>
      <c r="Q851" t="s">
        <v>2099</v>
      </c>
      <c r="R851">
        <v>0.71</v>
      </c>
      <c r="S851" t="s">
        <v>55</v>
      </c>
      <c r="T851" t="s">
        <v>20</v>
      </c>
      <c r="U851">
        <v>18</v>
      </c>
      <c r="W851">
        <v>4</v>
      </c>
    </row>
    <row r="852" spans="1:23" x14ac:dyDescent="0.25">
      <c r="A852" t="s">
        <v>1761</v>
      </c>
      <c r="B852" t="s">
        <v>2108</v>
      </c>
      <c r="C852" t="s">
        <v>4661</v>
      </c>
      <c r="D852" t="s">
        <v>2110</v>
      </c>
      <c r="E852" t="s">
        <v>1762</v>
      </c>
      <c r="F852" t="s">
        <v>4662</v>
      </c>
      <c r="G852" t="s">
        <v>4663</v>
      </c>
      <c r="H852" t="s">
        <v>1762</v>
      </c>
      <c r="I852" t="s">
        <v>82</v>
      </c>
      <c r="J852">
        <v>24</v>
      </c>
      <c r="K852" t="s">
        <v>118</v>
      </c>
      <c r="L852" t="s">
        <v>119</v>
      </c>
      <c r="M852" t="s">
        <v>23</v>
      </c>
      <c r="N852">
        <v>6</v>
      </c>
      <c r="O852" s="20">
        <v>50</v>
      </c>
      <c r="P852">
        <v>1.4</v>
      </c>
      <c r="Q852" t="s">
        <v>2100</v>
      </c>
      <c r="R852">
        <v>0.63</v>
      </c>
      <c r="S852" t="s">
        <v>8</v>
      </c>
      <c r="T852" t="s">
        <v>20</v>
      </c>
      <c r="U852">
        <v>15</v>
      </c>
      <c r="W852">
        <v>9</v>
      </c>
    </row>
    <row r="853" spans="1:23" x14ac:dyDescent="0.25">
      <c r="A853" t="s">
        <v>1763</v>
      </c>
      <c r="B853" t="s">
        <v>2108</v>
      </c>
      <c r="C853" t="s">
        <v>4664</v>
      </c>
      <c r="D853" t="s">
        <v>2110</v>
      </c>
      <c r="E853" t="s">
        <v>1764</v>
      </c>
      <c r="F853" t="s">
        <v>4665</v>
      </c>
      <c r="G853" t="s">
        <v>4666</v>
      </c>
      <c r="H853" t="s">
        <v>1764</v>
      </c>
      <c r="I853" t="s">
        <v>63</v>
      </c>
      <c r="J853">
        <v>57</v>
      </c>
      <c r="K853" t="s">
        <v>78</v>
      </c>
      <c r="L853" t="s">
        <v>79</v>
      </c>
      <c r="M853" t="s">
        <v>60</v>
      </c>
      <c r="N853">
        <v>10</v>
      </c>
      <c r="O853" s="20" t="s">
        <v>212</v>
      </c>
      <c r="P853">
        <v>4.3</v>
      </c>
      <c r="Q853" t="s">
        <v>2099</v>
      </c>
      <c r="R853">
        <v>0.11</v>
      </c>
      <c r="S853" t="s">
        <v>8</v>
      </c>
      <c r="T853" t="s">
        <v>15</v>
      </c>
      <c r="U853">
        <v>13</v>
      </c>
      <c r="W853">
        <v>14</v>
      </c>
    </row>
    <row r="854" spans="1:23" x14ac:dyDescent="0.25">
      <c r="A854" t="s">
        <v>1765</v>
      </c>
      <c r="B854" t="s">
        <v>2108</v>
      </c>
      <c r="C854" t="s">
        <v>4667</v>
      </c>
      <c r="D854" t="s">
        <v>2110</v>
      </c>
      <c r="E854" t="s">
        <v>1766</v>
      </c>
      <c r="F854" t="s">
        <v>4668</v>
      </c>
      <c r="G854" t="s">
        <v>4669</v>
      </c>
      <c r="H854" t="s">
        <v>1766</v>
      </c>
      <c r="I854" t="s">
        <v>82</v>
      </c>
      <c r="J854">
        <v>48</v>
      </c>
      <c r="K854" t="s">
        <v>173</v>
      </c>
      <c r="L854" t="s">
        <v>59</v>
      </c>
      <c r="M854" t="s">
        <v>19</v>
      </c>
      <c r="N854">
        <v>16</v>
      </c>
      <c r="O854" s="20" t="s">
        <v>32</v>
      </c>
      <c r="P854">
        <v>2.5</v>
      </c>
      <c r="Q854" t="s">
        <v>142</v>
      </c>
      <c r="R854">
        <v>0.97</v>
      </c>
      <c r="S854" t="s">
        <v>8</v>
      </c>
      <c r="T854" t="s">
        <v>44</v>
      </c>
      <c r="U854">
        <v>11</v>
      </c>
      <c r="W854">
        <v>6</v>
      </c>
    </row>
    <row r="855" spans="1:23" x14ac:dyDescent="0.25">
      <c r="A855" t="s">
        <v>1767</v>
      </c>
      <c r="B855" t="s">
        <v>2108</v>
      </c>
      <c r="C855" t="s">
        <v>4670</v>
      </c>
      <c r="D855" t="s">
        <v>2110</v>
      </c>
      <c r="E855" t="s">
        <v>1768</v>
      </c>
      <c r="F855" t="s">
        <v>4671</v>
      </c>
      <c r="G855" t="s">
        <v>4672</v>
      </c>
      <c r="H855" t="s">
        <v>1768</v>
      </c>
      <c r="I855" t="s">
        <v>63</v>
      </c>
      <c r="J855">
        <v>21</v>
      </c>
      <c r="K855" t="s">
        <v>47</v>
      </c>
      <c r="L855" t="s">
        <v>48</v>
      </c>
      <c r="M855" t="s">
        <v>60</v>
      </c>
      <c r="N855">
        <v>0</v>
      </c>
      <c r="O855" s="20" t="s">
        <v>212</v>
      </c>
      <c r="P855">
        <v>4.3</v>
      </c>
      <c r="Q855" t="s">
        <v>2099</v>
      </c>
      <c r="R855">
        <v>0.11</v>
      </c>
      <c r="S855" t="s">
        <v>33</v>
      </c>
      <c r="T855" t="s">
        <v>44</v>
      </c>
      <c r="U855">
        <v>4</v>
      </c>
      <c r="W855">
        <v>2</v>
      </c>
    </row>
    <row r="856" spans="1:23" x14ac:dyDescent="0.25">
      <c r="A856" t="s">
        <v>1769</v>
      </c>
      <c r="B856" t="s">
        <v>2108</v>
      </c>
      <c r="C856" t="s">
        <v>4673</v>
      </c>
      <c r="D856" t="s">
        <v>2110</v>
      </c>
      <c r="E856" t="s">
        <v>1770</v>
      </c>
      <c r="F856" t="s">
        <v>4674</v>
      </c>
      <c r="G856" t="s">
        <v>4675</v>
      </c>
      <c r="H856" t="s">
        <v>1770</v>
      </c>
      <c r="I856" t="s">
        <v>82</v>
      </c>
      <c r="J856">
        <v>33</v>
      </c>
      <c r="K856" t="s">
        <v>71</v>
      </c>
      <c r="L856" t="s">
        <v>72</v>
      </c>
      <c r="M856" t="s">
        <v>31</v>
      </c>
      <c r="N856">
        <v>13</v>
      </c>
      <c r="O856" s="20" t="s">
        <v>2103</v>
      </c>
      <c r="P856">
        <v>0</v>
      </c>
      <c r="Q856" t="s">
        <v>2100</v>
      </c>
      <c r="R856">
        <v>0.11</v>
      </c>
      <c r="S856" t="s">
        <v>33</v>
      </c>
      <c r="T856" t="s">
        <v>9</v>
      </c>
      <c r="U856">
        <v>10</v>
      </c>
      <c r="W856">
        <v>5</v>
      </c>
    </row>
    <row r="857" spans="1:23" x14ac:dyDescent="0.25">
      <c r="A857" t="s">
        <v>1771</v>
      </c>
      <c r="B857" t="s">
        <v>2108</v>
      </c>
      <c r="C857" t="s">
        <v>4676</v>
      </c>
      <c r="D857" t="s">
        <v>2110</v>
      </c>
      <c r="E857" t="s">
        <v>1772</v>
      </c>
      <c r="F857" t="s">
        <v>4677</v>
      </c>
      <c r="G857" t="s">
        <v>4678</v>
      </c>
      <c r="H857" t="s">
        <v>1772</v>
      </c>
      <c r="I857" t="s">
        <v>82</v>
      </c>
      <c r="J857">
        <v>41</v>
      </c>
      <c r="K857" t="s">
        <v>47</v>
      </c>
      <c r="L857" t="s">
        <v>48</v>
      </c>
      <c r="M857" t="s">
        <v>75</v>
      </c>
      <c r="N857">
        <v>12</v>
      </c>
      <c r="O857" s="20" t="s">
        <v>49</v>
      </c>
      <c r="P857">
        <v>1.3</v>
      </c>
      <c r="Q857" t="s">
        <v>2099</v>
      </c>
      <c r="R857">
        <v>0.85</v>
      </c>
      <c r="S857" t="s">
        <v>50</v>
      </c>
      <c r="T857" t="s">
        <v>9</v>
      </c>
      <c r="U857">
        <v>7</v>
      </c>
      <c r="W857">
        <v>2</v>
      </c>
    </row>
    <row r="858" spans="1:23" x14ac:dyDescent="0.25">
      <c r="A858" t="s">
        <v>1773</v>
      </c>
      <c r="B858" t="s">
        <v>2108</v>
      </c>
      <c r="C858" t="s">
        <v>4679</v>
      </c>
      <c r="D858" t="s">
        <v>2110</v>
      </c>
      <c r="E858" t="s">
        <v>1774</v>
      </c>
      <c r="F858" t="s">
        <v>4680</v>
      </c>
      <c r="G858" t="s">
        <v>4681</v>
      </c>
      <c r="H858" t="s">
        <v>1774</v>
      </c>
      <c r="I858" t="s">
        <v>82</v>
      </c>
      <c r="J858">
        <v>40</v>
      </c>
      <c r="K858" t="s">
        <v>12</v>
      </c>
      <c r="L858" t="s">
        <v>13</v>
      </c>
      <c r="M858" t="s">
        <v>64</v>
      </c>
      <c r="N858">
        <v>13</v>
      </c>
      <c r="O858" s="20" t="s">
        <v>2105</v>
      </c>
      <c r="P858">
        <v>2.9</v>
      </c>
      <c r="Q858" t="s">
        <v>142</v>
      </c>
      <c r="R858">
        <v>0.82</v>
      </c>
      <c r="S858" t="s">
        <v>8</v>
      </c>
      <c r="T858" t="s">
        <v>15</v>
      </c>
      <c r="U858">
        <v>14</v>
      </c>
      <c r="W858">
        <v>8</v>
      </c>
    </row>
    <row r="859" spans="1:23" x14ac:dyDescent="0.25">
      <c r="A859" t="s">
        <v>1775</v>
      </c>
      <c r="B859" t="s">
        <v>2108</v>
      </c>
      <c r="C859" t="s">
        <v>4682</v>
      </c>
      <c r="D859" t="s">
        <v>2110</v>
      </c>
      <c r="E859" t="s">
        <v>1776</v>
      </c>
      <c r="F859" t="s">
        <v>4683</v>
      </c>
      <c r="G859" t="s">
        <v>4684</v>
      </c>
      <c r="H859" t="s">
        <v>1776</v>
      </c>
      <c r="I859" t="s">
        <v>63</v>
      </c>
      <c r="J859">
        <v>40</v>
      </c>
      <c r="K859" t="s">
        <v>162</v>
      </c>
      <c r="L859" t="s">
        <v>59</v>
      </c>
      <c r="M859" t="s">
        <v>19</v>
      </c>
      <c r="N859">
        <v>22</v>
      </c>
      <c r="O859" s="20" t="s">
        <v>2104</v>
      </c>
      <c r="P859">
        <v>4.3</v>
      </c>
      <c r="Q859" t="s">
        <v>2099</v>
      </c>
      <c r="R859">
        <v>0.95</v>
      </c>
      <c r="S859" t="s">
        <v>33</v>
      </c>
      <c r="T859" t="s">
        <v>15</v>
      </c>
      <c r="U859">
        <v>14</v>
      </c>
      <c r="W859">
        <v>12</v>
      </c>
    </row>
    <row r="860" spans="1:23" x14ac:dyDescent="0.25">
      <c r="A860" t="s">
        <v>1777</v>
      </c>
      <c r="B860" t="s">
        <v>2108</v>
      </c>
      <c r="C860" t="s">
        <v>4685</v>
      </c>
      <c r="D860" t="s">
        <v>2110</v>
      </c>
      <c r="E860" t="s">
        <v>1778</v>
      </c>
      <c r="F860" t="s">
        <v>4686</v>
      </c>
      <c r="G860" t="s">
        <v>4687</v>
      </c>
      <c r="H860" t="s">
        <v>1778</v>
      </c>
      <c r="I860" t="s">
        <v>63</v>
      </c>
      <c r="J860">
        <v>20</v>
      </c>
      <c r="K860" t="s">
        <v>43</v>
      </c>
      <c r="L860" t="s">
        <v>13</v>
      </c>
      <c r="M860" t="s">
        <v>19</v>
      </c>
      <c r="N860">
        <v>1</v>
      </c>
      <c r="O860" s="20" t="s">
        <v>49</v>
      </c>
      <c r="P860">
        <v>2.7</v>
      </c>
      <c r="Q860" t="s">
        <v>2099</v>
      </c>
      <c r="R860">
        <v>0.94</v>
      </c>
      <c r="S860" t="s">
        <v>50</v>
      </c>
      <c r="T860" t="s">
        <v>15</v>
      </c>
      <c r="U860">
        <v>3</v>
      </c>
      <c r="W860">
        <v>1</v>
      </c>
    </row>
    <row r="861" spans="1:23" x14ac:dyDescent="0.25">
      <c r="A861" t="s">
        <v>1779</v>
      </c>
      <c r="B861" t="s">
        <v>2108</v>
      </c>
      <c r="C861" t="s">
        <v>4688</v>
      </c>
      <c r="D861" t="s">
        <v>2110</v>
      </c>
      <c r="E861" t="s">
        <v>1780</v>
      </c>
      <c r="F861" t="s">
        <v>4689</v>
      </c>
      <c r="G861" t="s">
        <v>4690</v>
      </c>
      <c r="H861" t="s">
        <v>1780</v>
      </c>
      <c r="I861" t="s">
        <v>63</v>
      </c>
      <c r="J861">
        <v>42</v>
      </c>
      <c r="K861" t="s">
        <v>162</v>
      </c>
      <c r="L861" t="s">
        <v>59</v>
      </c>
      <c r="M861" t="s">
        <v>23</v>
      </c>
      <c r="N861">
        <v>11</v>
      </c>
      <c r="O861" s="20" t="s">
        <v>49</v>
      </c>
      <c r="P861">
        <v>4.2</v>
      </c>
      <c r="Q861" t="s">
        <v>2100</v>
      </c>
      <c r="R861">
        <v>0.96</v>
      </c>
      <c r="S861" t="s">
        <v>8</v>
      </c>
      <c r="T861" t="s">
        <v>20</v>
      </c>
      <c r="U861">
        <v>1</v>
      </c>
      <c r="W861">
        <v>1</v>
      </c>
    </row>
    <row r="862" spans="1:23" x14ac:dyDescent="0.25">
      <c r="A862" t="s">
        <v>1781</v>
      </c>
      <c r="B862" t="s">
        <v>2108</v>
      </c>
      <c r="C862" t="s">
        <v>4691</v>
      </c>
      <c r="D862" t="s">
        <v>2110</v>
      </c>
      <c r="E862" t="s">
        <v>1782</v>
      </c>
      <c r="F862" t="s">
        <v>4692</v>
      </c>
      <c r="G862" t="s">
        <v>4693</v>
      </c>
      <c r="H862" t="s">
        <v>1782</v>
      </c>
      <c r="I862" t="s">
        <v>82</v>
      </c>
      <c r="J862">
        <v>32</v>
      </c>
      <c r="K862" t="s">
        <v>111</v>
      </c>
      <c r="L862" t="s">
        <v>13</v>
      </c>
      <c r="M862" t="s">
        <v>7</v>
      </c>
      <c r="N862">
        <v>12</v>
      </c>
      <c r="O862" s="20">
        <v>40</v>
      </c>
      <c r="P862">
        <v>0</v>
      </c>
      <c r="Q862" t="s">
        <v>54</v>
      </c>
      <c r="R862">
        <v>0.63</v>
      </c>
      <c r="S862" t="s">
        <v>55</v>
      </c>
      <c r="T862" t="s">
        <v>15</v>
      </c>
      <c r="U862">
        <v>15</v>
      </c>
      <c r="W862">
        <v>9</v>
      </c>
    </row>
    <row r="863" spans="1:23" x14ac:dyDescent="0.25">
      <c r="A863" t="s">
        <v>1783</v>
      </c>
      <c r="B863" t="s">
        <v>2108</v>
      </c>
      <c r="C863" t="s">
        <v>4694</v>
      </c>
      <c r="D863" t="s">
        <v>2110</v>
      </c>
      <c r="E863" t="s">
        <v>1784</v>
      </c>
      <c r="F863" t="s">
        <v>4695</v>
      </c>
      <c r="G863" t="s">
        <v>4696</v>
      </c>
      <c r="H863" t="s">
        <v>1784</v>
      </c>
      <c r="I863" t="s">
        <v>82</v>
      </c>
      <c r="J863">
        <v>60</v>
      </c>
      <c r="K863" t="s">
        <v>71</v>
      </c>
      <c r="L863" t="s">
        <v>72</v>
      </c>
      <c r="M863" t="s">
        <v>31</v>
      </c>
      <c r="N863">
        <v>11</v>
      </c>
      <c r="O863" s="20">
        <v>20</v>
      </c>
      <c r="P863">
        <v>2.2000000000000002</v>
      </c>
      <c r="Q863" t="s">
        <v>2099</v>
      </c>
      <c r="R863">
        <v>0.6</v>
      </c>
      <c r="S863" t="s">
        <v>50</v>
      </c>
      <c r="T863" t="s">
        <v>15</v>
      </c>
      <c r="U863">
        <v>4</v>
      </c>
      <c r="W863">
        <v>1</v>
      </c>
    </row>
    <row r="864" spans="1:23" x14ac:dyDescent="0.25">
      <c r="A864" t="s">
        <v>1785</v>
      </c>
      <c r="B864" t="s">
        <v>2108</v>
      </c>
      <c r="C864" t="s">
        <v>4697</v>
      </c>
      <c r="D864" t="s">
        <v>2110</v>
      </c>
      <c r="E864" t="s">
        <v>1786</v>
      </c>
      <c r="F864" t="s">
        <v>4698</v>
      </c>
      <c r="G864" t="s">
        <v>4699</v>
      </c>
      <c r="H864" t="s">
        <v>1786</v>
      </c>
      <c r="I864" t="s">
        <v>82</v>
      </c>
      <c r="J864">
        <v>46</v>
      </c>
      <c r="K864" t="s">
        <v>122</v>
      </c>
      <c r="L864" t="s">
        <v>123</v>
      </c>
      <c r="M864" t="s">
        <v>97</v>
      </c>
      <c r="N864">
        <v>12</v>
      </c>
      <c r="O864" s="20">
        <v>50</v>
      </c>
      <c r="P864">
        <v>4.7</v>
      </c>
      <c r="Q864" t="s">
        <v>54</v>
      </c>
      <c r="R864">
        <v>0.77</v>
      </c>
      <c r="S864" t="s">
        <v>33</v>
      </c>
      <c r="T864" t="s">
        <v>9</v>
      </c>
      <c r="U864">
        <v>9</v>
      </c>
      <c r="W864">
        <v>7</v>
      </c>
    </row>
    <row r="865" spans="1:23" x14ac:dyDescent="0.25">
      <c r="A865" t="s">
        <v>1787</v>
      </c>
      <c r="B865" t="s">
        <v>2108</v>
      </c>
      <c r="C865" t="s">
        <v>4700</v>
      </c>
      <c r="D865" t="s">
        <v>2110</v>
      </c>
      <c r="E865" t="s">
        <v>1788</v>
      </c>
      <c r="F865" t="s">
        <v>4701</v>
      </c>
      <c r="G865" t="s">
        <v>4702</v>
      </c>
      <c r="H865" t="s">
        <v>4703</v>
      </c>
      <c r="I865" t="s">
        <v>82</v>
      </c>
      <c r="J865">
        <v>29</v>
      </c>
      <c r="K865" t="s">
        <v>158</v>
      </c>
      <c r="L865" t="s">
        <v>159</v>
      </c>
      <c r="M865" t="s">
        <v>75</v>
      </c>
      <c r="N865">
        <v>0</v>
      </c>
      <c r="O865" s="20">
        <v>30</v>
      </c>
      <c r="P865">
        <v>0</v>
      </c>
      <c r="Q865" t="s">
        <v>2099</v>
      </c>
      <c r="R865">
        <v>0.63</v>
      </c>
      <c r="S865" t="s">
        <v>33</v>
      </c>
      <c r="T865" t="s">
        <v>15</v>
      </c>
      <c r="U865">
        <v>2</v>
      </c>
      <c r="W865">
        <v>1</v>
      </c>
    </row>
    <row r="866" spans="1:23" x14ac:dyDescent="0.25">
      <c r="A866" t="s">
        <v>1789</v>
      </c>
      <c r="B866" t="s">
        <v>2108</v>
      </c>
      <c r="C866" t="s">
        <v>4704</v>
      </c>
      <c r="D866" t="s">
        <v>2110</v>
      </c>
      <c r="E866" t="s">
        <v>1790</v>
      </c>
      <c r="F866" t="s">
        <v>4705</v>
      </c>
      <c r="G866" t="s">
        <v>4706</v>
      </c>
      <c r="H866" t="s">
        <v>1790</v>
      </c>
      <c r="I866" t="s">
        <v>63</v>
      </c>
      <c r="J866">
        <v>39</v>
      </c>
      <c r="K866" t="s">
        <v>91</v>
      </c>
      <c r="L866" t="s">
        <v>92</v>
      </c>
      <c r="M866" t="s">
        <v>14</v>
      </c>
      <c r="N866">
        <v>18</v>
      </c>
      <c r="O866" s="20">
        <v>20</v>
      </c>
      <c r="P866">
        <v>2.5</v>
      </c>
      <c r="Q866" t="s">
        <v>54</v>
      </c>
      <c r="R866">
        <v>0.61</v>
      </c>
      <c r="S866" t="s">
        <v>50</v>
      </c>
      <c r="T866" t="s">
        <v>20</v>
      </c>
      <c r="U866">
        <v>16</v>
      </c>
      <c r="W866">
        <v>10</v>
      </c>
    </row>
    <row r="867" spans="1:23" x14ac:dyDescent="0.25">
      <c r="A867" t="s">
        <v>1791</v>
      </c>
      <c r="B867" t="s">
        <v>2108</v>
      </c>
      <c r="C867" t="s">
        <v>4707</v>
      </c>
      <c r="D867" t="s">
        <v>2110</v>
      </c>
      <c r="E867" t="s">
        <v>1792</v>
      </c>
      <c r="F867" t="s">
        <v>4708</v>
      </c>
      <c r="G867" t="s">
        <v>4709</v>
      </c>
      <c r="H867" t="s">
        <v>1792</v>
      </c>
      <c r="I867" t="s">
        <v>82</v>
      </c>
      <c r="J867">
        <v>55</v>
      </c>
      <c r="K867" t="s">
        <v>107</v>
      </c>
      <c r="L867" t="s">
        <v>108</v>
      </c>
      <c r="M867" t="s">
        <v>14</v>
      </c>
      <c r="N867">
        <v>2</v>
      </c>
      <c r="O867" s="20" t="s">
        <v>49</v>
      </c>
      <c r="P867">
        <v>3.9</v>
      </c>
      <c r="Q867" t="s">
        <v>54</v>
      </c>
      <c r="R867">
        <v>0.88</v>
      </c>
      <c r="S867" t="s">
        <v>50</v>
      </c>
      <c r="T867" t="s">
        <v>20</v>
      </c>
      <c r="U867">
        <v>1</v>
      </c>
      <c r="W867">
        <v>4</v>
      </c>
    </row>
    <row r="868" spans="1:23" x14ac:dyDescent="0.25">
      <c r="A868" t="s">
        <v>1793</v>
      </c>
      <c r="B868" t="s">
        <v>2108</v>
      </c>
      <c r="C868" t="s">
        <v>4710</v>
      </c>
      <c r="D868" t="s">
        <v>2110</v>
      </c>
      <c r="E868" t="s">
        <v>1794</v>
      </c>
      <c r="F868" t="s">
        <v>4711</v>
      </c>
      <c r="G868" t="s">
        <v>4712</v>
      </c>
      <c r="H868" t="s">
        <v>1794</v>
      </c>
      <c r="I868" t="s">
        <v>82</v>
      </c>
      <c r="J868">
        <v>55</v>
      </c>
      <c r="K868" t="s">
        <v>47</v>
      </c>
      <c r="L868" t="s">
        <v>48</v>
      </c>
      <c r="M868" t="s">
        <v>64</v>
      </c>
      <c r="N868">
        <v>11</v>
      </c>
      <c r="O868" s="20" t="s">
        <v>2102</v>
      </c>
      <c r="P868">
        <v>1.2</v>
      </c>
      <c r="Q868" t="s">
        <v>2100</v>
      </c>
      <c r="R868">
        <v>0.69</v>
      </c>
      <c r="S868" t="s">
        <v>33</v>
      </c>
      <c r="T868" t="s">
        <v>9</v>
      </c>
      <c r="U868">
        <v>5</v>
      </c>
      <c r="W868">
        <v>2</v>
      </c>
    </row>
    <row r="869" spans="1:23" x14ac:dyDescent="0.25">
      <c r="A869" t="s">
        <v>1795</v>
      </c>
      <c r="B869" t="s">
        <v>2108</v>
      </c>
      <c r="C869" t="s">
        <v>4713</v>
      </c>
      <c r="D869" t="s">
        <v>2110</v>
      </c>
      <c r="E869" t="s">
        <v>1796</v>
      </c>
      <c r="F869" t="s">
        <v>4714</v>
      </c>
      <c r="G869" t="s">
        <v>4715</v>
      </c>
      <c r="H869" t="s">
        <v>1796</v>
      </c>
      <c r="I869" t="s">
        <v>82</v>
      </c>
      <c r="J869">
        <v>40</v>
      </c>
      <c r="K869" t="s">
        <v>36</v>
      </c>
      <c r="L869" t="s">
        <v>37</v>
      </c>
      <c r="M869" t="s">
        <v>38</v>
      </c>
      <c r="N869">
        <v>2</v>
      </c>
      <c r="O869" s="20">
        <v>75</v>
      </c>
      <c r="P869">
        <v>4.5</v>
      </c>
      <c r="Q869" t="s">
        <v>54</v>
      </c>
      <c r="R869">
        <v>0.11</v>
      </c>
      <c r="S869" t="s">
        <v>55</v>
      </c>
      <c r="T869" t="s">
        <v>15</v>
      </c>
      <c r="U869">
        <v>2</v>
      </c>
      <c r="W869">
        <v>2</v>
      </c>
    </row>
    <row r="870" spans="1:23" x14ac:dyDescent="0.25">
      <c r="A870" t="s">
        <v>1797</v>
      </c>
      <c r="B870" t="s">
        <v>2108</v>
      </c>
      <c r="C870" t="s">
        <v>4716</v>
      </c>
      <c r="D870" t="s">
        <v>2110</v>
      </c>
      <c r="E870" t="s">
        <v>1798</v>
      </c>
      <c r="F870" t="s">
        <v>4717</v>
      </c>
      <c r="G870" t="s">
        <v>4718</v>
      </c>
      <c r="H870" t="s">
        <v>1798</v>
      </c>
      <c r="I870" t="s">
        <v>63</v>
      </c>
      <c r="J870">
        <v>56</v>
      </c>
      <c r="K870" t="s">
        <v>158</v>
      </c>
      <c r="L870" t="s">
        <v>159</v>
      </c>
      <c r="M870" t="s">
        <v>60</v>
      </c>
      <c r="N870">
        <v>35</v>
      </c>
      <c r="O870" s="20" t="s">
        <v>24</v>
      </c>
      <c r="P870">
        <v>2.7</v>
      </c>
      <c r="Q870" t="s">
        <v>2100</v>
      </c>
      <c r="R870">
        <v>0.82</v>
      </c>
      <c r="S870" t="s">
        <v>8</v>
      </c>
      <c r="T870" t="s">
        <v>15</v>
      </c>
      <c r="U870">
        <v>15</v>
      </c>
      <c r="W870">
        <v>6</v>
      </c>
    </row>
    <row r="871" spans="1:23" x14ac:dyDescent="0.25">
      <c r="A871" t="s">
        <v>1799</v>
      </c>
      <c r="B871" t="s">
        <v>2108</v>
      </c>
      <c r="C871" t="s">
        <v>4719</v>
      </c>
      <c r="D871" t="s">
        <v>2110</v>
      </c>
      <c r="E871" t="s">
        <v>1800</v>
      </c>
      <c r="F871" t="s">
        <v>4720</v>
      </c>
      <c r="G871" t="s">
        <v>4721</v>
      </c>
      <c r="H871" t="s">
        <v>1800</v>
      </c>
      <c r="I871" t="s">
        <v>82</v>
      </c>
      <c r="J871">
        <v>57</v>
      </c>
      <c r="K871" t="s">
        <v>162</v>
      </c>
      <c r="L871" t="s">
        <v>59</v>
      </c>
      <c r="M871" t="s">
        <v>14</v>
      </c>
      <c r="N871">
        <v>21</v>
      </c>
      <c r="O871" s="20">
        <v>75</v>
      </c>
      <c r="P871">
        <v>2</v>
      </c>
      <c r="Q871" t="s">
        <v>2099</v>
      </c>
      <c r="R871">
        <v>0.96</v>
      </c>
      <c r="S871" t="s">
        <v>55</v>
      </c>
      <c r="T871" t="s">
        <v>20</v>
      </c>
      <c r="U871">
        <v>15</v>
      </c>
      <c r="W871">
        <v>12</v>
      </c>
    </row>
    <row r="872" spans="1:23" x14ac:dyDescent="0.25">
      <c r="A872" t="s">
        <v>1801</v>
      </c>
      <c r="B872" t="s">
        <v>2108</v>
      </c>
      <c r="C872" t="s">
        <v>4722</v>
      </c>
      <c r="D872" t="s">
        <v>2110</v>
      </c>
      <c r="E872" t="s">
        <v>1802</v>
      </c>
      <c r="F872" t="s">
        <v>4723</v>
      </c>
      <c r="G872" t="s">
        <v>4724</v>
      </c>
      <c r="H872" t="s">
        <v>1802</v>
      </c>
      <c r="I872" t="s">
        <v>63</v>
      </c>
      <c r="J872">
        <v>56</v>
      </c>
      <c r="K872" t="s">
        <v>107</v>
      </c>
      <c r="L872" t="s">
        <v>108</v>
      </c>
      <c r="M872" t="s">
        <v>75</v>
      </c>
      <c r="N872">
        <v>3</v>
      </c>
      <c r="O872" s="20" t="s">
        <v>24</v>
      </c>
      <c r="P872">
        <v>1.7</v>
      </c>
      <c r="Q872" t="s">
        <v>2099</v>
      </c>
      <c r="R872">
        <v>0.71</v>
      </c>
      <c r="S872" t="s">
        <v>50</v>
      </c>
      <c r="T872" t="s">
        <v>15</v>
      </c>
      <c r="U872">
        <v>4</v>
      </c>
      <c r="W872">
        <v>4</v>
      </c>
    </row>
    <row r="873" spans="1:23" x14ac:dyDescent="0.25">
      <c r="A873" t="s">
        <v>1803</v>
      </c>
      <c r="B873" t="s">
        <v>2108</v>
      </c>
      <c r="C873" t="s">
        <v>4725</v>
      </c>
      <c r="D873" t="s">
        <v>2110</v>
      </c>
      <c r="E873" t="s">
        <v>1804</v>
      </c>
      <c r="F873" t="s">
        <v>4726</v>
      </c>
      <c r="G873" t="s">
        <v>4727</v>
      </c>
      <c r="H873" t="s">
        <v>1804</v>
      </c>
      <c r="I873" t="s">
        <v>63</v>
      </c>
      <c r="J873">
        <v>49</v>
      </c>
      <c r="K873" t="s">
        <v>18</v>
      </c>
      <c r="L873" t="s">
        <v>18</v>
      </c>
      <c r="M873" t="s">
        <v>14</v>
      </c>
      <c r="N873">
        <v>24</v>
      </c>
      <c r="O873" s="20" t="s">
        <v>153</v>
      </c>
      <c r="P873">
        <v>3</v>
      </c>
      <c r="Q873" t="s">
        <v>2100</v>
      </c>
      <c r="R873">
        <v>0.77</v>
      </c>
      <c r="S873" t="s">
        <v>55</v>
      </c>
      <c r="T873" t="s">
        <v>15</v>
      </c>
      <c r="U873">
        <v>18</v>
      </c>
      <c r="W873">
        <v>10</v>
      </c>
    </row>
    <row r="874" spans="1:23" x14ac:dyDescent="0.25">
      <c r="A874" t="s">
        <v>1805</v>
      </c>
      <c r="B874" t="s">
        <v>2108</v>
      </c>
      <c r="C874" t="s">
        <v>4728</v>
      </c>
      <c r="D874" t="s">
        <v>2110</v>
      </c>
      <c r="E874" t="s">
        <v>1806</v>
      </c>
      <c r="F874" t="s">
        <v>4729</v>
      </c>
      <c r="G874" t="s">
        <v>4730</v>
      </c>
      <c r="H874" t="s">
        <v>1806</v>
      </c>
      <c r="I874" t="s">
        <v>82</v>
      </c>
      <c r="J874">
        <v>26</v>
      </c>
      <c r="K874" t="s">
        <v>173</v>
      </c>
      <c r="L874" t="s">
        <v>59</v>
      </c>
      <c r="M874" t="s">
        <v>7</v>
      </c>
      <c r="N874">
        <v>11</v>
      </c>
      <c r="O874" s="20" t="s">
        <v>153</v>
      </c>
      <c r="P874">
        <v>2.1</v>
      </c>
      <c r="Q874" t="s">
        <v>54</v>
      </c>
      <c r="R874">
        <v>0.11</v>
      </c>
      <c r="S874" t="s">
        <v>33</v>
      </c>
      <c r="T874" t="s">
        <v>15</v>
      </c>
      <c r="U874">
        <v>1</v>
      </c>
      <c r="W874">
        <v>1</v>
      </c>
    </row>
    <row r="875" spans="1:23" x14ac:dyDescent="0.25">
      <c r="A875" t="s">
        <v>1807</v>
      </c>
      <c r="B875" t="s">
        <v>2108</v>
      </c>
      <c r="C875" t="s">
        <v>4731</v>
      </c>
      <c r="D875" t="s">
        <v>2110</v>
      </c>
      <c r="E875" t="s">
        <v>1808</v>
      </c>
      <c r="F875" t="s">
        <v>4732</v>
      </c>
      <c r="G875" t="s">
        <v>4733</v>
      </c>
      <c r="H875" t="s">
        <v>1808</v>
      </c>
      <c r="I875" t="s">
        <v>63</v>
      </c>
      <c r="J875">
        <v>36</v>
      </c>
      <c r="K875" t="s">
        <v>95</v>
      </c>
      <c r="L875" t="s">
        <v>96</v>
      </c>
      <c r="M875" t="s">
        <v>60</v>
      </c>
      <c r="N875">
        <v>0</v>
      </c>
      <c r="O875" s="20">
        <v>75</v>
      </c>
      <c r="P875">
        <v>1.5</v>
      </c>
      <c r="Q875" t="s">
        <v>2099</v>
      </c>
      <c r="R875">
        <v>0.73</v>
      </c>
      <c r="S875" t="s">
        <v>50</v>
      </c>
      <c r="T875" t="s">
        <v>44</v>
      </c>
      <c r="U875">
        <v>2</v>
      </c>
      <c r="W875">
        <v>1</v>
      </c>
    </row>
    <row r="876" spans="1:23" x14ac:dyDescent="0.25">
      <c r="A876" t="s">
        <v>1809</v>
      </c>
      <c r="B876" t="s">
        <v>2108</v>
      </c>
      <c r="C876" t="s">
        <v>4734</v>
      </c>
      <c r="D876" t="s">
        <v>2110</v>
      </c>
      <c r="E876" t="s">
        <v>1810</v>
      </c>
      <c r="F876" t="s">
        <v>4735</v>
      </c>
      <c r="G876" t="s">
        <v>4736</v>
      </c>
      <c r="H876" t="s">
        <v>1810</v>
      </c>
      <c r="I876" t="s">
        <v>82</v>
      </c>
      <c r="J876">
        <v>20</v>
      </c>
      <c r="K876" t="s">
        <v>107</v>
      </c>
      <c r="L876" t="s">
        <v>108</v>
      </c>
      <c r="M876" t="s">
        <v>23</v>
      </c>
      <c r="N876">
        <v>2</v>
      </c>
      <c r="O876" s="20" t="s">
        <v>2106</v>
      </c>
      <c r="P876">
        <v>1.7</v>
      </c>
      <c r="Q876" t="s">
        <v>2100</v>
      </c>
      <c r="R876">
        <v>0.6</v>
      </c>
      <c r="S876" t="s">
        <v>8</v>
      </c>
      <c r="T876" t="s">
        <v>9</v>
      </c>
      <c r="U876">
        <v>4</v>
      </c>
      <c r="W876">
        <v>2</v>
      </c>
    </row>
    <row r="877" spans="1:23" x14ac:dyDescent="0.25">
      <c r="A877" t="s">
        <v>1811</v>
      </c>
      <c r="B877" t="s">
        <v>2108</v>
      </c>
      <c r="C877" t="s">
        <v>4737</v>
      </c>
      <c r="D877" t="s">
        <v>2110</v>
      </c>
      <c r="E877" t="s">
        <v>1812</v>
      </c>
      <c r="F877" t="s">
        <v>4738</v>
      </c>
      <c r="G877" t="s">
        <v>4739</v>
      </c>
      <c r="H877" t="s">
        <v>1812</v>
      </c>
      <c r="I877" t="s">
        <v>63</v>
      </c>
      <c r="J877">
        <v>40</v>
      </c>
      <c r="K877" t="s">
        <v>173</v>
      </c>
      <c r="L877" t="s">
        <v>59</v>
      </c>
      <c r="M877" t="s">
        <v>31</v>
      </c>
      <c r="N877">
        <v>11</v>
      </c>
      <c r="O877" s="20" t="s">
        <v>49</v>
      </c>
      <c r="P877">
        <v>1.2</v>
      </c>
      <c r="Q877" t="s">
        <v>2100</v>
      </c>
      <c r="R877">
        <v>0.67</v>
      </c>
      <c r="S877" t="s">
        <v>33</v>
      </c>
      <c r="T877" t="s">
        <v>44</v>
      </c>
      <c r="U877">
        <v>3</v>
      </c>
      <c r="W877">
        <v>1</v>
      </c>
    </row>
    <row r="878" spans="1:23" x14ac:dyDescent="0.25">
      <c r="A878" t="s">
        <v>1813</v>
      </c>
      <c r="B878" t="s">
        <v>2108</v>
      </c>
      <c r="C878" t="s">
        <v>4740</v>
      </c>
      <c r="D878" t="s">
        <v>2110</v>
      </c>
      <c r="E878" t="s">
        <v>1814</v>
      </c>
      <c r="F878" t="s">
        <v>4741</v>
      </c>
      <c r="G878" t="s">
        <v>4742</v>
      </c>
      <c r="H878" t="s">
        <v>4743</v>
      </c>
      <c r="I878" t="s">
        <v>63</v>
      </c>
      <c r="J878">
        <v>30</v>
      </c>
      <c r="K878" t="s">
        <v>78</v>
      </c>
      <c r="L878" t="s">
        <v>79</v>
      </c>
      <c r="M878" t="s">
        <v>14</v>
      </c>
      <c r="N878">
        <v>6</v>
      </c>
      <c r="O878" s="20">
        <v>75</v>
      </c>
      <c r="P878">
        <v>0</v>
      </c>
      <c r="Q878" t="s">
        <v>2099</v>
      </c>
      <c r="R878">
        <v>0.8</v>
      </c>
      <c r="S878" t="s">
        <v>33</v>
      </c>
      <c r="T878" t="s">
        <v>9</v>
      </c>
      <c r="U878">
        <v>7</v>
      </c>
      <c r="W878">
        <v>8</v>
      </c>
    </row>
    <row r="879" spans="1:23" x14ac:dyDescent="0.25">
      <c r="A879" t="s">
        <v>1815</v>
      </c>
      <c r="B879" t="s">
        <v>2108</v>
      </c>
      <c r="C879" t="s">
        <v>4744</v>
      </c>
      <c r="D879" t="s">
        <v>2110</v>
      </c>
      <c r="E879" t="s">
        <v>1816</v>
      </c>
      <c r="F879" t="s">
        <v>4745</v>
      </c>
      <c r="G879" t="s">
        <v>4746</v>
      </c>
      <c r="H879" t="s">
        <v>1816</v>
      </c>
      <c r="I879" t="s">
        <v>82</v>
      </c>
      <c r="J879">
        <v>51</v>
      </c>
      <c r="K879" t="s">
        <v>12</v>
      </c>
      <c r="L879" t="s">
        <v>13</v>
      </c>
      <c r="M879" t="s">
        <v>19</v>
      </c>
      <c r="N879">
        <v>21</v>
      </c>
      <c r="O879" s="20">
        <v>20</v>
      </c>
      <c r="P879">
        <v>2.5</v>
      </c>
      <c r="Q879" t="s">
        <v>2100</v>
      </c>
      <c r="R879">
        <v>0.11</v>
      </c>
      <c r="S879" t="s">
        <v>8</v>
      </c>
      <c r="T879" t="s">
        <v>20</v>
      </c>
      <c r="U879">
        <v>14</v>
      </c>
      <c r="W879">
        <v>7</v>
      </c>
    </row>
    <row r="880" spans="1:23" x14ac:dyDescent="0.25">
      <c r="A880" t="s">
        <v>1817</v>
      </c>
      <c r="B880" t="s">
        <v>2108</v>
      </c>
      <c r="C880" t="s">
        <v>4747</v>
      </c>
      <c r="D880" t="s">
        <v>2110</v>
      </c>
      <c r="E880" t="s">
        <v>1818</v>
      </c>
      <c r="F880" t="s">
        <v>4748</v>
      </c>
      <c r="G880" t="s">
        <v>4749</v>
      </c>
      <c r="H880" t="s">
        <v>1818</v>
      </c>
      <c r="I880" t="s">
        <v>82</v>
      </c>
      <c r="J880">
        <v>46</v>
      </c>
      <c r="K880" t="s">
        <v>43</v>
      </c>
      <c r="L880" t="s">
        <v>13</v>
      </c>
      <c r="M880" t="s">
        <v>60</v>
      </c>
      <c r="N880">
        <v>24</v>
      </c>
      <c r="O880" s="20">
        <v>40</v>
      </c>
      <c r="P880">
        <v>3.3</v>
      </c>
      <c r="Q880" t="s">
        <v>2100</v>
      </c>
      <c r="R880">
        <v>0.87</v>
      </c>
      <c r="S880" t="s">
        <v>8</v>
      </c>
      <c r="T880" t="s">
        <v>15</v>
      </c>
      <c r="U880">
        <v>19</v>
      </c>
      <c r="W880">
        <v>8</v>
      </c>
    </row>
    <row r="881" spans="1:23" x14ac:dyDescent="0.25">
      <c r="A881" t="s">
        <v>1819</v>
      </c>
      <c r="B881" t="s">
        <v>2108</v>
      </c>
      <c r="C881" t="s">
        <v>4750</v>
      </c>
      <c r="D881" t="s">
        <v>2110</v>
      </c>
      <c r="E881" t="s">
        <v>1820</v>
      </c>
      <c r="F881" t="s">
        <v>4751</v>
      </c>
      <c r="G881" t="s">
        <v>4752</v>
      </c>
      <c r="H881" t="s">
        <v>4753</v>
      </c>
      <c r="I881" t="s">
        <v>63</v>
      </c>
      <c r="J881">
        <v>25</v>
      </c>
      <c r="K881" t="s">
        <v>95</v>
      </c>
      <c r="L881" t="s">
        <v>96</v>
      </c>
      <c r="M881" t="s">
        <v>31</v>
      </c>
      <c r="N881">
        <v>6</v>
      </c>
      <c r="O881" s="20">
        <v>20</v>
      </c>
      <c r="P881">
        <v>2.1</v>
      </c>
      <c r="Q881" t="s">
        <v>142</v>
      </c>
      <c r="R881">
        <v>0.11</v>
      </c>
      <c r="S881" t="s">
        <v>55</v>
      </c>
      <c r="T881" t="s">
        <v>9</v>
      </c>
      <c r="U881">
        <v>9</v>
      </c>
      <c r="W881">
        <v>8</v>
      </c>
    </row>
    <row r="882" spans="1:23" x14ac:dyDescent="0.25">
      <c r="A882" t="s">
        <v>1821</v>
      </c>
      <c r="B882" t="s">
        <v>2108</v>
      </c>
      <c r="C882" t="s">
        <v>4754</v>
      </c>
      <c r="D882" t="s">
        <v>2110</v>
      </c>
      <c r="E882" t="s">
        <v>1822</v>
      </c>
      <c r="F882" t="s">
        <v>4755</v>
      </c>
      <c r="G882" t="s">
        <v>4756</v>
      </c>
      <c r="H882" t="s">
        <v>1822</v>
      </c>
      <c r="I882" t="s">
        <v>82</v>
      </c>
      <c r="J882">
        <v>53</v>
      </c>
      <c r="K882" t="s">
        <v>29</v>
      </c>
      <c r="L882" t="s">
        <v>30</v>
      </c>
      <c r="M882" t="s">
        <v>23</v>
      </c>
      <c r="N882">
        <v>32</v>
      </c>
      <c r="O882" s="20">
        <v>50</v>
      </c>
      <c r="P882">
        <v>2.5</v>
      </c>
      <c r="Q882" t="s">
        <v>2100</v>
      </c>
      <c r="R882">
        <v>0.11</v>
      </c>
      <c r="S882" t="s">
        <v>50</v>
      </c>
      <c r="T882" t="s">
        <v>44</v>
      </c>
      <c r="U882">
        <v>14</v>
      </c>
      <c r="W882">
        <v>4</v>
      </c>
    </row>
    <row r="883" spans="1:23" x14ac:dyDescent="0.25">
      <c r="A883" t="s">
        <v>1823</v>
      </c>
      <c r="B883" t="s">
        <v>2108</v>
      </c>
      <c r="C883" t="s">
        <v>4757</v>
      </c>
      <c r="D883" t="s">
        <v>2110</v>
      </c>
      <c r="E883" t="s">
        <v>1824</v>
      </c>
      <c r="F883" t="s">
        <v>4758</v>
      </c>
      <c r="G883" t="s">
        <v>4759</v>
      </c>
      <c r="H883" t="s">
        <v>1824</v>
      </c>
      <c r="I883" t="s">
        <v>63</v>
      </c>
      <c r="J883">
        <v>50</v>
      </c>
      <c r="K883" t="s">
        <v>122</v>
      </c>
      <c r="L883" t="s">
        <v>123</v>
      </c>
      <c r="M883" t="s">
        <v>14</v>
      </c>
      <c r="N883">
        <v>31</v>
      </c>
      <c r="O883" s="20" t="s">
        <v>2102</v>
      </c>
      <c r="P883">
        <v>2.9</v>
      </c>
      <c r="Q883" t="s">
        <v>2100</v>
      </c>
      <c r="R883">
        <v>0.89</v>
      </c>
      <c r="S883" t="s">
        <v>8</v>
      </c>
      <c r="T883" t="s">
        <v>15</v>
      </c>
      <c r="U883">
        <v>17</v>
      </c>
      <c r="W883">
        <v>6</v>
      </c>
    </row>
    <row r="884" spans="1:23" x14ac:dyDescent="0.25">
      <c r="A884" t="s">
        <v>1825</v>
      </c>
      <c r="B884" t="s">
        <v>2108</v>
      </c>
      <c r="C884" t="s">
        <v>4760</v>
      </c>
      <c r="D884" t="s">
        <v>2110</v>
      </c>
      <c r="E884" t="s">
        <v>1826</v>
      </c>
      <c r="F884" t="s">
        <v>4761</v>
      </c>
      <c r="G884" t="s">
        <v>4762</v>
      </c>
      <c r="H884" t="s">
        <v>1826</v>
      </c>
      <c r="I884" t="s">
        <v>82</v>
      </c>
      <c r="J884">
        <v>45</v>
      </c>
      <c r="K884" t="s">
        <v>95</v>
      </c>
      <c r="L884" t="s">
        <v>96</v>
      </c>
      <c r="M884" t="s">
        <v>31</v>
      </c>
      <c r="N884">
        <v>11</v>
      </c>
      <c r="O884" s="20" t="s">
        <v>2107</v>
      </c>
      <c r="P884">
        <v>3.3</v>
      </c>
      <c r="Q884" t="s">
        <v>2100</v>
      </c>
      <c r="R884">
        <v>0.93</v>
      </c>
      <c r="S884" t="s">
        <v>8</v>
      </c>
      <c r="T884" t="s">
        <v>20</v>
      </c>
      <c r="U884">
        <v>4</v>
      </c>
      <c r="W884">
        <v>1</v>
      </c>
    </row>
    <row r="885" spans="1:23" x14ac:dyDescent="0.25">
      <c r="A885" t="s">
        <v>1827</v>
      </c>
      <c r="B885" t="s">
        <v>2108</v>
      </c>
      <c r="C885" t="s">
        <v>4763</v>
      </c>
      <c r="D885" t="s">
        <v>2110</v>
      </c>
      <c r="E885" t="s">
        <v>1828</v>
      </c>
      <c r="F885" t="s">
        <v>4764</v>
      </c>
      <c r="G885" t="s">
        <v>4765</v>
      </c>
      <c r="H885" t="s">
        <v>1828</v>
      </c>
      <c r="I885" t="s">
        <v>63</v>
      </c>
      <c r="J885">
        <v>48</v>
      </c>
      <c r="K885" t="s">
        <v>111</v>
      </c>
      <c r="L885" t="s">
        <v>13</v>
      </c>
      <c r="M885" t="s">
        <v>64</v>
      </c>
      <c r="N885">
        <v>24</v>
      </c>
      <c r="O885" s="20">
        <v>100</v>
      </c>
      <c r="P885">
        <v>4.8</v>
      </c>
      <c r="Q885" t="s">
        <v>2100</v>
      </c>
      <c r="R885">
        <v>0.84</v>
      </c>
      <c r="S885" t="s">
        <v>50</v>
      </c>
      <c r="T885" t="s">
        <v>9</v>
      </c>
      <c r="U885">
        <v>12</v>
      </c>
      <c r="W885">
        <v>13</v>
      </c>
    </row>
    <row r="886" spans="1:23" x14ac:dyDescent="0.25">
      <c r="A886" t="s">
        <v>1829</v>
      </c>
      <c r="B886" t="s">
        <v>2108</v>
      </c>
      <c r="C886" t="s">
        <v>4766</v>
      </c>
      <c r="D886" t="s">
        <v>2110</v>
      </c>
      <c r="E886" t="s">
        <v>1830</v>
      </c>
      <c r="F886" t="s">
        <v>4767</v>
      </c>
      <c r="G886" t="s">
        <v>4768</v>
      </c>
      <c r="H886" t="s">
        <v>1830</v>
      </c>
      <c r="I886" t="s">
        <v>82</v>
      </c>
      <c r="J886">
        <v>30</v>
      </c>
      <c r="K886" t="s">
        <v>36</v>
      </c>
      <c r="L886" t="s">
        <v>37</v>
      </c>
      <c r="M886" t="s">
        <v>75</v>
      </c>
      <c r="N886">
        <v>11</v>
      </c>
      <c r="O886" s="20" t="s">
        <v>212</v>
      </c>
      <c r="P886">
        <v>4.5</v>
      </c>
      <c r="Q886" t="s">
        <v>2100</v>
      </c>
      <c r="R886">
        <v>0.78</v>
      </c>
      <c r="S886" t="s">
        <v>8</v>
      </c>
      <c r="T886" t="s">
        <v>9</v>
      </c>
      <c r="U886">
        <v>5</v>
      </c>
      <c r="W886">
        <v>1</v>
      </c>
    </row>
    <row r="887" spans="1:23" x14ac:dyDescent="0.25">
      <c r="A887" t="s">
        <v>1831</v>
      </c>
      <c r="B887" t="s">
        <v>2108</v>
      </c>
      <c r="C887" t="s">
        <v>4769</v>
      </c>
      <c r="D887" t="s">
        <v>2110</v>
      </c>
      <c r="E887" t="s">
        <v>549</v>
      </c>
      <c r="F887" t="s">
        <v>2834</v>
      </c>
      <c r="G887" t="s">
        <v>2835</v>
      </c>
      <c r="H887" t="s">
        <v>549</v>
      </c>
      <c r="I887" t="s">
        <v>63</v>
      </c>
      <c r="J887">
        <v>33</v>
      </c>
      <c r="K887" t="s">
        <v>29</v>
      </c>
      <c r="L887" t="s">
        <v>30</v>
      </c>
      <c r="M887" t="s">
        <v>60</v>
      </c>
      <c r="N887">
        <v>6</v>
      </c>
      <c r="O887" s="20" t="s">
        <v>49</v>
      </c>
      <c r="P887">
        <v>3.1</v>
      </c>
      <c r="Q887" t="s">
        <v>142</v>
      </c>
      <c r="R887">
        <v>0.9</v>
      </c>
      <c r="S887" t="s">
        <v>8</v>
      </c>
      <c r="T887" t="s">
        <v>9</v>
      </c>
      <c r="U887">
        <v>8</v>
      </c>
      <c r="W887">
        <v>8</v>
      </c>
    </row>
    <row r="888" spans="1:23" x14ac:dyDescent="0.25">
      <c r="A888" t="s">
        <v>1832</v>
      </c>
      <c r="B888" t="s">
        <v>2108</v>
      </c>
      <c r="C888" t="s">
        <v>4770</v>
      </c>
      <c r="D888" t="s">
        <v>2110</v>
      </c>
      <c r="E888" t="s">
        <v>1833</v>
      </c>
      <c r="F888" t="s">
        <v>4771</v>
      </c>
      <c r="G888" t="s">
        <v>4772</v>
      </c>
      <c r="H888" t="s">
        <v>1833</v>
      </c>
      <c r="I888" t="s">
        <v>63</v>
      </c>
      <c r="J888">
        <v>50</v>
      </c>
      <c r="K888" t="s">
        <v>53</v>
      </c>
      <c r="L888" t="s">
        <v>13</v>
      </c>
      <c r="M888" t="s">
        <v>75</v>
      </c>
      <c r="N888">
        <v>11</v>
      </c>
      <c r="O888" s="20" t="s">
        <v>49</v>
      </c>
      <c r="P888">
        <v>4.9000000000000004</v>
      </c>
      <c r="Q888" t="s">
        <v>2100</v>
      </c>
      <c r="R888">
        <v>0.88</v>
      </c>
      <c r="S888" t="s">
        <v>55</v>
      </c>
      <c r="T888" t="s">
        <v>15</v>
      </c>
      <c r="U888">
        <v>6</v>
      </c>
      <c r="W888">
        <v>13</v>
      </c>
    </row>
    <row r="889" spans="1:23" x14ac:dyDescent="0.25">
      <c r="A889" t="s">
        <v>1834</v>
      </c>
      <c r="B889" t="s">
        <v>2108</v>
      </c>
      <c r="C889" t="s">
        <v>4773</v>
      </c>
      <c r="D889" t="s">
        <v>2110</v>
      </c>
      <c r="E889" t="s">
        <v>1835</v>
      </c>
      <c r="F889" t="s">
        <v>4774</v>
      </c>
      <c r="G889" t="s">
        <v>4775</v>
      </c>
      <c r="H889" t="s">
        <v>1835</v>
      </c>
      <c r="I889" t="s">
        <v>63</v>
      </c>
      <c r="J889">
        <v>24</v>
      </c>
      <c r="K889" t="s">
        <v>36</v>
      </c>
      <c r="L889" t="s">
        <v>37</v>
      </c>
      <c r="M889" t="s">
        <v>38</v>
      </c>
      <c r="N889">
        <v>11</v>
      </c>
      <c r="O889" s="20" t="s">
        <v>104</v>
      </c>
      <c r="P889">
        <v>0</v>
      </c>
      <c r="Q889" t="s">
        <v>2099</v>
      </c>
      <c r="R889">
        <v>0.76</v>
      </c>
      <c r="S889" t="s">
        <v>33</v>
      </c>
      <c r="T889" t="s">
        <v>44</v>
      </c>
      <c r="U889">
        <v>3</v>
      </c>
      <c r="W889">
        <v>1</v>
      </c>
    </row>
    <row r="890" spans="1:23" x14ac:dyDescent="0.25">
      <c r="A890" t="s">
        <v>1836</v>
      </c>
      <c r="B890" t="s">
        <v>2108</v>
      </c>
      <c r="C890" t="s">
        <v>4776</v>
      </c>
      <c r="D890" t="s">
        <v>2110</v>
      </c>
      <c r="E890" t="s">
        <v>1837</v>
      </c>
      <c r="F890" t="s">
        <v>4777</v>
      </c>
      <c r="G890" t="s">
        <v>4778</v>
      </c>
      <c r="H890" t="s">
        <v>1837</v>
      </c>
      <c r="I890" t="s">
        <v>82</v>
      </c>
      <c r="J890">
        <v>38</v>
      </c>
      <c r="K890" t="s">
        <v>5</v>
      </c>
      <c r="L890" t="s">
        <v>6</v>
      </c>
      <c r="M890" t="s">
        <v>23</v>
      </c>
      <c r="N890">
        <v>14</v>
      </c>
      <c r="O890" s="20">
        <v>75</v>
      </c>
      <c r="P890">
        <v>1.5</v>
      </c>
      <c r="Q890" t="s">
        <v>2099</v>
      </c>
      <c r="R890">
        <v>0.62</v>
      </c>
      <c r="S890" t="s">
        <v>33</v>
      </c>
      <c r="T890" t="s">
        <v>44</v>
      </c>
      <c r="U890">
        <v>11</v>
      </c>
      <c r="W890">
        <v>12</v>
      </c>
    </row>
    <row r="891" spans="1:23" x14ac:dyDescent="0.25">
      <c r="A891" t="s">
        <v>1838</v>
      </c>
      <c r="B891" t="s">
        <v>2108</v>
      </c>
      <c r="C891" t="s">
        <v>4779</v>
      </c>
      <c r="D891" t="s">
        <v>2110</v>
      </c>
      <c r="E891" t="s">
        <v>1839</v>
      </c>
      <c r="F891" t="s">
        <v>4780</v>
      </c>
      <c r="G891" t="s">
        <v>4781</v>
      </c>
      <c r="H891" t="s">
        <v>1839</v>
      </c>
      <c r="I891" t="s">
        <v>82</v>
      </c>
      <c r="J891">
        <v>56</v>
      </c>
      <c r="K891" t="s">
        <v>71</v>
      </c>
      <c r="L891" t="s">
        <v>72</v>
      </c>
      <c r="M891" t="s">
        <v>75</v>
      </c>
      <c r="N891">
        <v>2</v>
      </c>
      <c r="O891" s="20" t="s">
        <v>153</v>
      </c>
      <c r="P891">
        <v>2.4</v>
      </c>
      <c r="Q891" t="s">
        <v>2099</v>
      </c>
      <c r="R891">
        <v>0.11</v>
      </c>
      <c r="S891" t="s">
        <v>33</v>
      </c>
      <c r="T891" t="s">
        <v>9</v>
      </c>
      <c r="U891">
        <v>3</v>
      </c>
      <c r="W891">
        <v>1</v>
      </c>
    </row>
    <row r="892" spans="1:23" x14ac:dyDescent="0.25">
      <c r="A892" t="s">
        <v>1840</v>
      </c>
      <c r="B892" t="s">
        <v>2108</v>
      </c>
      <c r="C892" t="s">
        <v>4782</v>
      </c>
      <c r="D892" t="s">
        <v>2110</v>
      </c>
      <c r="E892" t="s">
        <v>1841</v>
      </c>
      <c r="F892" t="s">
        <v>4783</v>
      </c>
      <c r="G892" t="s">
        <v>4784</v>
      </c>
      <c r="H892" t="s">
        <v>1841</v>
      </c>
      <c r="I892" t="s">
        <v>63</v>
      </c>
      <c r="J892">
        <v>41</v>
      </c>
      <c r="K892" t="s">
        <v>107</v>
      </c>
      <c r="L892" t="s">
        <v>108</v>
      </c>
      <c r="M892" t="s">
        <v>75</v>
      </c>
      <c r="N892">
        <v>2</v>
      </c>
      <c r="O892" s="20" t="s">
        <v>2102</v>
      </c>
      <c r="P892">
        <v>4.5</v>
      </c>
      <c r="Q892" t="s">
        <v>2099</v>
      </c>
      <c r="R892">
        <v>0.75</v>
      </c>
      <c r="S892" t="s">
        <v>33</v>
      </c>
      <c r="T892" t="s">
        <v>20</v>
      </c>
      <c r="U892">
        <v>2</v>
      </c>
      <c r="W892">
        <v>1</v>
      </c>
    </row>
    <row r="893" spans="1:23" x14ac:dyDescent="0.25">
      <c r="A893" t="s">
        <v>1842</v>
      </c>
      <c r="B893" t="s">
        <v>2108</v>
      </c>
      <c r="C893" t="s">
        <v>4785</v>
      </c>
      <c r="D893" t="s">
        <v>2110</v>
      </c>
      <c r="E893" t="s">
        <v>1843</v>
      </c>
      <c r="F893" t="s">
        <v>4786</v>
      </c>
      <c r="G893" t="s">
        <v>4787</v>
      </c>
      <c r="H893" t="s">
        <v>1843</v>
      </c>
      <c r="I893" t="s">
        <v>82</v>
      </c>
      <c r="J893">
        <v>40</v>
      </c>
      <c r="K893" t="s">
        <v>5</v>
      </c>
      <c r="L893" t="s">
        <v>6</v>
      </c>
      <c r="M893" t="s">
        <v>60</v>
      </c>
      <c r="N893">
        <v>11</v>
      </c>
      <c r="O893" s="20" t="s">
        <v>2102</v>
      </c>
      <c r="P893">
        <v>2.5</v>
      </c>
      <c r="Q893" t="s">
        <v>54</v>
      </c>
      <c r="R893">
        <v>0.8</v>
      </c>
      <c r="S893" t="s">
        <v>8</v>
      </c>
      <c r="T893" t="s">
        <v>20</v>
      </c>
      <c r="U893">
        <v>13</v>
      </c>
      <c r="W893">
        <v>6</v>
      </c>
    </row>
    <row r="894" spans="1:23" x14ac:dyDescent="0.25">
      <c r="A894" t="s">
        <v>1844</v>
      </c>
      <c r="B894" t="s">
        <v>2108</v>
      </c>
      <c r="C894" t="s">
        <v>4788</v>
      </c>
      <c r="D894" t="s">
        <v>2110</v>
      </c>
      <c r="E894" t="s">
        <v>1845</v>
      </c>
      <c r="F894" t="s">
        <v>4789</v>
      </c>
      <c r="G894" t="s">
        <v>4790</v>
      </c>
      <c r="H894" t="s">
        <v>1845</v>
      </c>
      <c r="I894" t="s">
        <v>63</v>
      </c>
      <c r="J894">
        <v>42</v>
      </c>
      <c r="K894" t="s">
        <v>18</v>
      </c>
      <c r="L894" t="s">
        <v>18</v>
      </c>
      <c r="M894" t="s">
        <v>19</v>
      </c>
      <c r="N894">
        <v>13</v>
      </c>
      <c r="O894" s="20">
        <v>30</v>
      </c>
      <c r="P894">
        <v>3.3</v>
      </c>
      <c r="Q894" t="s">
        <v>2100</v>
      </c>
      <c r="R894">
        <v>0.63</v>
      </c>
      <c r="S894" t="s">
        <v>50</v>
      </c>
      <c r="T894" t="s">
        <v>44</v>
      </c>
      <c r="U894">
        <v>10</v>
      </c>
      <c r="W894">
        <v>12</v>
      </c>
    </row>
    <row r="895" spans="1:23" x14ac:dyDescent="0.25">
      <c r="A895" t="s">
        <v>1846</v>
      </c>
      <c r="B895" t="s">
        <v>2108</v>
      </c>
      <c r="C895" t="s">
        <v>4791</v>
      </c>
      <c r="D895" t="s">
        <v>2110</v>
      </c>
      <c r="E895" t="s">
        <v>1847</v>
      </c>
      <c r="F895" t="s">
        <v>4792</v>
      </c>
      <c r="G895" t="s">
        <v>4793</v>
      </c>
      <c r="H895" t="s">
        <v>1847</v>
      </c>
      <c r="I895" t="s">
        <v>82</v>
      </c>
      <c r="J895">
        <v>26</v>
      </c>
      <c r="K895" t="s">
        <v>78</v>
      </c>
      <c r="L895" t="s">
        <v>79</v>
      </c>
      <c r="M895" t="s">
        <v>7</v>
      </c>
      <c r="N895">
        <v>7</v>
      </c>
      <c r="O895" s="20">
        <v>75</v>
      </c>
      <c r="P895">
        <v>3</v>
      </c>
      <c r="Q895" t="s">
        <v>2100</v>
      </c>
      <c r="R895">
        <v>0.84</v>
      </c>
      <c r="S895" t="s">
        <v>50</v>
      </c>
      <c r="T895" t="s">
        <v>20</v>
      </c>
      <c r="U895">
        <v>11</v>
      </c>
      <c r="W895">
        <v>5</v>
      </c>
    </row>
    <row r="896" spans="1:23" x14ac:dyDescent="0.25">
      <c r="A896" t="s">
        <v>1848</v>
      </c>
      <c r="B896" t="s">
        <v>2108</v>
      </c>
      <c r="C896" t="s">
        <v>4794</v>
      </c>
      <c r="D896" t="s">
        <v>2110</v>
      </c>
      <c r="E896" t="s">
        <v>1849</v>
      </c>
      <c r="F896" t="s">
        <v>4795</v>
      </c>
      <c r="G896" t="s">
        <v>4796</v>
      </c>
      <c r="H896" t="s">
        <v>1849</v>
      </c>
      <c r="I896" t="s">
        <v>63</v>
      </c>
      <c r="J896">
        <v>44</v>
      </c>
      <c r="K896" t="s">
        <v>111</v>
      </c>
      <c r="L896" t="s">
        <v>13</v>
      </c>
      <c r="M896" t="s">
        <v>64</v>
      </c>
      <c r="N896">
        <v>25</v>
      </c>
      <c r="O896" s="20">
        <v>75</v>
      </c>
      <c r="P896">
        <v>2.7</v>
      </c>
      <c r="Q896" t="s">
        <v>2100</v>
      </c>
      <c r="R896">
        <v>0.78</v>
      </c>
      <c r="S896" t="s">
        <v>55</v>
      </c>
      <c r="T896" t="s">
        <v>44</v>
      </c>
      <c r="U896">
        <v>15</v>
      </c>
      <c r="W896">
        <v>8</v>
      </c>
    </row>
    <row r="897" spans="1:23" x14ac:dyDescent="0.25">
      <c r="A897" t="s">
        <v>1850</v>
      </c>
      <c r="B897" t="s">
        <v>2108</v>
      </c>
      <c r="C897" t="s">
        <v>4797</v>
      </c>
      <c r="D897" t="s">
        <v>2110</v>
      </c>
      <c r="E897" t="s">
        <v>1851</v>
      </c>
      <c r="F897" t="s">
        <v>4798</v>
      </c>
      <c r="G897" t="s">
        <v>4799</v>
      </c>
      <c r="H897" t="s">
        <v>1851</v>
      </c>
      <c r="I897" t="s">
        <v>82</v>
      </c>
      <c r="J897">
        <v>46</v>
      </c>
      <c r="K897" t="s">
        <v>111</v>
      </c>
      <c r="L897" t="s">
        <v>13</v>
      </c>
      <c r="M897" t="s">
        <v>19</v>
      </c>
      <c r="N897">
        <v>20</v>
      </c>
      <c r="O897" s="20" t="s">
        <v>104</v>
      </c>
      <c r="P897">
        <v>1.2</v>
      </c>
      <c r="Q897" t="s">
        <v>2099</v>
      </c>
      <c r="R897">
        <v>0.74</v>
      </c>
      <c r="S897" t="s">
        <v>55</v>
      </c>
      <c r="T897" t="s">
        <v>9</v>
      </c>
      <c r="U897">
        <v>12</v>
      </c>
      <c r="W897">
        <v>15</v>
      </c>
    </row>
    <row r="898" spans="1:23" x14ac:dyDescent="0.25">
      <c r="A898" t="s">
        <v>1852</v>
      </c>
      <c r="B898" t="s">
        <v>2108</v>
      </c>
      <c r="C898" t="s">
        <v>4800</v>
      </c>
      <c r="D898" t="s">
        <v>2110</v>
      </c>
      <c r="E898" t="s">
        <v>1853</v>
      </c>
      <c r="F898" t="s">
        <v>4801</v>
      </c>
      <c r="G898" t="s">
        <v>4802</v>
      </c>
      <c r="H898" t="s">
        <v>1853</v>
      </c>
      <c r="I898" t="s">
        <v>63</v>
      </c>
      <c r="J898">
        <v>36</v>
      </c>
      <c r="K898" t="s">
        <v>43</v>
      </c>
      <c r="L898" t="s">
        <v>13</v>
      </c>
      <c r="M898" t="s">
        <v>60</v>
      </c>
      <c r="N898">
        <v>8</v>
      </c>
      <c r="O898" s="20">
        <v>50</v>
      </c>
      <c r="P898">
        <v>4.3</v>
      </c>
      <c r="Q898" t="s">
        <v>2099</v>
      </c>
      <c r="R898">
        <v>0.9</v>
      </c>
      <c r="S898" t="s">
        <v>8</v>
      </c>
      <c r="T898" t="s">
        <v>44</v>
      </c>
      <c r="U898">
        <v>15</v>
      </c>
      <c r="W898">
        <v>1</v>
      </c>
    </row>
    <row r="899" spans="1:23" x14ac:dyDescent="0.25">
      <c r="A899" t="s">
        <v>1854</v>
      </c>
      <c r="B899" t="s">
        <v>2108</v>
      </c>
      <c r="C899" t="s">
        <v>4803</v>
      </c>
      <c r="D899" t="s">
        <v>2110</v>
      </c>
      <c r="E899" t="s">
        <v>1855</v>
      </c>
      <c r="F899" t="s">
        <v>4804</v>
      </c>
      <c r="G899" t="s">
        <v>4805</v>
      </c>
      <c r="H899" t="s">
        <v>1855</v>
      </c>
      <c r="I899" t="s">
        <v>82</v>
      </c>
      <c r="J899">
        <v>26</v>
      </c>
      <c r="K899" t="s">
        <v>29</v>
      </c>
      <c r="L899" t="s">
        <v>30</v>
      </c>
      <c r="M899" t="s">
        <v>31</v>
      </c>
      <c r="N899">
        <v>6</v>
      </c>
      <c r="O899" s="20" t="s">
        <v>24</v>
      </c>
      <c r="P899">
        <v>1.3</v>
      </c>
      <c r="Q899" t="s">
        <v>2099</v>
      </c>
      <c r="R899">
        <v>0.11</v>
      </c>
      <c r="S899" t="s">
        <v>50</v>
      </c>
      <c r="T899" t="s">
        <v>44</v>
      </c>
      <c r="U899">
        <v>8</v>
      </c>
      <c r="W899">
        <v>5</v>
      </c>
    </row>
    <row r="900" spans="1:23" x14ac:dyDescent="0.25">
      <c r="A900" t="s">
        <v>1856</v>
      </c>
      <c r="B900" t="s">
        <v>2108</v>
      </c>
      <c r="C900" t="s">
        <v>4806</v>
      </c>
      <c r="D900" t="s">
        <v>2110</v>
      </c>
      <c r="E900" t="s">
        <v>1857</v>
      </c>
      <c r="F900" t="s">
        <v>4807</v>
      </c>
      <c r="G900" t="s">
        <v>4808</v>
      </c>
      <c r="H900" t="s">
        <v>1857</v>
      </c>
      <c r="I900" t="s">
        <v>82</v>
      </c>
      <c r="J900">
        <v>21</v>
      </c>
      <c r="K900" t="s">
        <v>18</v>
      </c>
      <c r="L900" t="s">
        <v>18</v>
      </c>
      <c r="M900" t="s">
        <v>60</v>
      </c>
      <c r="N900">
        <v>3</v>
      </c>
      <c r="O900" s="20">
        <v>50</v>
      </c>
      <c r="P900">
        <v>4.5999999999999996</v>
      </c>
      <c r="Q900" t="s">
        <v>2100</v>
      </c>
      <c r="R900">
        <v>0.11</v>
      </c>
      <c r="S900" t="s">
        <v>50</v>
      </c>
      <c r="T900" t="s">
        <v>9</v>
      </c>
      <c r="U900">
        <v>5</v>
      </c>
      <c r="W900">
        <v>3</v>
      </c>
    </row>
    <row r="901" spans="1:23" x14ac:dyDescent="0.25">
      <c r="A901" t="s">
        <v>1858</v>
      </c>
      <c r="B901" t="s">
        <v>2108</v>
      </c>
      <c r="C901" t="s">
        <v>4809</v>
      </c>
      <c r="D901" t="s">
        <v>2110</v>
      </c>
      <c r="E901" t="s">
        <v>1859</v>
      </c>
      <c r="F901" t="s">
        <v>4810</v>
      </c>
      <c r="G901" t="s">
        <v>4811</v>
      </c>
      <c r="H901" t="s">
        <v>1859</v>
      </c>
      <c r="I901" t="s">
        <v>63</v>
      </c>
      <c r="J901">
        <v>39</v>
      </c>
      <c r="K901" t="s">
        <v>36</v>
      </c>
      <c r="L901" t="s">
        <v>37</v>
      </c>
      <c r="M901" t="s">
        <v>60</v>
      </c>
      <c r="N901">
        <v>18</v>
      </c>
      <c r="O901" s="20">
        <v>50</v>
      </c>
      <c r="P901">
        <v>2.1</v>
      </c>
      <c r="Q901" t="s">
        <v>2099</v>
      </c>
      <c r="R901">
        <v>0.75</v>
      </c>
      <c r="S901" t="s">
        <v>33</v>
      </c>
      <c r="T901" t="s">
        <v>20</v>
      </c>
      <c r="U901">
        <v>10</v>
      </c>
      <c r="W901">
        <v>7</v>
      </c>
    </row>
    <row r="902" spans="1:23" x14ac:dyDescent="0.25">
      <c r="A902" t="s">
        <v>1860</v>
      </c>
      <c r="B902" t="s">
        <v>2108</v>
      </c>
      <c r="C902" t="s">
        <v>4812</v>
      </c>
      <c r="D902" t="s">
        <v>2110</v>
      </c>
      <c r="E902" t="s">
        <v>1861</v>
      </c>
      <c r="F902" t="s">
        <v>4813</v>
      </c>
      <c r="G902" t="s">
        <v>4814</v>
      </c>
      <c r="H902" t="s">
        <v>1861</v>
      </c>
      <c r="I902" t="s">
        <v>63</v>
      </c>
      <c r="J902">
        <v>37</v>
      </c>
      <c r="K902" t="s">
        <v>43</v>
      </c>
      <c r="L902" t="s">
        <v>13</v>
      </c>
      <c r="M902" t="s">
        <v>7</v>
      </c>
      <c r="N902">
        <v>18</v>
      </c>
      <c r="O902" s="20">
        <v>40</v>
      </c>
      <c r="P902">
        <v>4.5</v>
      </c>
      <c r="Q902" t="s">
        <v>142</v>
      </c>
      <c r="R902">
        <v>0.72</v>
      </c>
      <c r="S902" t="s">
        <v>8</v>
      </c>
      <c r="T902" t="s">
        <v>44</v>
      </c>
      <c r="U902">
        <v>14</v>
      </c>
      <c r="W902">
        <v>8</v>
      </c>
    </row>
    <row r="903" spans="1:23" x14ac:dyDescent="0.25">
      <c r="A903" t="s">
        <v>1862</v>
      </c>
      <c r="B903" t="s">
        <v>2108</v>
      </c>
      <c r="C903" t="s">
        <v>4815</v>
      </c>
      <c r="D903" t="s">
        <v>2110</v>
      </c>
      <c r="E903" t="s">
        <v>1863</v>
      </c>
      <c r="F903" t="s">
        <v>4816</v>
      </c>
      <c r="G903" t="s">
        <v>4817</v>
      </c>
      <c r="H903" t="s">
        <v>1863</v>
      </c>
      <c r="I903" t="s">
        <v>63</v>
      </c>
      <c r="J903">
        <v>47</v>
      </c>
      <c r="K903" t="s">
        <v>107</v>
      </c>
      <c r="L903" t="s">
        <v>108</v>
      </c>
      <c r="M903" t="s">
        <v>60</v>
      </c>
      <c r="N903">
        <v>3</v>
      </c>
      <c r="O903" s="20">
        <v>40</v>
      </c>
      <c r="P903">
        <v>4.4000000000000004</v>
      </c>
      <c r="Q903" t="s">
        <v>54</v>
      </c>
      <c r="R903">
        <v>0.92</v>
      </c>
      <c r="S903" t="s">
        <v>8</v>
      </c>
      <c r="T903" t="s">
        <v>44</v>
      </c>
      <c r="U903">
        <v>5</v>
      </c>
      <c r="W903">
        <v>2</v>
      </c>
    </row>
    <row r="904" spans="1:23" x14ac:dyDescent="0.25">
      <c r="A904" t="s">
        <v>1864</v>
      </c>
      <c r="B904" t="s">
        <v>2108</v>
      </c>
      <c r="C904" t="s">
        <v>4818</v>
      </c>
      <c r="D904" t="s">
        <v>2110</v>
      </c>
      <c r="E904" t="s">
        <v>1865</v>
      </c>
      <c r="F904" t="s">
        <v>4819</v>
      </c>
      <c r="G904" t="s">
        <v>4820</v>
      </c>
      <c r="H904" t="s">
        <v>1865</v>
      </c>
      <c r="I904" t="s">
        <v>63</v>
      </c>
      <c r="J904">
        <v>53</v>
      </c>
      <c r="K904" t="s">
        <v>107</v>
      </c>
      <c r="L904" t="s">
        <v>108</v>
      </c>
      <c r="M904" t="s">
        <v>19</v>
      </c>
      <c r="N904">
        <v>32</v>
      </c>
      <c r="O904" s="20" t="s">
        <v>2107</v>
      </c>
      <c r="P904">
        <v>0</v>
      </c>
      <c r="Q904" t="s">
        <v>2099</v>
      </c>
      <c r="R904">
        <v>0.11</v>
      </c>
      <c r="S904" t="s">
        <v>33</v>
      </c>
      <c r="T904" t="s">
        <v>9</v>
      </c>
      <c r="U904">
        <v>17</v>
      </c>
      <c r="W904">
        <v>8</v>
      </c>
    </row>
    <row r="905" spans="1:23" x14ac:dyDescent="0.25">
      <c r="A905" t="s">
        <v>1866</v>
      </c>
      <c r="B905" t="s">
        <v>2108</v>
      </c>
      <c r="C905" t="s">
        <v>4821</v>
      </c>
      <c r="D905" t="s">
        <v>2110</v>
      </c>
      <c r="E905" t="s">
        <v>1867</v>
      </c>
      <c r="F905" t="s">
        <v>4822</v>
      </c>
      <c r="G905" t="s">
        <v>4823</v>
      </c>
      <c r="H905" t="s">
        <v>1867</v>
      </c>
      <c r="I905" t="s">
        <v>63</v>
      </c>
      <c r="J905">
        <v>53</v>
      </c>
      <c r="K905" t="s">
        <v>58</v>
      </c>
      <c r="L905" t="s">
        <v>59</v>
      </c>
      <c r="M905" t="s">
        <v>14</v>
      </c>
      <c r="N905">
        <v>19</v>
      </c>
      <c r="O905" s="20" t="s">
        <v>2107</v>
      </c>
      <c r="P905">
        <v>1.3</v>
      </c>
      <c r="Q905" t="s">
        <v>2099</v>
      </c>
      <c r="R905">
        <v>0.11</v>
      </c>
      <c r="S905" t="s">
        <v>8</v>
      </c>
      <c r="T905" t="s">
        <v>20</v>
      </c>
      <c r="U905">
        <v>11</v>
      </c>
      <c r="W905">
        <v>5</v>
      </c>
    </row>
    <row r="906" spans="1:23" x14ac:dyDescent="0.25">
      <c r="A906" t="s">
        <v>1868</v>
      </c>
      <c r="B906" t="s">
        <v>2108</v>
      </c>
      <c r="C906" t="s">
        <v>4824</v>
      </c>
      <c r="D906" t="s">
        <v>2110</v>
      </c>
      <c r="E906" t="s">
        <v>1869</v>
      </c>
      <c r="F906" t="s">
        <v>4825</v>
      </c>
      <c r="G906" t="s">
        <v>4826</v>
      </c>
      <c r="H906" t="s">
        <v>1869</v>
      </c>
      <c r="I906" t="s">
        <v>82</v>
      </c>
      <c r="J906">
        <v>21</v>
      </c>
      <c r="K906" t="s">
        <v>78</v>
      </c>
      <c r="L906" t="s">
        <v>79</v>
      </c>
      <c r="M906" t="s">
        <v>38</v>
      </c>
      <c r="N906">
        <v>2</v>
      </c>
      <c r="O906" s="20">
        <v>50</v>
      </c>
      <c r="P906">
        <v>2.6</v>
      </c>
      <c r="Q906" t="s">
        <v>2099</v>
      </c>
      <c r="R906">
        <v>0.86</v>
      </c>
      <c r="S906" t="s">
        <v>8</v>
      </c>
      <c r="T906" t="s">
        <v>44</v>
      </c>
      <c r="U906">
        <v>5</v>
      </c>
      <c r="W906">
        <v>1</v>
      </c>
    </row>
    <row r="907" spans="1:23" x14ac:dyDescent="0.25">
      <c r="A907" t="s">
        <v>1870</v>
      </c>
      <c r="B907" t="s">
        <v>2108</v>
      </c>
      <c r="C907" t="s">
        <v>4827</v>
      </c>
      <c r="D907" t="s">
        <v>2110</v>
      </c>
      <c r="E907" t="s">
        <v>1871</v>
      </c>
      <c r="F907" t="s">
        <v>4828</v>
      </c>
      <c r="G907" t="s">
        <v>4829</v>
      </c>
      <c r="H907" t="s">
        <v>1871</v>
      </c>
      <c r="I907" t="s">
        <v>63</v>
      </c>
      <c r="J907">
        <v>35</v>
      </c>
      <c r="K907" t="s">
        <v>53</v>
      </c>
      <c r="L907" t="s">
        <v>13</v>
      </c>
      <c r="M907" t="s">
        <v>7</v>
      </c>
      <c r="N907">
        <v>0</v>
      </c>
      <c r="O907" s="20" t="s">
        <v>49</v>
      </c>
      <c r="P907">
        <v>2.5</v>
      </c>
      <c r="Q907" t="s">
        <v>2100</v>
      </c>
      <c r="R907">
        <v>0.85</v>
      </c>
      <c r="S907" t="s">
        <v>55</v>
      </c>
      <c r="T907" t="s">
        <v>9</v>
      </c>
      <c r="U907">
        <v>3</v>
      </c>
      <c r="W907">
        <v>3</v>
      </c>
    </row>
    <row r="908" spans="1:23" x14ac:dyDescent="0.25">
      <c r="A908" t="s">
        <v>1872</v>
      </c>
      <c r="B908" t="s">
        <v>2108</v>
      </c>
      <c r="C908" t="s">
        <v>4830</v>
      </c>
      <c r="D908" t="s">
        <v>2110</v>
      </c>
      <c r="E908" t="s">
        <v>1873</v>
      </c>
      <c r="F908" t="s">
        <v>4831</v>
      </c>
      <c r="G908" t="s">
        <v>4832</v>
      </c>
      <c r="H908" t="s">
        <v>1873</v>
      </c>
      <c r="I908" t="s">
        <v>82</v>
      </c>
      <c r="J908">
        <v>31</v>
      </c>
      <c r="K908" t="s">
        <v>58</v>
      </c>
      <c r="L908" t="s">
        <v>59</v>
      </c>
      <c r="M908" t="s">
        <v>97</v>
      </c>
      <c r="N908">
        <v>13</v>
      </c>
      <c r="O908" s="20" t="s">
        <v>24</v>
      </c>
      <c r="P908">
        <v>1.2</v>
      </c>
      <c r="Q908" t="s">
        <v>2099</v>
      </c>
      <c r="R908">
        <v>0.62</v>
      </c>
      <c r="S908" t="s">
        <v>50</v>
      </c>
      <c r="T908" t="s">
        <v>44</v>
      </c>
      <c r="U908">
        <v>7</v>
      </c>
      <c r="W908">
        <v>7</v>
      </c>
    </row>
    <row r="909" spans="1:23" x14ac:dyDescent="0.25">
      <c r="A909" t="s">
        <v>1874</v>
      </c>
      <c r="B909" t="s">
        <v>2108</v>
      </c>
      <c r="C909" t="s">
        <v>4833</v>
      </c>
      <c r="D909" t="s">
        <v>2110</v>
      </c>
      <c r="E909" t="s">
        <v>1875</v>
      </c>
      <c r="F909" t="s">
        <v>4834</v>
      </c>
      <c r="G909" t="s">
        <v>4835</v>
      </c>
      <c r="H909" t="s">
        <v>1875</v>
      </c>
      <c r="I909" t="s">
        <v>63</v>
      </c>
      <c r="J909">
        <v>55</v>
      </c>
      <c r="K909" t="s">
        <v>95</v>
      </c>
      <c r="L909" t="s">
        <v>96</v>
      </c>
      <c r="M909" t="s">
        <v>31</v>
      </c>
      <c r="N909">
        <v>2</v>
      </c>
      <c r="O909" s="20" t="s">
        <v>2106</v>
      </c>
      <c r="P909">
        <v>3.1</v>
      </c>
      <c r="Q909" t="s">
        <v>2100</v>
      </c>
      <c r="R909">
        <v>0.91</v>
      </c>
      <c r="S909" t="s">
        <v>8</v>
      </c>
      <c r="T909" t="s">
        <v>15</v>
      </c>
      <c r="U909">
        <v>4</v>
      </c>
      <c r="W909">
        <v>1</v>
      </c>
    </row>
    <row r="910" spans="1:23" x14ac:dyDescent="0.25">
      <c r="A910" t="s">
        <v>1876</v>
      </c>
      <c r="B910" t="s">
        <v>2108</v>
      </c>
      <c r="C910" t="s">
        <v>4836</v>
      </c>
      <c r="D910" t="s">
        <v>2110</v>
      </c>
      <c r="E910" t="s">
        <v>1877</v>
      </c>
      <c r="F910" t="s">
        <v>4837</v>
      </c>
      <c r="G910" t="s">
        <v>4838</v>
      </c>
      <c r="H910" t="s">
        <v>1877</v>
      </c>
      <c r="I910" t="s">
        <v>63</v>
      </c>
      <c r="J910">
        <v>59</v>
      </c>
      <c r="K910" t="s">
        <v>47</v>
      </c>
      <c r="L910" t="s">
        <v>48</v>
      </c>
      <c r="M910" t="s">
        <v>23</v>
      </c>
      <c r="N910">
        <v>11</v>
      </c>
      <c r="O910" s="20" t="s">
        <v>153</v>
      </c>
      <c r="P910">
        <v>2.2999999999999998</v>
      </c>
      <c r="Q910" t="s">
        <v>2100</v>
      </c>
      <c r="R910">
        <v>0.8</v>
      </c>
      <c r="S910" t="s">
        <v>55</v>
      </c>
      <c r="T910" t="s">
        <v>9</v>
      </c>
      <c r="U910">
        <v>12</v>
      </c>
      <c r="W910">
        <v>9</v>
      </c>
    </row>
    <row r="911" spans="1:23" x14ac:dyDescent="0.25">
      <c r="A911" t="s">
        <v>1878</v>
      </c>
      <c r="B911" t="s">
        <v>2108</v>
      </c>
      <c r="C911" t="s">
        <v>4839</v>
      </c>
      <c r="D911" t="s">
        <v>2110</v>
      </c>
      <c r="E911" t="s">
        <v>1879</v>
      </c>
      <c r="F911" t="s">
        <v>4840</v>
      </c>
      <c r="G911" t="s">
        <v>4841</v>
      </c>
      <c r="H911" t="s">
        <v>1879</v>
      </c>
      <c r="I911" t="s">
        <v>82</v>
      </c>
      <c r="J911">
        <v>59</v>
      </c>
      <c r="K911" t="s">
        <v>118</v>
      </c>
      <c r="L911" t="s">
        <v>119</v>
      </c>
      <c r="M911" t="s">
        <v>64</v>
      </c>
      <c r="N911">
        <v>17</v>
      </c>
      <c r="O911" s="20">
        <v>100</v>
      </c>
      <c r="P911">
        <v>4</v>
      </c>
      <c r="Q911" t="s">
        <v>142</v>
      </c>
      <c r="R911">
        <v>0.72</v>
      </c>
      <c r="S911" t="s">
        <v>50</v>
      </c>
      <c r="T911" t="s">
        <v>20</v>
      </c>
      <c r="U911">
        <v>13</v>
      </c>
      <c r="W911">
        <v>9</v>
      </c>
    </row>
    <row r="912" spans="1:23" x14ac:dyDescent="0.25">
      <c r="A912" t="s">
        <v>1880</v>
      </c>
      <c r="B912" t="s">
        <v>2108</v>
      </c>
      <c r="C912" t="s">
        <v>4842</v>
      </c>
      <c r="D912" t="s">
        <v>2110</v>
      </c>
      <c r="E912" t="s">
        <v>1881</v>
      </c>
      <c r="F912" t="s">
        <v>4843</v>
      </c>
      <c r="G912" t="s">
        <v>4844</v>
      </c>
      <c r="H912" t="s">
        <v>1881</v>
      </c>
      <c r="I912" t="s">
        <v>82</v>
      </c>
      <c r="J912">
        <v>47</v>
      </c>
      <c r="K912" t="s">
        <v>78</v>
      </c>
      <c r="L912" t="s">
        <v>79</v>
      </c>
      <c r="M912" t="s">
        <v>7</v>
      </c>
      <c r="N912">
        <v>10</v>
      </c>
      <c r="O912" s="20" t="s">
        <v>153</v>
      </c>
      <c r="P912">
        <v>1.9</v>
      </c>
      <c r="Q912" t="s">
        <v>2100</v>
      </c>
      <c r="R912">
        <v>0.11</v>
      </c>
      <c r="S912" t="s">
        <v>33</v>
      </c>
      <c r="T912" t="s">
        <v>20</v>
      </c>
      <c r="U912">
        <v>8</v>
      </c>
      <c r="W912">
        <v>4</v>
      </c>
    </row>
    <row r="913" spans="1:23" x14ac:dyDescent="0.25">
      <c r="A913" t="s">
        <v>1882</v>
      </c>
      <c r="B913" t="s">
        <v>2108</v>
      </c>
      <c r="C913" t="s">
        <v>4845</v>
      </c>
      <c r="D913" t="s">
        <v>2110</v>
      </c>
      <c r="E913" t="s">
        <v>1883</v>
      </c>
      <c r="F913" t="s">
        <v>4846</v>
      </c>
      <c r="G913" t="s">
        <v>4847</v>
      </c>
      <c r="H913" t="s">
        <v>1883</v>
      </c>
      <c r="I913" t="s">
        <v>63</v>
      </c>
      <c r="J913">
        <v>53</v>
      </c>
      <c r="K913" t="s">
        <v>136</v>
      </c>
      <c r="L913" t="s">
        <v>137</v>
      </c>
      <c r="M913" t="s">
        <v>97</v>
      </c>
      <c r="N913">
        <v>26</v>
      </c>
      <c r="O913" s="20">
        <v>75</v>
      </c>
      <c r="P913">
        <v>2.4</v>
      </c>
      <c r="Q913" t="s">
        <v>54</v>
      </c>
      <c r="R913">
        <v>0.11</v>
      </c>
      <c r="S913" t="s">
        <v>55</v>
      </c>
      <c r="T913" t="s">
        <v>20</v>
      </c>
      <c r="U913">
        <v>14</v>
      </c>
      <c r="W913">
        <v>12</v>
      </c>
    </row>
    <row r="914" spans="1:23" x14ac:dyDescent="0.25">
      <c r="A914" t="s">
        <v>1884</v>
      </c>
      <c r="B914" t="s">
        <v>2108</v>
      </c>
      <c r="C914" t="s">
        <v>4848</v>
      </c>
      <c r="D914" t="s">
        <v>2110</v>
      </c>
      <c r="E914" t="s">
        <v>501</v>
      </c>
      <c r="F914" t="s">
        <v>2762</v>
      </c>
      <c r="G914" t="s">
        <v>2763</v>
      </c>
      <c r="H914" t="s">
        <v>501</v>
      </c>
      <c r="I914" t="s">
        <v>82</v>
      </c>
      <c r="J914">
        <v>49</v>
      </c>
      <c r="K914" t="s">
        <v>136</v>
      </c>
      <c r="L914" t="s">
        <v>137</v>
      </c>
      <c r="M914" t="s">
        <v>38</v>
      </c>
      <c r="N914">
        <v>11</v>
      </c>
      <c r="O914" s="20" t="s">
        <v>32</v>
      </c>
      <c r="P914">
        <v>2.5</v>
      </c>
      <c r="Q914" t="s">
        <v>54</v>
      </c>
      <c r="R914">
        <v>0.74</v>
      </c>
      <c r="S914" t="s">
        <v>55</v>
      </c>
      <c r="T914" t="s">
        <v>20</v>
      </c>
      <c r="U914">
        <v>4</v>
      </c>
      <c r="W914">
        <v>1</v>
      </c>
    </row>
    <row r="915" spans="1:23" x14ac:dyDescent="0.25">
      <c r="A915" t="s">
        <v>1885</v>
      </c>
      <c r="B915" t="s">
        <v>2108</v>
      </c>
      <c r="C915" t="s">
        <v>4849</v>
      </c>
      <c r="D915" t="s">
        <v>2110</v>
      </c>
      <c r="E915" t="s">
        <v>1886</v>
      </c>
      <c r="F915" t="s">
        <v>4850</v>
      </c>
      <c r="G915" t="s">
        <v>4851</v>
      </c>
      <c r="H915" t="s">
        <v>1886</v>
      </c>
      <c r="I915" t="s">
        <v>63</v>
      </c>
      <c r="J915">
        <v>50</v>
      </c>
      <c r="K915" t="s">
        <v>136</v>
      </c>
      <c r="L915" t="s">
        <v>137</v>
      </c>
      <c r="M915" t="s">
        <v>14</v>
      </c>
      <c r="N915">
        <v>8</v>
      </c>
      <c r="O915" s="20" t="s">
        <v>2105</v>
      </c>
      <c r="P915">
        <v>3.7</v>
      </c>
      <c r="Q915" t="s">
        <v>2100</v>
      </c>
      <c r="R915">
        <v>0.82</v>
      </c>
      <c r="S915" t="s">
        <v>50</v>
      </c>
      <c r="T915" t="s">
        <v>44</v>
      </c>
      <c r="U915">
        <v>15</v>
      </c>
      <c r="W915">
        <v>6</v>
      </c>
    </row>
    <row r="916" spans="1:23" x14ac:dyDescent="0.25">
      <c r="A916" t="s">
        <v>1887</v>
      </c>
      <c r="B916" t="s">
        <v>2108</v>
      </c>
      <c r="C916" t="s">
        <v>4852</v>
      </c>
      <c r="D916" t="s">
        <v>2110</v>
      </c>
      <c r="E916" t="s">
        <v>1888</v>
      </c>
      <c r="F916" t="s">
        <v>4853</v>
      </c>
      <c r="G916" t="s">
        <v>4854</v>
      </c>
      <c r="H916" t="s">
        <v>1888</v>
      </c>
      <c r="I916" t="s">
        <v>63</v>
      </c>
      <c r="J916">
        <v>59</v>
      </c>
      <c r="K916" t="s">
        <v>95</v>
      </c>
      <c r="L916" t="s">
        <v>96</v>
      </c>
      <c r="M916" t="s">
        <v>97</v>
      </c>
      <c r="N916">
        <v>22</v>
      </c>
      <c r="O916" s="20" t="s">
        <v>2102</v>
      </c>
      <c r="P916">
        <v>1.1000000000000001</v>
      </c>
      <c r="Q916" t="s">
        <v>142</v>
      </c>
      <c r="R916">
        <v>0.85</v>
      </c>
      <c r="S916" t="s">
        <v>33</v>
      </c>
      <c r="T916" t="s">
        <v>44</v>
      </c>
      <c r="U916">
        <v>12</v>
      </c>
      <c r="W916">
        <v>14</v>
      </c>
    </row>
    <row r="917" spans="1:23" x14ac:dyDescent="0.25">
      <c r="A917" t="s">
        <v>1889</v>
      </c>
      <c r="B917" t="s">
        <v>2108</v>
      </c>
      <c r="C917" t="s">
        <v>4855</v>
      </c>
      <c r="D917" t="s">
        <v>2110</v>
      </c>
      <c r="E917" t="s">
        <v>1890</v>
      </c>
      <c r="F917" t="s">
        <v>4856</v>
      </c>
      <c r="G917" t="s">
        <v>4857</v>
      </c>
      <c r="H917" t="s">
        <v>1890</v>
      </c>
      <c r="I917" t="s">
        <v>82</v>
      </c>
      <c r="J917">
        <v>33</v>
      </c>
      <c r="K917" t="s">
        <v>47</v>
      </c>
      <c r="L917" t="s">
        <v>48</v>
      </c>
      <c r="M917" t="s">
        <v>38</v>
      </c>
      <c r="N917">
        <v>8</v>
      </c>
      <c r="O917" s="20" t="s">
        <v>2103</v>
      </c>
      <c r="P917">
        <v>2.2999999999999998</v>
      </c>
      <c r="Q917" t="s">
        <v>2100</v>
      </c>
      <c r="R917">
        <v>0.68</v>
      </c>
      <c r="S917" t="s">
        <v>55</v>
      </c>
      <c r="T917" t="s">
        <v>20</v>
      </c>
      <c r="U917">
        <v>8</v>
      </c>
      <c r="W917">
        <v>7</v>
      </c>
    </row>
    <row r="918" spans="1:23" x14ac:dyDescent="0.25">
      <c r="A918" t="s">
        <v>1891</v>
      </c>
      <c r="B918" t="s">
        <v>2108</v>
      </c>
      <c r="C918" t="s">
        <v>4858</v>
      </c>
      <c r="D918" t="s">
        <v>2110</v>
      </c>
      <c r="E918" t="s">
        <v>1892</v>
      </c>
      <c r="F918" t="s">
        <v>4859</v>
      </c>
      <c r="G918" t="s">
        <v>4860</v>
      </c>
      <c r="H918" t="s">
        <v>1892</v>
      </c>
      <c r="I918" t="s">
        <v>63</v>
      </c>
      <c r="J918">
        <v>45</v>
      </c>
      <c r="K918" t="s">
        <v>111</v>
      </c>
      <c r="L918" t="s">
        <v>13</v>
      </c>
      <c r="M918" t="s">
        <v>23</v>
      </c>
      <c r="N918">
        <v>22</v>
      </c>
      <c r="O918" s="20">
        <v>40</v>
      </c>
      <c r="P918">
        <v>3.7</v>
      </c>
      <c r="Q918" t="s">
        <v>2100</v>
      </c>
      <c r="R918">
        <v>0.99</v>
      </c>
      <c r="S918" t="s">
        <v>8</v>
      </c>
      <c r="T918" t="s">
        <v>20</v>
      </c>
      <c r="U918">
        <v>20</v>
      </c>
      <c r="W918">
        <v>16</v>
      </c>
    </row>
    <row r="919" spans="1:23" x14ac:dyDescent="0.25">
      <c r="A919" t="s">
        <v>1893</v>
      </c>
      <c r="B919" t="s">
        <v>2108</v>
      </c>
      <c r="C919" t="s">
        <v>4861</v>
      </c>
      <c r="D919" t="s">
        <v>2110</v>
      </c>
      <c r="E919" t="s">
        <v>1894</v>
      </c>
      <c r="F919" t="s">
        <v>4862</v>
      </c>
      <c r="G919" t="s">
        <v>4863</v>
      </c>
      <c r="H919" t="s">
        <v>1894</v>
      </c>
      <c r="I919" t="s">
        <v>63</v>
      </c>
      <c r="J919">
        <v>36</v>
      </c>
      <c r="K919" t="s">
        <v>5</v>
      </c>
      <c r="L919" t="s">
        <v>6</v>
      </c>
      <c r="M919" t="s">
        <v>19</v>
      </c>
      <c r="N919">
        <v>14</v>
      </c>
      <c r="O919" s="20">
        <v>30</v>
      </c>
      <c r="P919">
        <v>1.9</v>
      </c>
      <c r="Q919" t="s">
        <v>2099</v>
      </c>
      <c r="R919">
        <v>0.62</v>
      </c>
      <c r="S919" t="s">
        <v>8</v>
      </c>
      <c r="T919" t="s">
        <v>20</v>
      </c>
      <c r="U919">
        <v>14</v>
      </c>
      <c r="W919">
        <v>5</v>
      </c>
    </row>
    <row r="920" spans="1:23" x14ac:dyDescent="0.25">
      <c r="A920" t="s">
        <v>1895</v>
      </c>
      <c r="B920" t="s">
        <v>2108</v>
      </c>
      <c r="C920" t="s">
        <v>4864</v>
      </c>
      <c r="D920" t="s">
        <v>2110</v>
      </c>
      <c r="E920" t="s">
        <v>1896</v>
      </c>
      <c r="F920" t="s">
        <v>4865</v>
      </c>
      <c r="G920" t="s">
        <v>4866</v>
      </c>
      <c r="H920" t="s">
        <v>1896</v>
      </c>
      <c r="I920" t="s">
        <v>82</v>
      </c>
      <c r="J920">
        <v>46</v>
      </c>
      <c r="K920" t="s">
        <v>136</v>
      </c>
      <c r="L920" t="s">
        <v>137</v>
      </c>
      <c r="M920" t="s">
        <v>60</v>
      </c>
      <c r="N920">
        <v>6</v>
      </c>
      <c r="O920" s="20">
        <v>30</v>
      </c>
      <c r="P920">
        <v>1.5</v>
      </c>
      <c r="Q920" t="s">
        <v>2099</v>
      </c>
      <c r="R920">
        <v>0.11</v>
      </c>
      <c r="S920" t="s">
        <v>8</v>
      </c>
      <c r="T920" t="s">
        <v>44</v>
      </c>
      <c r="U920">
        <v>12</v>
      </c>
      <c r="W920">
        <v>5</v>
      </c>
    </row>
    <row r="921" spans="1:23" x14ac:dyDescent="0.25">
      <c r="A921" t="s">
        <v>1897</v>
      </c>
      <c r="B921" t="s">
        <v>2108</v>
      </c>
      <c r="C921" t="s">
        <v>4867</v>
      </c>
      <c r="D921" t="s">
        <v>2110</v>
      </c>
      <c r="E921" t="s">
        <v>1898</v>
      </c>
      <c r="F921" t="s">
        <v>4868</v>
      </c>
      <c r="G921" t="s">
        <v>4869</v>
      </c>
      <c r="H921" t="s">
        <v>1898</v>
      </c>
      <c r="I921" t="s">
        <v>63</v>
      </c>
      <c r="J921">
        <v>53</v>
      </c>
      <c r="K921" t="s">
        <v>47</v>
      </c>
      <c r="L921" t="s">
        <v>48</v>
      </c>
      <c r="M921" t="s">
        <v>19</v>
      </c>
      <c r="N921">
        <v>14</v>
      </c>
      <c r="O921" s="20">
        <v>30</v>
      </c>
      <c r="P921">
        <v>0</v>
      </c>
      <c r="Q921" t="s">
        <v>2099</v>
      </c>
      <c r="R921">
        <v>0.83</v>
      </c>
      <c r="S921" t="s">
        <v>33</v>
      </c>
      <c r="T921" t="s">
        <v>20</v>
      </c>
      <c r="U921">
        <v>15</v>
      </c>
      <c r="W921">
        <v>5</v>
      </c>
    </row>
    <row r="922" spans="1:23" x14ac:dyDescent="0.25">
      <c r="A922" t="s">
        <v>1899</v>
      </c>
      <c r="B922" t="s">
        <v>2108</v>
      </c>
      <c r="C922" t="s">
        <v>4870</v>
      </c>
      <c r="D922" t="s">
        <v>2110</v>
      </c>
      <c r="E922" t="s">
        <v>1900</v>
      </c>
      <c r="F922" t="s">
        <v>4871</v>
      </c>
      <c r="G922" t="s">
        <v>4872</v>
      </c>
      <c r="H922" t="s">
        <v>1900</v>
      </c>
      <c r="I922" t="s">
        <v>63</v>
      </c>
      <c r="J922">
        <v>24</v>
      </c>
      <c r="K922" t="s">
        <v>43</v>
      </c>
      <c r="L922" t="s">
        <v>13</v>
      </c>
      <c r="M922" t="s">
        <v>23</v>
      </c>
      <c r="N922">
        <v>2</v>
      </c>
      <c r="O922" s="20">
        <v>30</v>
      </c>
      <c r="P922">
        <v>3.6</v>
      </c>
      <c r="Q922" t="s">
        <v>2100</v>
      </c>
      <c r="R922">
        <v>0.92</v>
      </c>
      <c r="S922" t="s">
        <v>55</v>
      </c>
      <c r="T922" t="s">
        <v>20</v>
      </c>
      <c r="U922">
        <v>3</v>
      </c>
      <c r="W922">
        <v>1</v>
      </c>
    </row>
    <row r="923" spans="1:23" x14ac:dyDescent="0.25">
      <c r="A923" t="s">
        <v>1901</v>
      </c>
      <c r="B923" t="s">
        <v>2108</v>
      </c>
      <c r="C923" t="s">
        <v>4873</v>
      </c>
      <c r="D923" t="s">
        <v>2110</v>
      </c>
      <c r="E923" t="s">
        <v>1902</v>
      </c>
      <c r="F923" t="s">
        <v>4874</v>
      </c>
      <c r="G923" t="s">
        <v>4875</v>
      </c>
      <c r="H923" t="s">
        <v>1902</v>
      </c>
      <c r="I923" t="s">
        <v>63</v>
      </c>
      <c r="J923">
        <v>49</v>
      </c>
      <c r="K923" t="s">
        <v>173</v>
      </c>
      <c r="L923" t="s">
        <v>59</v>
      </c>
      <c r="M923" t="s">
        <v>75</v>
      </c>
      <c r="N923">
        <v>4</v>
      </c>
      <c r="O923" s="20" t="s">
        <v>153</v>
      </c>
      <c r="P923">
        <v>2.1</v>
      </c>
      <c r="Q923" t="s">
        <v>2100</v>
      </c>
      <c r="R923">
        <v>0.85</v>
      </c>
      <c r="S923" t="s">
        <v>8</v>
      </c>
      <c r="T923" t="s">
        <v>15</v>
      </c>
      <c r="U923">
        <v>5</v>
      </c>
      <c r="W923">
        <v>2</v>
      </c>
    </row>
    <row r="924" spans="1:23" x14ac:dyDescent="0.25">
      <c r="A924" t="s">
        <v>1903</v>
      </c>
      <c r="B924" t="s">
        <v>2108</v>
      </c>
      <c r="C924" t="s">
        <v>4876</v>
      </c>
      <c r="D924" t="s">
        <v>2110</v>
      </c>
      <c r="E924" t="s">
        <v>1904</v>
      </c>
      <c r="F924" t="s">
        <v>4877</v>
      </c>
      <c r="G924" t="s">
        <v>4878</v>
      </c>
      <c r="H924" t="s">
        <v>1904</v>
      </c>
      <c r="I924" t="s">
        <v>63</v>
      </c>
      <c r="J924">
        <v>49</v>
      </c>
      <c r="K924" t="s">
        <v>95</v>
      </c>
      <c r="L924" t="s">
        <v>96</v>
      </c>
      <c r="M924" t="s">
        <v>31</v>
      </c>
      <c r="N924">
        <v>4</v>
      </c>
      <c r="O924" s="20">
        <v>75</v>
      </c>
      <c r="P924">
        <v>2.9</v>
      </c>
      <c r="Q924" t="s">
        <v>2099</v>
      </c>
      <c r="R924">
        <v>0.11</v>
      </c>
      <c r="S924" t="s">
        <v>33</v>
      </c>
      <c r="T924" t="s">
        <v>15</v>
      </c>
      <c r="U924">
        <v>1</v>
      </c>
      <c r="W924">
        <v>1</v>
      </c>
    </row>
    <row r="925" spans="1:23" x14ac:dyDescent="0.25">
      <c r="A925" t="s">
        <v>1905</v>
      </c>
      <c r="B925" t="s">
        <v>2108</v>
      </c>
      <c r="C925" t="s">
        <v>4879</v>
      </c>
      <c r="D925" t="s">
        <v>2110</v>
      </c>
      <c r="E925" t="s">
        <v>1906</v>
      </c>
      <c r="F925" t="s">
        <v>4880</v>
      </c>
      <c r="G925" t="s">
        <v>4881</v>
      </c>
      <c r="H925" t="s">
        <v>1906</v>
      </c>
      <c r="I925" t="s">
        <v>63</v>
      </c>
      <c r="J925">
        <v>49</v>
      </c>
      <c r="K925" t="s">
        <v>95</v>
      </c>
      <c r="L925" t="s">
        <v>96</v>
      </c>
      <c r="M925" t="s">
        <v>14</v>
      </c>
      <c r="N925">
        <v>24</v>
      </c>
      <c r="O925" s="20">
        <v>100</v>
      </c>
      <c r="P925">
        <v>3.6</v>
      </c>
      <c r="Q925" t="s">
        <v>2100</v>
      </c>
      <c r="R925">
        <v>0.11</v>
      </c>
      <c r="S925" t="s">
        <v>8</v>
      </c>
      <c r="T925" t="s">
        <v>20</v>
      </c>
      <c r="U925">
        <v>11</v>
      </c>
      <c r="W925">
        <v>1</v>
      </c>
    </row>
    <row r="926" spans="1:23" x14ac:dyDescent="0.25">
      <c r="A926" t="s">
        <v>1907</v>
      </c>
      <c r="B926" t="s">
        <v>2108</v>
      </c>
      <c r="C926" t="s">
        <v>4882</v>
      </c>
      <c r="D926" t="s">
        <v>2110</v>
      </c>
      <c r="E926" t="s">
        <v>1908</v>
      </c>
      <c r="F926" t="s">
        <v>4883</v>
      </c>
      <c r="G926" t="s">
        <v>4884</v>
      </c>
      <c r="H926" t="s">
        <v>1908</v>
      </c>
      <c r="I926" t="s">
        <v>63</v>
      </c>
      <c r="J926">
        <v>58</v>
      </c>
      <c r="K926" t="s">
        <v>91</v>
      </c>
      <c r="L926" t="s">
        <v>92</v>
      </c>
      <c r="M926" t="s">
        <v>7</v>
      </c>
      <c r="N926">
        <v>29</v>
      </c>
      <c r="O926" s="20">
        <v>30</v>
      </c>
      <c r="P926">
        <v>3.3</v>
      </c>
      <c r="Q926" t="s">
        <v>54</v>
      </c>
      <c r="R926">
        <v>0.89</v>
      </c>
      <c r="S926" t="s">
        <v>50</v>
      </c>
      <c r="T926" t="s">
        <v>9</v>
      </c>
      <c r="U926">
        <v>12</v>
      </c>
      <c r="W926">
        <v>10</v>
      </c>
    </row>
    <row r="927" spans="1:23" x14ac:dyDescent="0.25">
      <c r="A927" t="s">
        <v>1909</v>
      </c>
      <c r="B927" t="s">
        <v>2108</v>
      </c>
      <c r="C927" t="s">
        <v>4885</v>
      </c>
      <c r="D927" t="s">
        <v>2110</v>
      </c>
      <c r="E927" t="s">
        <v>1910</v>
      </c>
      <c r="F927" t="s">
        <v>4886</v>
      </c>
      <c r="G927" t="s">
        <v>4887</v>
      </c>
      <c r="H927" t="s">
        <v>1910</v>
      </c>
      <c r="I927" t="s">
        <v>82</v>
      </c>
      <c r="J927">
        <v>50</v>
      </c>
      <c r="K927" t="s">
        <v>136</v>
      </c>
      <c r="L927" t="s">
        <v>137</v>
      </c>
      <c r="M927" t="s">
        <v>60</v>
      </c>
      <c r="N927">
        <v>13</v>
      </c>
      <c r="O927" s="20" t="s">
        <v>49</v>
      </c>
      <c r="P927">
        <v>2.5</v>
      </c>
      <c r="Q927" t="s">
        <v>2100</v>
      </c>
      <c r="R927">
        <v>0.81</v>
      </c>
      <c r="S927" t="s">
        <v>55</v>
      </c>
      <c r="T927" t="s">
        <v>20</v>
      </c>
      <c r="U927">
        <v>6</v>
      </c>
      <c r="W927">
        <v>3</v>
      </c>
    </row>
    <row r="928" spans="1:23" x14ac:dyDescent="0.25">
      <c r="A928" t="s">
        <v>1911</v>
      </c>
      <c r="B928" t="s">
        <v>2108</v>
      </c>
      <c r="C928" t="s">
        <v>4888</v>
      </c>
      <c r="D928" t="s">
        <v>2110</v>
      </c>
      <c r="E928" t="s">
        <v>1912</v>
      </c>
      <c r="F928" t="s">
        <v>4889</v>
      </c>
      <c r="G928" t="s">
        <v>4890</v>
      </c>
      <c r="H928" t="s">
        <v>1912</v>
      </c>
      <c r="I928" t="s">
        <v>82</v>
      </c>
      <c r="J928">
        <v>27</v>
      </c>
      <c r="K928" t="s">
        <v>136</v>
      </c>
      <c r="L928" t="s">
        <v>137</v>
      </c>
      <c r="M928" t="s">
        <v>75</v>
      </c>
      <c r="N928">
        <v>1</v>
      </c>
      <c r="O928" s="20" t="s">
        <v>2102</v>
      </c>
      <c r="P928">
        <v>3.7</v>
      </c>
      <c r="Q928" t="s">
        <v>2100</v>
      </c>
      <c r="R928">
        <v>0.61</v>
      </c>
      <c r="S928" t="s">
        <v>55</v>
      </c>
      <c r="T928" t="s">
        <v>15</v>
      </c>
      <c r="U928">
        <v>5</v>
      </c>
      <c r="W928">
        <v>1</v>
      </c>
    </row>
    <row r="929" spans="1:23" x14ac:dyDescent="0.25">
      <c r="A929" t="s">
        <v>1913</v>
      </c>
      <c r="B929" t="s">
        <v>2108</v>
      </c>
      <c r="C929" t="s">
        <v>4891</v>
      </c>
      <c r="D929" t="s">
        <v>2110</v>
      </c>
      <c r="E929" t="s">
        <v>1914</v>
      </c>
      <c r="F929" t="s">
        <v>4892</v>
      </c>
      <c r="G929" t="s">
        <v>4893</v>
      </c>
      <c r="H929" t="s">
        <v>1914</v>
      </c>
      <c r="I929" t="s">
        <v>63</v>
      </c>
      <c r="J929">
        <v>20</v>
      </c>
      <c r="K929" t="s">
        <v>95</v>
      </c>
      <c r="L929" t="s">
        <v>96</v>
      </c>
      <c r="M929" t="s">
        <v>97</v>
      </c>
      <c r="N929">
        <v>11</v>
      </c>
      <c r="O929" s="20" t="s">
        <v>32</v>
      </c>
      <c r="P929">
        <v>4.5999999999999996</v>
      </c>
      <c r="Q929" t="s">
        <v>2100</v>
      </c>
      <c r="R929">
        <v>0.11</v>
      </c>
      <c r="S929" t="s">
        <v>33</v>
      </c>
      <c r="T929" t="s">
        <v>9</v>
      </c>
      <c r="U929">
        <v>1</v>
      </c>
      <c r="W929">
        <v>1</v>
      </c>
    </row>
    <row r="930" spans="1:23" x14ac:dyDescent="0.25">
      <c r="A930" t="s">
        <v>1915</v>
      </c>
      <c r="B930" t="s">
        <v>2108</v>
      </c>
      <c r="C930" t="s">
        <v>4894</v>
      </c>
      <c r="D930" t="s">
        <v>2110</v>
      </c>
      <c r="E930" t="s">
        <v>1916</v>
      </c>
      <c r="F930" t="s">
        <v>4895</v>
      </c>
      <c r="G930" t="s">
        <v>4896</v>
      </c>
      <c r="H930" t="s">
        <v>1916</v>
      </c>
      <c r="I930" t="s">
        <v>82</v>
      </c>
      <c r="J930">
        <v>52</v>
      </c>
      <c r="K930" t="s">
        <v>107</v>
      </c>
      <c r="L930" t="s">
        <v>108</v>
      </c>
      <c r="M930" t="s">
        <v>7</v>
      </c>
      <c r="N930">
        <v>15</v>
      </c>
      <c r="O930" s="20" t="s">
        <v>24</v>
      </c>
      <c r="P930">
        <v>0</v>
      </c>
      <c r="Q930" t="s">
        <v>2100</v>
      </c>
      <c r="R930">
        <v>0.92</v>
      </c>
      <c r="S930" t="s">
        <v>33</v>
      </c>
      <c r="T930" t="s">
        <v>9</v>
      </c>
      <c r="U930">
        <v>9</v>
      </c>
      <c r="W930">
        <v>9</v>
      </c>
    </row>
    <row r="931" spans="1:23" x14ac:dyDescent="0.25">
      <c r="A931" t="s">
        <v>1917</v>
      </c>
      <c r="B931" t="s">
        <v>2108</v>
      </c>
      <c r="C931" t="s">
        <v>4897</v>
      </c>
      <c r="D931" t="s">
        <v>2110</v>
      </c>
      <c r="E931" t="s">
        <v>1918</v>
      </c>
      <c r="F931" t="s">
        <v>4898</v>
      </c>
      <c r="G931" t="s">
        <v>4899</v>
      </c>
      <c r="H931" t="s">
        <v>1918</v>
      </c>
      <c r="I931" t="s">
        <v>63</v>
      </c>
      <c r="J931">
        <v>22</v>
      </c>
      <c r="K931" t="s">
        <v>118</v>
      </c>
      <c r="L931" t="s">
        <v>119</v>
      </c>
      <c r="M931" t="s">
        <v>97</v>
      </c>
      <c r="N931">
        <v>2</v>
      </c>
      <c r="O931" s="20">
        <v>30</v>
      </c>
      <c r="P931">
        <v>2</v>
      </c>
      <c r="Q931" t="s">
        <v>142</v>
      </c>
      <c r="R931">
        <v>0.96</v>
      </c>
      <c r="S931" t="s">
        <v>55</v>
      </c>
      <c r="T931" t="s">
        <v>20</v>
      </c>
      <c r="U931">
        <v>2</v>
      </c>
      <c r="W931">
        <v>3</v>
      </c>
    </row>
    <row r="932" spans="1:23" x14ac:dyDescent="0.25">
      <c r="A932" t="s">
        <v>1919</v>
      </c>
      <c r="B932" t="s">
        <v>2108</v>
      </c>
      <c r="C932" t="s">
        <v>4900</v>
      </c>
      <c r="D932" t="s">
        <v>2110</v>
      </c>
      <c r="E932" t="s">
        <v>1920</v>
      </c>
      <c r="F932" t="s">
        <v>4901</v>
      </c>
      <c r="G932" t="s">
        <v>4902</v>
      </c>
      <c r="H932" t="s">
        <v>1920</v>
      </c>
      <c r="I932" t="s">
        <v>63</v>
      </c>
      <c r="J932">
        <v>38</v>
      </c>
      <c r="K932" t="s">
        <v>47</v>
      </c>
      <c r="L932" t="s">
        <v>48</v>
      </c>
      <c r="M932" t="s">
        <v>23</v>
      </c>
      <c r="N932">
        <v>14</v>
      </c>
      <c r="O932" s="20">
        <v>100</v>
      </c>
      <c r="P932">
        <v>1.7</v>
      </c>
      <c r="Q932" t="s">
        <v>2099</v>
      </c>
      <c r="R932">
        <v>0.66</v>
      </c>
      <c r="S932" t="s">
        <v>8</v>
      </c>
      <c r="T932" t="s">
        <v>15</v>
      </c>
      <c r="U932">
        <v>7</v>
      </c>
      <c r="W932">
        <v>1</v>
      </c>
    </row>
    <row r="933" spans="1:23" x14ac:dyDescent="0.25">
      <c r="A933" t="s">
        <v>1921</v>
      </c>
      <c r="B933" t="s">
        <v>2108</v>
      </c>
      <c r="C933" t="s">
        <v>4903</v>
      </c>
      <c r="D933" t="s">
        <v>2110</v>
      </c>
      <c r="E933" t="s">
        <v>1922</v>
      </c>
      <c r="F933" t="s">
        <v>4904</v>
      </c>
      <c r="G933" t="s">
        <v>4905</v>
      </c>
      <c r="H933" t="s">
        <v>1922</v>
      </c>
      <c r="I933" t="s">
        <v>82</v>
      </c>
      <c r="J933">
        <v>21</v>
      </c>
      <c r="K933" t="s">
        <v>111</v>
      </c>
      <c r="L933" t="s">
        <v>13</v>
      </c>
      <c r="M933" t="s">
        <v>19</v>
      </c>
      <c r="N933">
        <v>0</v>
      </c>
      <c r="O933" s="20" t="s">
        <v>2102</v>
      </c>
      <c r="P933">
        <v>3</v>
      </c>
      <c r="Q933" t="s">
        <v>2099</v>
      </c>
      <c r="R933">
        <v>0.64</v>
      </c>
      <c r="S933" t="s">
        <v>8</v>
      </c>
      <c r="T933" t="s">
        <v>15</v>
      </c>
      <c r="U933">
        <v>1</v>
      </c>
      <c r="W933">
        <v>3</v>
      </c>
    </row>
    <row r="934" spans="1:23" x14ac:dyDescent="0.25">
      <c r="A934" t="s">
        <v>1923</v>
      </c>
      <c r="B934" t="s">
        <v>2108</v>
      </c>
      <c r="C934" t="s">
        <v>4906</v>
      </c>
      <c r="D934" t="s">
        <v>2110</v>
      </c>
      <c r="E934" t="s">
        <v>1924</v>
      </c>
      <c r="F934" t="s">
        <v>4907</v>
      </c>
      <c r="G934" t="s">
        <v>4908</v>
      </c>
      <c r="H934" t="s">
        <v>1924</v>
      </c>
      <c r="I934" t="s">
        <v>82</v>
      </c>
      <c r="J934">
        <v>41</v>
      </c>
      <c r="K934" t="s">
        <v>12</v>
      </c>
      <c r="L934" t="s">
        <v>13</v>
      </c>
      <c r="M934" t="s">
        <v>31</v>
      </c>
      <c r="N934">
        <v>15</v>
      </c>
      <c r="O934" s="20">
        <v>40</v>
      </c>
      <c r="P934">
        <v>3.4</v>
      </c>
      <c r="Q934" t="s">
        <v>2099</v>
      </c>
      <c r="R934">
        <v>0.01</v>
      </c>
      <c r="S934" t="s">
        <v>50</v>
      </c>
      <c r="T934" t="s">
        <v>9</v>
      </c>
      <c r="U934">
        <v>8</v>
      </c>
      <c r="W934">
        <v>6</v>
      </c>
    </row>
    <row r="935" spans="1:23" x14ac:dyDescent="0.25">
      <c r="A935" t="s">
        <v>1925</v>
      </c>
      <c r="B935" t="s">
        <v>2108</v>
      </c>
      <c r="C935" t="s">
        <v>4909</v>
      </c>
      <c r="D935" t="s">
        <v>2110</v>
      </c>
      <c r="E935" t="s">
        <v>1926</v>
      </c>
      <c r="F935" t="s">
        <v>4910</v>
      </c>
      <c r="G935" t="s">
        <v>4911</v>
      </c>
      <c r="H935" t="s">
        <v>1926</v>
      </c>
      <c r="I935" t="s">
        <v>63</v>
      </c>
      <c r="J935">
        <v>33</v>
      </c>
      <c r="K935" t="s">
        <v>36</v>
      </c>
      <c r="L935" t="s">
        <v>37</v>
      </c>
      <c r="M935" t="s">
        <v>7</v>
      </c>
      <c r="N935">
        <v>6</v>
      </c>
      <c r="O935" s="20">
        <v>40</v>
      </c>
      <c r="P935">
        <v>3.2</v>
      </c>
      <c r="Q935" t="s">
        <v>2100</v>
      </c>
      <c r="R935">
        <v>0.95</v>
      </c>
      <c r="S935" t="s">
        <v>8</v>
      </c>
      <c r="T935" t="s">
        <v>20</v>
      </c>
      <c r="U935">
        <v>15</v>
      </c>
      <c r="W935">
        <v>6</v>
      </c>
    </row>
    <row r="936" spans="1:23" x14ac:dyDescent="0.25">
      <c r="A936" t="s">
        <v>1927</v>
      </c>
      <c r="B936" t="s">
        <v>2108</v>
      </c>
      <c r="C936" t="s">
        <v>4912</v>
      </c>
      <c r="D936" t="s">
        <v>2110</v>
      </c>
      <c r="E936" t="s">
        <v>1928</v>
      </c>
      <c r="F936" t="s">
        <v>4913</v>
      </c>
      <c r="G936" t="s">
        <v>4914</v>
      </c>
      <c r="H936" t="s">
        <v>1928</v>
      </c>
      <c r="I936" t="s">
        <v>63</v>
      </c>
      <c r="J936">
        <v>38</v>
      </c>
      <c r="K936" t="s">
        <v>162</v>
      </c>
      <c r="L936" t="s">
        <v>59</v>
      </c>
      <c r="M936" t="s">
        <v>14</v>
      </c>
      <c r="N936">
        <v>11</v>
      </c>
      <c r="O936" s="20" t="s">
        <v>49</v>
      </c>
      <c r="P936">
        <v>2.8</v>
      </c>
      <c r="Q936" t="s">
        <v>2100</v>
      </c>
      <c r="R936">
        <v>0.91</v>
      </c>
      <c r="S936" t="s">
        <v>33</v>
      </c>
      <c r="T936" t="s">
        <v>44</v>
      </c>
      <c r="U936">
        <v>9</v>
      </c>
      <c r="W936">
        <v>5</v>
      </c>
    </row>
    <row r="937" spans="1:23" x14ac:dyDescent="0.25">
      <c r="A937" t="s">
        <v>1929</v>
      </c>
      <c r="B937" t="s">
        <v>2108</v>
      </c>
      <c r="C937" t="s">
        <v>4915</v>
      </c>
      <c r="D937" t="s">
        <v>2110</v>
      </c>
      <c r="E937" t="s">
        <v>1930</v>
      </c>
      <c r="F937" t="s">
        <v>4916</v>
      </c>
      <c r="G937" t="s">
        <v>4917</v>
      </c>
      <c r="H937" t="s">
        <v>1930</v>
      </c>
      <c r="I937" t="s">
        <v>63</v>
      </c>
      <c r="J937">
        <v>26</v>
      </c>
      <c r="K937" t="s">
        <v>107</v>
      </c>
      <c r="L937" t="s">
        <v>108</v>
      </c>
      <c r="M937" t="s">
        <v>75</v>
      </c>
      <c r="N937">
        <v>8</v>
      </c>
      <c r="O937" s="20" t="s">
        <v>2107</v>
      </c>
      <c r="P937">
        <v>4.0999999999999996</v>
      </c>
      <c r="Q937" t="s">
        <v>54</v>
      </c>
      <c r="R937">
        <v>0.82</v>
      </c>
      <c r="S937" t="s">
        <v>33</v>
      </c>
      <c r="T937" t="s">
        <v>44</v>
      </c>
      <c r="U937">
        <v>12</v>
      </c>
      <c r="W937">
        <v>1</v>
      </c>
    </row>
    <row r="938" spans="1:23" x14ac:dyDescent="0.25">
      <c r="A938" t="s">
        <v>1931</v>
      </c>
      <c r="B938" t="s">
        <v>2108</v>
      </c>
      <c r="C938" t="s">
        <v>4918</v>
      </c>
      <c r="D938" t="s">
        <v>2110</v>
      </c>
      <c r="E938" t="s">
        <v>1932</v>
      </c>
      <c r="F938" t="s">
        <v>4919</v>
      </c>
      <c r="G938" t="s">
        <v>4920</v>
      </c>
      <c r="H938" t="s">
        <v>1932</v>
      </c>
      <c r="I938" t="s">
        <v>63</v>
      </c>
      <c r="J938">
        <v>43</v>
      </c>
      <c r="K938" t="s">
        <v>29</v>
      </c>
      <c r="L938" t="s">
        <v>30</v>
      </c>
      <c r="M938" t="s">
        <v>31</v>
      </c>
      <c r="N938">
        <v>3</v>
      </c>
      <c r="O938" s="20">
        <v>20</v>
      </c>
      <c r="P938">
        <v>0</v>
      </c>
      <c r="Q938" t="s">
        <v>2100</v>
      </c>
      <c r="R938">
        <v>0.95</v>
      </c>
      <c r="S938" t="s">
        <v>8</v>
      </c>
      <c r="T938" t="s">
        <v>15</v>
      </c>
      <c r="U938">
        <v>3</v>
      </c>
      <c r="W938">
        <v>1</v>
      </c>
    </row>
    <row r="939" spans="1:23" x14ac:dyDescent="0.25">
      <c r="A939" t="s">
        <v>1933</v>
      </c>
      <c r="B939" t="s">
        <v>2108</v>
      </c>
      <c r="C939" t="s">
        <v>4921</v>
      </c>
      <c r="D939" t="s">
        <v>2110</v>
      </c>
      <c r="E939" t="s">
        <v>1934</v>
      </c>
      <c r="F939" t="s">
        <v>4922</v>
      </c>
      <c r="G939" t="s">
        <v>4923</v>
      </c>
      <c r="H939" t="s">
        <v>1934</v>
      </c>
      <c r="I939" t="s">
        <v>63</v>
      </c>
      <c r="J939">
        <v>21</v>
      </c>
      <c r="K939" t="s">
        <v>5</v>
      </c>
      <c r="L939" t="s">
        <v>6</v>
      </c>
      <c r="M939" t="s">
        <v>64</v>
      </c>
      <c r="N939">
        <v>0</v>
      </c>
      <c r="O939" s="20" t="s">
        <v>49</v>
      </c>
      <c r="P939">
        <v>0</v>
      </c>
      <c r="Q939" t="s">
        <v>2100</v>
      </c>
      <c r="R939">
        <v>0.95</v>
      </c>
      <c r="S939" t="s">
        <v>33</v>
      </c>
      <c r="T939" t="s">
        <v>44</v>
      </c>
      <c r="U939">
        <v>5</v>
      </c>
      <c r="W939">
        <v>3</v>
      </c>
    </row>
    <row r="940" spans="1:23" x14ac:dyDescent="0.25">
      <c r="A940" t="s">
        <v>1935</v>
      </c>
      <c r="B940" t="s">
        <v>2108</v>
      </c>
      <c r="C940" t="s">
        <v>4924</v>
      </c>
      <c r="D940" t="s">
        <v>2110</v>
      </c>
      <c r="E940" t="s">
        <v>1936</v>
      </c>
      <c r="F940" t="s">
        <v>4925</v>
      </c>
      <c r="G940" t="s">
        <v>4926</v>
      </c>
      <c r="H940" t="s">
        <v>1936</v>
      </c>
      <c r="I940" t="s">
        <v>82</v>
      </c>
      <c r="J940">
        <v>47</v>
      </c>
      <c r="K940" t="s">
        <v>95</v>
      </c>
      <c r="L940" t="s">
        <v>96</v>
      </c>
      <c r="M940" t="s">
        <v>14</v>
      </c>
      <c r="N940">
        <v>7</v>
      </c>
      <c r="O940" s="20" t="s">
        <v>2106</v>
      </c>
      <c r="P940">
        <v>2.5</v>
      </c>
      <c r="Q940" t="s">
        <v>2100</v>
      </c>
      <c r="R940">
        <v>0.69</v>
      </c>
      <c r="S940" t="s">
        <v>55</v>
      </c>
      <c r="T940" t="s">
        <v>15</v>
      </c>
      <c r="U940">
        <v>7</v>
      </c>
      <c r="W940">
        <v>3</v>
      </c>
    </row>
    <row r="941" spans="1:23" x14ac:dyDescent="0.25">
      <c r="A941" t="s">
        <v>1937</v>
      </c>
      <c r="B941" t="s">
        <v>2108</v>
      </c>
      <c r="C941" t="s">
        <v>4927</v>
      </c>
      <c r="D941" t="s">
        <v>2110</v>
      </c>
      <c r="E941" t="s">
        <v>1938</v>
      </c>
      <c r="F941" t="s">
        <v>4928</v>
      </c>
      <c r="G941" t="s">
        <v>4929</v>
      </c>
      <c r="H941" t="s">
        <v>1938</v>
      </c>
      <c r="I941" t="s">
        <v>82</v>
      </c>
      <c r="J941">
        <v>35</v>
      </c>
      <c r="K941" t="s">
        <v>173</v>
      </c>
      <c r="L941" t="s">
        <v>59</v>
      </c>
      <c r="M941" t="s">
        <v>19</v>
      </c>
      <c r="N941">
        <v>6</v>
      </c>
      <c r="O941" s="20">
        <v>40</v>
      </c>
      <c r="P941">
        <v>2.5</v>
      </c>
      <c r="Q941" t="s">
        <v>54</v>
      </c>
      <c r="R941">
        <v>0.91</v>
      </c>
      <c r="S941" t="s">
        <v>55</v>
      </c>
      <c r="T941" t="s">
        <v>15</v>
      </c>
      <c r="U941">
        <v>10</v>
      </c>
      <c r="W941">
        <v>10</v>
      </c>
    </row>
    <row r="942" spans="1:23" x14ac:dyDescent="0.25">
      <c r="A942" t="s">
        <v>1939</v>
      </c>
      <c r="B942" t="s">
        <v>2108</v>
      </c>
      <c r="C942" t="s">
        <v>4930</v>
      </c>
      <c r="D942" t="s">
        <v>2110</v>
      </c>
      <c r="E942" t="s">
        <v>1940</v>
      </c>
      <c r="F942" t="s">
        <v>4931</v>
      </c>
      <c r="G942" t="s">
        <v>4932</v>
      </c>
      <c r="H942" t="s">
        <v>1940</v>
      </c>
      <c r="I942" t="s">
        <v>63</v>
      </c>
      <c r="J942">
        <v>37</v>
      </c>
      <c r="K942" t="s">
        <v>36</v>
      </c>
      <c r="L942" t="s">
        <v>37</v>
      </c>
      <c r="M942" t="s">
        <v>14</v>
      </c>
      <c r="N942">
        <v>9</v>
      </c>
      <c r="O942" s="20" t="s">
        <v>32</v>
      </c>
      <c r="P942">
        <v>2.7</v>
      </c>
      <c r="Q942" t="s">
        <v>2100</v>
      </c>
      <c r="R942">
        <v>0.11</v>
      </c>
      <c r="S942" t="s">
        <v>8</v>
      </c>
      <c r="T942" t="s">
        <v>15</v>
      </c>
      <c r="U942">
        <v>8</v>
      </c>
      <c r="W942">
        <v>10</v>
      </c>
    </row>
    <row r="943" spans="1:23" x14ac:dyDescent="0.25">
      <c r="A943" t="s">
        <v>1941</v>
      </c>
      <c r="B943" t="s">
        <v>2108</v>
      </c>
      <c r="C943" t="s">
        <v>4933</v>
      </c>
      <c r="D943" t="s">
        <v>2110</v>
      </c>
      <c r="E943" t="s">
        <v>1942</v>
      </c>
      <c r="F943" t="s">
        <v>4934</v>
      </c>
      <c r="G943" t="s">
        <v>4935</v>
      </c>
      <c r="H943" t="s">
        <v>1942</v>
      </c>
      <c r="I943" t="s">
        <v>63</v>
      </c>
      <c r="J943">
        <v>38</v>
      </c>
      <c r="K943" t="s">
        <v>91</v>
      </c>
      <c r="L943" t="s">
        <v>92</v>
      </c>
      <c r="M943" t="s">
        <v>31</v>
      </c>
      <c r="N943">
        <v>15</v>
      </c>
      <c r="O943" s="20">
        <v>40</v>
      </c>
      <c r="P943">
        <v>4</v>
      </c>
      <c r="Q943" t="s">
        <v>2100</v>
      </c>
      <c r="R943">
        <v>0.62</v>
      </c>
      <c r="S943" t="s">
        <v>55</v>
      </c>
      <c r="T943" t="s">
        <v>44</v>
      </c>
      <c r="U943">
        <v>7</v>
      </c>
      <c r="W943">
        <v>7</v>
      </c>
    </row>
    <row r="944" spans="1:23" x14ac:dyDescent="0.25">
      <c r="A944" t="s">
        <v>1943</v>
      </c>
      <c r="B944" t="s">
        <v>2108</v>
      </c>
      <c r="C944" t="s">
        <v>4936</v>
      </c>
      <c r="D944" t="s">
        <v>2110</v>
      </c>
      <c r="E944" t="s">
        <v>1944</v>
      </c>
      <c r="F944" t="s">
        <v>4937</v>
      </c>
      <c r="G944" t="s">
        <v>4938</v>
      </c>
      <c r="H944" t="s">
        <v>1944</v>
      </c>
      <c r="I944" t="s">
        <v>82</v>
      </c>
      <c r="J944">
        <v>40</v>
      </c>
      <c r="K944" t="s">
        <v>111</v>
      </c>
      <c r="L944" t="s">
        <v>13</v>
      </c>
      <c r="M944" t="s">
        <v>38</v>
      </c>
      <c r="N944">
        <v>20</v>
      </c>
      <c r="O944" s="20">
        <v>20</v>
      </c>
      <c r="P944">
        <v>2.5</v>
      </c>
      <c r="Q944" t="s">
        <v>2099</v>
      </c>
      <c r="R944">
        <v>0.81</v>
      </c>
      <c r="S944" t="s">
        <v>55</v>
      </c>
      <c r="T944" t="s">
        <v>15</v>
      </c>
      <c r="U944">
        <v>10</v>
      </c>
      <c r="W944">
        <v>9</v>
      </c>
    </row>
    <row r="945" spans="1:23" x14ac:dyDescent="0.25">
      <c r="A945" t="s">
        <v>1945</v>
      </c>
      <c r="B945" t="s">
        <v>2108</v>
      </c>
      <c r="C945" t="s">
        <v>4939</v>
      </c>
      <c r="D945" t="s">
        <v>2110</v>
      </c>
      <c r="E945" t="s">
        <v>1946</v>
      </c>
      <c r="F945" t="s">
        <v>4940</v>
      </c>
      <c r="G945" t="s">
        <v>4941</v>
      </c>
      <c r="H945" t="s">
        <v>1946</v>
      </c>
      <c r="I945" t="s">
        <v>63</v>
      </c>
      <c r="J945">
        <v>46</v>
      </c>
      <c r="K945" t="s">
        <v>91</v>
      </c>
      <c r="L945" t="s">
        <v>92</v>
      </c>
      <c r="M945" t="s">
        <v>38</v>
      </c>
      <c r="N945">
        <v>16</v>
      </c>
      <c r="O945" s="20">
        <v>75</v>
      </c>
      <c r="P945">
        <v>0</v>
      </c>
      <c r="Q945" t="s">
        <v>142</v>
      </c>
      <c r="R945">
        <v>0.94</v>
      </c>
      <c r="S945" t="s">
        <v>50</v>
      </c>
      <c r="T945" t="s">
        <v>9</v>
      </c>
      <c r="U945">
        <v>13</v>
      </c>
      <c r="W945">
        <v>6</v>
      </c>
    </row>
    <row r="946" spans="1:23" x14ac:dyDescent="0.25">
      <c r="A946" t="s">
        <v>1947</v>
      </c>
      <c r="B946" t="s">
        <v>2108</v>
      </c>
      <c r="C946" t="s">
        <v>4942</v>
      </c>
      <c r="D946" t="s">
        <v>2110</v>
      </c>
      <c r="E946" t="s">
        <v>1948</v>
      </c>
      <c r="F946" t="s">
        <v>4943</v>
      </c>
      <c r="G946" t="s">
        <v>4944</v>
      </c>
      <c r="H946" t="s">
        <v>1948</v>
      </c>
      <c r="I946" t="s">
        <v>82</v>
      </c>
      <c r="J946">
        <v>56</v>
      </c>
      <c r="K946" t="s">
        <v>122</v>
      </c>
      <c r="L946" t="s">
        <v>123</v>
      </c>
      <c r="M946" t="s">
        <v>75</v>
      </c>
      <c r="N946">
        <v>22</v>
      </c>
      <c r="O946" s="20" t="s">
        <v>2106</v>
      </c>
      <c r="P946">
        <v>2.5</v>
      </c>
      <c r="Q946" t="s">
        <v>142</v>
      </c>
      <c r="R946">
        <v>0.95</v>
      </c>
      <c r="S946" t="s">
        <v>50</v>
      </c>
      <c r="T946" t="s">
        <v>20</v>
      </c>
      <c r="U946">
        <v>13</v>
      </c>
      <c r="W946">
        <v>2</v>
      </c>
    </row>
    <row r="947" spans="1:23" x14ac:dyDescent="0.25">
      <c r="A947" t="s">
        <v>1949</v>
      </c>
      <c r="B947" t="s">
        <v>2108</v>
      </c>
      <c r="C947" t="s">
        <v>4945</v>
      </c>
      <c r="D947" t="s">
        <v>2110</v>
      </c>
      <c r="E947" t="s">
        <v>1950</v>
      </c>
      <c r="F947" t="s">
        <v>4946</v>
      </c>
      <c r="G947" t="s">
        <v>4947</v>
      </c>
      <c r="H947" t="s">
        <v>1950</v>
      </c>
      <c r="I947" t="s">
        <v>82</v>
      </c>
      <c r="J947">
        <v>24</v>
      </c>
      <c r="K947" t="s">
        <v>47</v>
      </c>
      <c r="L947" t="s">
        <v>48</v>
      </c>
      <c r="M947" t="s">
        <v>19</v>
      </c>
      <c r="N947">
        <v>2</v>
      </c>
      <c r="O947" s="20" t="s">
        <v>49</v>
      </c>
      <c r="P947">
        <v>1.6</v>
      </c>
      <c r="Q947" t="s">
        <v>142</v>
      </c>
      <c r="R947">
        <v>0.01</v>
      </c>
      <c r="S947" t="s">
        <v>55</v>
      </c>
      <c r="T947" t="s">
        <v>20</v>
      </c>
      <c r="U947">
        <v>2</v>
      </c>
      <c r="W947">
        <v>1</v>
      </c>
    </row>
    <row r="948" spans="1:23" x14ac:dyDescent="0.25">
      <c r="A948" t="s">
        <v>1951</v>
      </c>
      <c r="B948" t="s">
        <v>2108</v>
      </c>
      <c r="C948" t="s">
        <v>4948</v>
      </c>
      <c r="D948" t="s">
        <v>2110</v>
      </c>
      <c r="E948" t="s">
        <v>1952</v>
      </c>
      <c r="F948" t="s">
        <v>4949</v>
      </c>
      <c r="G948" t="s">
        <v>4950</v>
      </c>
      <c r="H948" t="s">
        <v>1952</v>
      </c>
      <c r="I948" t="s">
        <v>82</v>
      </c>
      <c r="J948">
        <v>40</v>
      </c>
      <c r="K948" t="s">
        <v>162</v>
      </c>
      <c r="L948" t="s">
        <v>59</v>
      </c>
      <c r="M948" t="s">
        <v>31</v>
      </c>
      <c r="N948">
        <v>1</v>
      </c>
      <c r="O948" s="20">
        <v>75</v>
      </c>
      <c r="P948">
        <v>0</v>
      </c>
      <c r="Q948" t="s">
        <v>2100</v>
      </c>
      <c r="R948">
        <v>0.94</v>
      </c>
      <c r="S948" t="s">
        <v>8</v>
      </c>
      <c r="T948" t="s">
        <v>15</v>
      </c>
      <c r="U948">
        <v>5</v>
      </c>
      <c r="W948">
        <v>3</v>
      </c>
    </row>
    <row r="949" spans="1:23" x14ac:dyDescent="0.25">
      <c r="A949" t="s">
        <v>1953</v>
      </c>
      <c r="B949" t="s">
        <v>2108</v>
      </c>
      <c r="C949" t="s">
        <v>4951</v>
      </c>
      <c r="D949" t="s">
        <v>2110</v>
      </c>
      <c r="E949" t="s">
        <v>1954</v>
      </c>
      <c r="F949" t="s">
        <v>4952</v>
      </c>
      <c r="G949" t="s">
        <v>4953</v>
      </c>
      <c r="H949" t="s">
        <v>1954</v>
      </c>
      <c r="I949" t="s">
        <v>63</v>
      </c>
      <c r="J949">
        <v>38</v>
      </c>
      <c r="K949" t="s">
        <v>47</v>
      </c>
      <c r="L949" t="s">
        <v>48</v>
      </c>
      <c r="M949" t="s">
        <v>14</v>
      </c>
      <c r="N949">
        <v>8</v>
      </c>
      <c r="O949" s="20">
        <v>30</v>
      </c>
      <c r="P949">
        <v>4</v>
      </c>
      <c r="Q949" t="s">
        <v>2100</v>
      </c>
      <c r="R949">
        <v>0.92</v>
      </c>
      <c r="S949" t="s">
        <v>50</v>
      </c>
      <c r="T949" t="s">
        <v>20</v>
      </c>
      <c r="U949">
        <v>8</v>
      </c>
      <c r="W949">
        <v>10</v>
      </c>
    </row>
    <row r="950" spans="1:23" x14ac:dyDescent="0.25">
      <c r="A950" t="s">
        <v>1955</v>
      </c>
      <c r="B950" t="s">
        <v>2108</v>
      </c>
      <c r="C950" t="s">
        <v>4954</v>
      </c>
      <c r="D950" t="s">
        <v>2110</v>
      </c>
      <c r="E950" t="s">
        <v>1956</v>
      </c>
      <c r="F950" t="s">
        <v>4955</v>
      </c>
      <c r="G950" t="s">
        <v>4956</v>
      </c>
      <c r="H950" t="s">
        <v>1956</v>
      </c>
      <c r="I950" t="s">
        <v>63</v>
      </c>
      <c r="J950">
        <v>28</v>
      </c>
      <c r="K950" t="s">
        <v>118</v>
      </c>
      <c r="L950" t="s">
        <v>119</v>
      </c>
      <c r="M950" t="s">
        <v>75</v>
      </c>
      <c r="N950">
        <v>8</v>
      </c>
      <c r="O950" s="20" t="s">
        <v>2105</v>
      </c>
      <c r="P950">
        <v>2.5</v>
      </c>
      <c r="Q950" t="s">
        <v>2100</v>
      </c>
      <c r="R950">
        <v>0.95</v>
      </c>
      <c r="S950" t="s">
        <v>33</v>
      </c>
      <c r="T950" t="s">
        <v>44</v>
      </c>
      <c r="U950">
        <v>9</v>
      </c>
      <c r="W950">
        <v>6</v>
      </c>
    </row>
    <row r="951" spans="1:23" x14ac:dyDescent="0.25">
      <c r="A951" t="s">
        <v>1957</v>
      </c>
      <c r="B951" t="s">
        <v>2108</v>
      </c>
      <c r="C951" t="s">
        <v>4957</v>
      </c>
      <c r="D951" t="s">
        <v>2110</v>
      </c>
      <c r="E951" t="s">
        <v>1958</v>
      </c>
      <c r="F951" t="s">
        <v>4958</v>
      </c>
      <c r="G951" t="s">
        <v>4959</v>
      </c>
      <c r="H951" t="s">
        <v>1958</v>
      </c>
      <c r="I951" t="s">
        <v>82</v>
      </c>
      <c r="J951">
        <v>25</v>
      </c>
      <c r="K951" t="s">
        <v>91</v>
      </c>
      <c r="L951" t="s">
        <v>92</v>
      </c>
      <c r="M951" t="s">
        <v>75</v>
      </c>
      <c r="N951">
        <v>7</v>
      </c>
      <c r="O951" s="20" t="s">
        <v>104</v>
      </c>
      <c r="P951">
        <v>3.8</v>
      </c>
      <c r="Q951" t="s">
        <v>2100</v>
      </c>
      <c r="R951">
        <v>0.97</v>
      </c>
      <c r="S951" t="s">
        <v>33</v>
      </c>
      <c r="T951" t="s">
        <v>44</v>
      </c>
      <c r="U951">
        <v>8</v>
      </c>
      <c r="W951">
        <v>2</v>
      </c>
    </row>
    <row r="952" spans="1:23" x14ac:dyDescent="0.25">
      <c r="A952" t="s">
        <v>1959</v>
      </c>
      <c r="B952" t="s">
        <v>2108</v>
      </c>
      <c r="C952" t="s">
        <v>4960</v>
      </c>
      <c r="D952" t="s">
        <v>2110</v>
      </c>
      <c r="E952" t="s">
        <v>1960</v>
      </c>
      <c r="F952" t="s">
        <v>4961</v>
      </c>
      <c r="G952" t="s">
        <v>4962</v>
      </c>
      <c r="H952" t="s">
        <v>1960</v>
      </c>
      <c r="I952" t="s">
        <v>82</v>
      </c>
      <c r="J952">
        <v>41</v>
      </c>
      <c r="K952" t="s">
        <v>53</v>
      </c>
      <c r="L952" t="s">
        <v>13</v>
      </c>
      <c r="M952" t="s">
        <v>75</v>
      </c>
      <c r="N952">
        <v>8</v>
      </c>
      <c r="O952" s="20">
        <v>50</v>
      </c>
      <c r="P952">
        <v>4.8</v>
      </c>
      <c r="Q952" t="s">
        <v>2099</v>
      </c>
      <c r="R952">
        <v>0.75</v>
      </c>
      <c r="S952" t="s">
        <v>33</v>
      </c>
      <c r="T952" t="s">
        <v>20</v>
      </c>
      <c r="U952">
        <v>14</v>
      </c>
      <c r="W952">
        <v>6</v>
      </c>
    </row>
    <row r="953" spans="1:23" x14ac:dyDescent="0.25">
      <c r="A953" t="s">
        <v>1961</v>
      </c>
      <c r="B953" t="s">
        <v>2108</v>
      </c>
      <c r="C953" t="s">
        <v>4963</v>
      </c>
      <c r="D953" t="s">
        <v>2110</v>
      </c>
      <c r="E953" t="s">
        <v>1962</v>
      </c>
      <c r="F953" t="s">
        <v>4964</v>
      </c>
      <c r="G953" t="s">
        <v>4965</v>
      </c>
      <c r="H953" t="s">
        <v>1962</v>
      </c>
      <c r="I953" t="s">
        <v>63</v>
      </c>
      <c r="J953">
        <v>45</v>
      </c>
      <c r="K953" t="s">
        <v>162</v>
      </c>
      <c r="L953" t="s">
        <v>59</v>
      </c>
      <c r="M953" t="s">
        <v>38</v>
      </c>
      <c r="N953">
        <v>6</v>
      </c>
      <c r="O953" s="20">
        <v>40</v>
      </c>
      <c r="P953">
        <v>2</v>
      </c>
      <c r="Q953" t="s">
        <v>2100</v>
      </c>
      <c r="R953">
        <v>0.78</v>
      </c>
      <c r="S953" t="s">
        <v>8</v>
      </c>
      <c r="T953" t="s">
        <v>44</v>
      </c>
      <c r="U953">
        <v>13</v>
      </c>
      <c r="W953">
        <v>14</v>
      </c>
    </row>
    <row r="954" spans="1:23" x14ac:dyDescent="0.25">
      <c r="A954" t="s">
        <v>1963</v>
      </c>
      <c r="B954" t="s">
        <v>2108</v>
      </c>
      <c r="C954" t="s">
        <v>4966</v>
      </c>
      <c r="D954" t="s">
        <v>2110</v>
      </c>
      <c r="E954" t="s">
        <v>1964</v>
      </c>
      <c r="F954" t="s">
        <v>4967</v>
      </c>
      <c r="G954" t="s">
        <v>4968</v>
      </c>
      <c r="H954" t="s">
        <v>1964</v>
      </c>
      <c r="I954" t="s">
        <v>82</v>
      </c>
      <c r="J954">
        <v>47</v>
      </c>
      <c r="K954" t="s">
        <v>47</v>
      </c>
      <c r="L954" t="s">
        <v>48</v>
      </c>
      <c r="M954" t="s">
        <v>75</v>
      </c>
      <c r="N954">
        <v>16</v>
      </c>
      <c r="O954" s="20" t="s">
        <v>212</v>
      </c>
      <c r="P954">
        <v>3.3</v>
      </c>
      <c r="Q954" t="s">
        <v>2099</v>
      </c>
      <c r="R954">
        <v>0.65</v>
      </c>
      <c r="S954" t="s">
        <v>55</v>
      </c>
      <c r="T954" t="s">
        <v>20</v>
      </c>
      <c r="U954">
        <v>10</v>
      </c>
      <c r="W954">
        <v>17</v>
      </c>
    </row>
    <row r="955" spans="1:23" x14ac:dyDescent="0.25">
      <c r="A955" t="s">
        <v>1965</v>
      </c>
      <c r="B955" t="s">
        <v>2108</v>
      </c>
      <c r="C955" t="s">
        <v>4969</v>
      </c>
      <c r="D955" t="s">
        <v>2110</v>
      </c>
      <c r="E955" t="s">
        <v>1966</v>
      </c>
      <c r="F955" t="s">
        <v>4970</v>
      </c>
      <c r="G955" t="s">
        <v>4971</v>
      </c>
      <c r="H955" t="s">
        <v>1966</v>
      </c>
      <c r="I955" t="s">
        <v>63</v>
      </c>
      <c r="J955">
        <v>59</v>
      </c>
      <c r="K955" t="s">
        <v>53</v>
      </c>
      <c r="L955" t="s">
        <v>13</v>
      </c>
      <c r="M955" t="s">
        <v>38</v>
      </c>
      <c r="N955">
        <v>40</v>
      </c>
      <c r="O955" s="20">
        <v>40</v>
      </c>
      <c r="P955">
        <v>2.5</v>
      </c>
      <c r="Q955" t="s">
        <v>2100</v>
      </c>
      <c r="R955">
        <v>0.7</v>
      </c>
      <c r="S955" t="s">
        <v>33</v>
      </c>
      <c r="T955" t="s">
        <v>20</v>
      </c>
      <c r="U955">
        <v>19</v>
      </c>
      <c r="W955">
        <v>12</v>
      </c>
    </row>
    <row r="956" spans="1:23" x14ac:dyDescent="0.25">
      <c r="A956" t="s">
        <v>1967</v>
      </c>
      <c r="B956" t="s">
        <v>2108</v>
      </c>
      <c r="C956" t="s">
        <v>4972</v>
      </c>
      <c r="D956" t="s">
        <v>2110</v>
      </c>
      <c r="E956" t="s">
        <v>1968</v>
      </c>
      <c r="F956" t="s">
        <v>4973</v>
      </c>
      <c r="G956" t="s">
        <v>4974</v>
      </c>
      <c r="H956" t="s">
        <v>1968</v>
      </c>
      <c r="I956" t="s">
        <v>63</v>
      </c>
      <c r="J956">
        <v>25</v>
      </c>
      <c r="K956" t="s">
        <v>111</v>
      </c>
      <c r="L956" t="s">
        <v>13</v>
      </c>
      <c r="M956" t="s">
        <v>7</v>
      </c>
      <c r="N956">
        <v>6</v>
      </c>
      <c r="O956" s="20" t="s">
        <v>212</v>
      </c>
      <c r="P956">
        <v>2.5</v>
      </c>
      <c r="Q956" t="s">
        <v>2100</v>
      </c>
      <c r="R956">
        <v>0.78</v>
      </c>
      <c r="S956" t="s">
        <v>8</v>
      </c>
      <c r="T956" t="s">
        <v>20</v>
      </c>
      <c r="U956">
        <v>10</v>
      </c>
      <c r="W956">
        <v>2</v>
      </c>
    </row>
    <row r="957" spans="1:23" x14ac:dyDescent="0.25">
      <c r="A957" t="s">
        <v>1969</v>
      </c>
      <c r="B957" t="s">
        <v>2108</v>
      </c>
      <c r="C957" t="s">
        <v>4975</v>
      </c>
      <c r="D957" t="s">
        <v>2110</v>
      </c>
      <c r="E957" t="s">
        <v>1970</v>
      </c>
      <c r="F957" t="s">
        <v>4976</v>
      </c>
      <c r="G957" t="s">
        <v>4977</v>
      </c>
      <c r="H957" t="s">
        <v>1970</v>
      </c>
      <c r="I957" t="s">
        <v>82</v>
      </c>
      <c r="J957">
        <v>27</v>
      </c>
      <c r="K957" t="s">
        <v>12</v>
      </c>
      <c r="L957" t="s">
        <v>13</v>
      </c>
      <c r="M957" t="s">
        <v>23</v>
      </c>
      <c r="N957">
        <v>3</v>
      </c>
      <c r="O957" s="20" t="s">
        <v>2105</v>
      </c>
      <c r="P957">
        <v>2.5</v>
      </c>
      <c r="Q957" t="s">
        <v>2100</v>
      </c>
      <c r="R957">
        <v>0.96</v>
      </c>
      <c r="S957" t="s">
        <v>50</v>
      </c>
      <c r="T957" t="s">
        <v>15</v>
      </c>
      <c r="U957">
        <v>1</v>
      </c>
      <c r="W957">
        <v>3</v>
      </c>
    </row>
    <row r="958" spans="1:23" x14ac:dyDescent="0.25">
      <c r="A958" t="s">
        <v>1971</v>
      </c>
      <c r="B958" t="s">
        <v>2108</v>
      </c>
      <c r="C958" t="s">
        <v>4978</v>
      </c>
      <c r="D958" t="s">
        <v>2110</v>
      </c>
      <c r="E958" t="s">
        <v>1972</v>
      </c>
      <c r="F958" t="s">
        <v>4979</v>
      </c>
      <c r="G958" t="s">
        <v>4980</v>
      </c>
      <c r="H958" t="s">
        <v>1972</v>
      </c>
      <c r="I958" t="s">
        <v>63</v>
      </c>
      <c r="J958">
        <v>57</v>
      </c>
      <c r="K958" t="s">
        <v>12</v>
      </c>
      <c r="L958" t="s">
        <v>13</v>
      </c>
      <c r="M958" t="s">
        <v>31</v>
      </c>
      <c r="N958">
        <v>5</v>
      </c>
      <c r="O958" s="20" t="s">
        <v>2102</v>
      </c>
      <c r="P958">
        <v>0</v>
      </c>
      <c r="Q958" t="s">
        <v>2100</v>
      </c>
      <c r="R958">
        <v>0.8</v>
      </c>
      <c r="S958" t="s">
        <v>55</v>
      </c>
      <c r="T958" t="s">
        <v>20</v>
      </c>
      <c r="U958">
        <v>4</v>
      </c>
      <c r="W958">
        <v>2</v>
      </c>
    </row>
    <row r="959" spans="1:23" x14ac:dyDescent="0.25">
      <c r="A959" t="s">
        <v>1973</v>
      </c>
      <c r="B959" t="s">
        <v>2108</v>
      </c>
      <c r="C959" t="s">
        <v>4981</v>
      </c>
      <c r="D959" t="s">
        <v>2110</v>
      </c>
      <c r="E959" t="s">
        <v>1974</v>
      </c>
      <c r="F959" t="s">
        <v>4982</v>
      </c>
      <c r="G959" t="s">
        <v>4983</v>
      </c>
      <c r="H959" t="s">
        <v>1974</v>
      </c>
      <c r="I959" t="s">
        <v>63</v>
      </c>
      <c r="J959">
        <v>34</v>
      </c>
      <c r="K959" t="s">
        <v>47</v>
      </c>
      <c r="L959" t="s">
        <v>48</v>
      </c>
      <c r="M959" t="s">
        <v>60</v>
      </c>
      <c r="N959">
        <v>12</v>
      </c>
      <c r="O959" s="20" t="s">
        <v>104</v>
      </c>
      <c r="P959">
        <v>1.6</v>
      </c>
      <c r="Q959" t="s">
        <v>54</v>
      </c>
      <c r="R959">
        <v>0.64</v>
      </c>
      <c r="S959" t="s">
        <v>50</v>
      </c>
      <c r="T959" t="s">
        <v>15</v>
      </c>
      <c r="U959">
        <v>12</v>
      </c>
      <c r="W959">
        <v>2</v>
      </c>
    </row>
    <row r="960" spans="1:23" x14ac:dyDescent="0.25">
      <c r="A960" t="s">
        <v>1975</v>
      </c>
      <c r="B960" t="s">
        <v>2108</v>
      </c>
      <c r="C960" t="s">
        <v>4984</v>
      </c>
      <c r="D960" t="s">
        <v>2110</v>
      </c>
      <c r="E960" t="s">
        <v>1976</v>
      </c>
      <c r="F960" t="s">
        <v>4985</v>
      </c>
      <c r="G960" t="s">
        <v>4986</v>
      </c>
      <c r="H960" t="s">
        <v>1976</v>
      </c>
      <c r="I960" t="s">
        <v>82</v>
      </c>
      <c r="J960">
        <v>55</v>
      </c>
      <c r="K960" t="s">
        <v>118</v>
      </c>
      <c r="L960" t="s">
        <v>119</v>
      </c>
      <c r="M960" t="s">
        <v>60</v>
      </c>
      <c r="N960">
        <v>33</v>
      </c>
      <c r="O960" s="20">
        <v>50</v>
      </c>
      <c r="P960">
        <v>0</v>
      </c>
      <c r="Q960" t="s">
        <v>2099</v>
      </c>
      <c r="R960">
        <v>0.92</v>
      </c>
      <c r="S960" t="s">
        <v>8</v>
      </c>
      <c r="T960" t="s">
        <v>20</v>
      </c>
      <c r="U960">
        <v>19</v>
      </c>
      <c r="W960">
        <v>5</v>
      </c>
    </row>
    <row r="961" spans="1:23" x14ac:dyDescent="0.25">
      <c r="A961" t="s">
        <v>1977</v>
      </c>
      <c r="B961" t="s">
        <v>2108</v>
      </c>
      <c r="C961" t="s">
        <v>4987</v>
      </c>
      <c r="D961" t="s">
        <v>2110</v>
      </c>
      <c r="E961" t="s">
        <v>1978</v>
      </c>
      <c r="F961" t="s">
        <v>4988</v>
      </c>
      <c r="G961" t="s">
        <v>4989</v>
      </c>
      <c r="H961" t="s">
        <v>1978</v>
      </c>
      <c r="I961" t="s">
        <v>82</v>
      </c>
      <c r="J961">
        <v>21</v>
      </c>
      <c r="K961" t="s">
        <v>122</v>
      </c>
      <c r="L961" t="s">
        <v>123</v>
      </c>
      <c r="M961" t="s">
        <v>7</v>
      </c>
      <c r="N961">
        <v>1</v>
      </c>
      <c r="O961" s="20">
        <v>100</v>
      </c>
      <c r="P961">
        <v>0</v>
      </c>
      <c r="Q961" t="s">
        <v>2100</v>
      </c>
      <c r="R961">
        <v>0.11</v>
      </c>
      <c r="S961" t="s">
        <v>33</v>
      </c>
      <c r="T961" t="s">
        <v>20</v>
      </c>
      <c r="U961">
        <v>3</v>
      </c>
      <c r="W961">
        <v>2</v>
      </c>
    </row>
    <row r="962" spans="1:23" x14ac:dyDescent="0.25">
      <c r="A962" t="s">
        <v>1979</v>
      </c>
      <c r="B962" t="s">
        <v>2108</v>
      </c>
      <c r="C962" t="s">
        <v>4990</v>
      </c>
      <c r="D962" t="s">
        <v>2110</v>
      </c>
      <c r="E962" t="s">
        <v>1980</v>
      </c>
      <c r="F962" t="s">
        <v>4991</v>
      </c>
      <c r="G962" t="s">
        <v>4992</v>
      </c>
      <c r="H962" t="s">
        <v>1980</v>
      </c>
      <c r="I962" t="s">
        <v>82</v>
      </c>
      <c r="J962">
        <v>53</v>
      </c>
      <c r="K962" t="s">
        <v>29</v>
      </c>
      <c r="L962" t="s">
        <v>30</v>
      </c>
      <c r="M962" t="s">
        <v>75</v>
      </c>
      <c r="N962">
        <v>27</v>
      </c>
      <c r="O962" s="20" t="s">
        <v>2107</v>
      </c>
      <c r="P962">
        <v>4.7</v>
      </c>
      <c r="Q962" t="s">
        <v>54</v>
      </c>
      <c r="R962">
        <v>0.71</v>
      </c>
      <c r="S962" t="s">
        <v>33</v>
      </c>
      <c r="T962" t="s">
        <v>20</v>
      </c>
      <c r="U962">
        <v>11</v>
      </c>
      <c r="W962">
        <v>10</v>
      </c>
    </row>
    <row r="963" spans="1:23" x14ac:dyDescent="0.25">
      <c r="A963" t="s">
        <v>1981</v>
      </c>
      <c r="B963" t="s">
        <v>2108</v>
      </c>
      <c r="C963" t="s">
        <v>4993</v>
      </c>
      <c r="D963" t="s">
        <v>2110</v>
      </c>
      <c r="E963" t="s">
        <v>1982</v>
      </c>
      <c r="F963" t="s">
        <v>4994</v>
      </c>
      <c r="G963" t="s">
        <v>4995</v>
      </c>
      <c r="H963" t="s">
        <v>1982</v>
      </c>
      <c r="I963" t="s">
        <v>63</v>
      </c>
      <c r="J963">
        <v>21</v>
      </c>
      <c r="K963" t="s">
        <v>18</v>
      </c>
      <c r="L963" t="s">
        <v>18</v>
      </c>
      <c r="M963" t="s">
        <v>60</v>
      </c>
      <c r="N963">
        <v>1</v>
      </c>
      <c r="O963" s="20" t="s">
        <v>212</v>
      </c>
      <c r="P963">
        <v>0</v>
      </c>
      <c r="Q963" t="s">
        <v>54</v>
      </c>
      <c r="R963">
        <v>0.95</v>
      </c>
      <c r="S963" t="s">
        <v>8</v>
      </c>
      <c r="T963" t="s">
        <v>44</v>
      </c>
      <c r="U963">
        <v>5</v>
      </c>
      <c r="W963">
        <v>5</v>
      </c>
    </row>
    <row r="964" spans="1:23" x14ac:dyDescent="0.25">
      <c r="A964" t="s">
        <v>1983</v>
      </c>
      <c r="B964" t="s">
        <v>2108</v>
      </c>
      <c r="C964" t="s">
        <v>4996</v>
      </c>
      <c r="D964" t="s">
        <v>2110</v>
      </c>
      <c r="E964" t="s">
        <v>1984</v>
      </c>
      <c r="F964" t="s">
        <v>4997</v>
      </c>
      <c r="G964" t="s">
        <v>4998</v>
      </c>
      <c r="H964" t="s">
        <v>1984</v>
      </c>
      <c r="I964" t="s">
        <v>63</v>
      </c>
      <c r="J964">
        <v>36</v>
      </c>
      <c r="K964" t="s">
        <v>91</v>
      </c>
      <c r="L964" t="s">
        <v>92</v>
      </c>
      <c r="M964" t="s">
        <v>23</v>
      </c>
      <c r="N964">
        <v>11</v>
      </c>
      <c r="O964" s="20">
        <v>20</v>
      </c>
      <c r="P964">
        <v>4.0999999999999996</v>
      </c>
      <c r="Q964" t="s">
        <v>2099</v>
      </c>
      <c r="R964">
        <v>0.86</v>
      </c>
      <c r="S964" t="s">
        <v>33</v>
      </c>
      <c r="T964" t="s">
        <v>15</v>
      </c>
      <c r="U964">
        <v>4</v>
      </c>
      <c r="W964">
        <v>1</v>
      </c>
    </row>
    <row r="965" spans="1:23" x14ac:dyDescent="0.25">
      <c r="A965" t="s">
        <v>1985</v>
      </c>
      <c r="B965" t="s">
        <v>2108</v>
      </c>
      <c r="C965" t="s">
        <v>4999</v>
      </c>
      <c r="D965" t="s">
        <v>2110</v>
      </c>
      <c r="E965" t="s">
        <v>1986</v>
      </c>
      <c r="F965" t="s">
        <v>5000</v>
      </c>
      <c r="G965" t="s">
        <v>5001</v>
      </c>
      <c r="H965" t="s">
        <v>1986</v>
      </c>
      <c r="I965" t="s">
        <v>82</v>
      </c>
      <c r="J965">
        <v>40</v>
      </c>
      <c r="K965" t="s">
        <v>18</v>
      </c>
      <c r="L965" t="s">
        <v>18</v>
      </c>
      <c r="M965" t="s">
        <v>31</v>
      </c>
      <c r="N965">
        <v>2</v>
      </c>
      <c r="O965" s="20" t="s">
        <v>32</v>
      </c>
      <c r="P965">
        <v>1.3</v>
      </c>
      <c r="Q965" t="s">
        <v>2100</v>
      </c>
      <c r="R965">
        <v>0.77</v>
      </c>
      <c r="S965" t="s">
        <v>55</v>
      </c>
      <c r="T965" t="s">
        <v>15</v>
      </c>
      <c r="U965">
        <v>4</v>
      </c>
      <c r="W965">
        <v>3</v>
      </c>
    </row>
    <row r="966" spans="1:23" x14ac:dyDescent="0.25">
      <c r="A966" t="s">
        <v>1987</v>
      </c>
      <c r="B966" t="s">
        <v>2108</v>
      </c>
      <c r="C966" t="s">
        <v>5002</v>
      </c>
      <c r="D966" t="s">
        <v>2110</v>
      </c>
      <c r="E966" t="s">
        <v>1988</v>
      </c>
      <c r="F966" t="s">
        <v>5003</v>
      </c>
      <c r="G966" t="s">
        <v>5004</v>
      </c>
      <c r="H966" t="s">
        <v>1988</v>
      </c>
      <c r="I966" t="s">
        <v>63</v>
      </c>
      <c r="J966">
        <v>59</v>
      </c>
      <c r="K966" t="s">
        <v>53</v>
      </c>
      <c r="L966" t="s">
        <v>13</v>
      </c>
      <c r="M966" t="s">
        <v>60</v>
      </c>
      <c r="N966">
        <v>40</v>
      </c>
      <c r="O966" s="20">
        <v>100</v>
      </c>
      <c r="P966">
        <v>2.6</v>
      </c>
      <c r="Q966" t="s">
        <v>2100</v>
      </c>
      <c r="R966">
        <v>0.11</v>
      </c>
      <c r="S966" t="s">
        <v>8</v>
      </c>
      <c r="T966" t="s">
        <v>20</v>
      </c>
      <c r="U966">
        <v>16</v>
      </c>
      <c r="W966">
        <v>5</v>
      </c>
    </row>
    <row r="967" spans="1:23" x14ac:dyDescent="0.25">
      <c r="A967" t="s">
        <v>1989</v>
      </c>
      <c r="B967" t="s">
        <v>2108</v>
      </c>
      <c r="C967" t="s">
        <v>5005</v>
      </c>
      <c r="D967" t="s">
        <v>2110</v>
      </c>
      <c r="E967" t="s">
        <v>1990</v>
      </c>
      <c r="F967" t="s">
        <v>5006</v>
      </c>
      <c r="G967" t="s">
        <v>5007</v>
      </c>
      <c r="H967" t="s">
        <v>5008</v>
      </c>
      <c r="I967" t="s">
        <v>82</v>
      </c>
      <c r="J967">
        <v>45</v>
      </c>
      <c r="K967" t="s">
        <v>29</v>
      </c>
      <c r="L967" t="s">
        <v>30</v>
      </c>
      <c r="M967" t="s">
        <v>64</v>
      </c>
      <c r="N967">
        <v>4</v>
      </c>
      <c r="O967" s="20" t="s">
        <v>104</v>
      </c>
      <c r="P967">
        <v>2.7</v>
      </c>
      <c r="Q967" t="s">
        <v>2100</v>
      </c>
      <c r="R967">
        <v>0.72</v>
      </c>
      <c r="S967" t="s">
        <v>50</v>
      </c>
      <c r="T967" t="s">
        <v>20</v>
      </c>
      <c r="U967">
        <v>5</v>
      </c>
      <c r="W967">
        <v>1</v>
      </c>
    </row>
    <row r="968" spans="1:23" x14ac:dyDescent="0.25">
      <c r="A968" t="s">
        <v>1991</v>
      </c>
      <c r="B968" t="s">
        <v>2108</v>
      </c>
      <c r="C968" t="s">
        <v>5009</v>
      </c>
      <c r="D968" t="s">
        <v>2110</v>
      </c>
      <c r="E968" t="s">
        <v>1992</v>
      </c>
      <c r="F968" t="s">
        <v>5010</v>
      </c>
      <c r="G968" t="s">
        <v>5011</v>
      </c>
      <c r="H968" t="s">
        <v>1992</v>
      </c>
      <c r="I968" t="s">
        <v>82</v>
      </c>
      <c r="J968">
        <v>44</v>
      </c>
      <c r="K968" t="s">
        <v>95</v>
      </c>
      <c r="L968" t="s">
        <v>96</v>
      </c>
      <c r="M968" t="s">
        <v>97</v>
      </c>
      <c r="N968">
        <v>9</v>
      </c>
      <c r="O968" s="20">
        <v>40</v>
      </c>
      <c r="P968">
        <v>2.5</v>
      </c>
      <c r="Q968" t="s">
        <v>2099</v>
      </c>
      <c r="R968">
        <v>0.7</v>
      </c>
      <c r="S968" t="s">
        <v>8</v>
      </c>
      <c r="T968" t="s">
        <v>44</v>
      </c>
      <c r="U968">
        <v>9</v>
      </c>
      <c r="W968">
        <v>2</v>
      </c>
    </row>
    <row r="969" spans="1:23" x14ac:dyDescent="0.25">
      <c r="A969" t="s">
        <v>1993</v>
      </c>
      <c r="B969" t="s">
        <v>2108</v>
      </c>
      <c r="C969" t="s">
        <v>5012</v>
      </c>
      <c r="D969" t="s">
        <v>2110</v>
      </c>
      <c r="E969" t="s">
        <v>1994</v>
      </c>
      <c r="F969" t="s">
        <v>5013</v>
      </c>
      <c r="G969" t="s">
        <v>5014</v>
      </c>
      <c r="H969" t="s">
        <v>1994</v>
      </c>
      <c r="I969" t="s">
        <v>63</v>
      </c>
      <c r="J969">
        <v>36</v>
      </c>
      <c r="K969" t="s">
        <v>53</v>
      </c>
      <c r="L969" t="s">
        <v>13</v>
      </c>
      <c r="M969" t="s">
        <v>64</v>
      </c>
      <c r="N969">
        <v>13</v>
      </c>
      <c r="O969" s="20">
        <v>30</v>
      </c>
      <c r="P969">
        <v>3.6</v>
      </c>
      <c r="Q969" t="s">
        <v>2099</v>
      </c>
      <c r="R969">
        <v>0.86</v>
      </c>
      <c r="S969" t="s">
        <v>55</v>
      </c>
      <c r="T969" t="s">
        <v>44</v>
      </c>
      <c r="U969">
        <v>8</v>
      </c>
      <c r="W969">
        <v>3</v>
      </c>
    </row>
    <row r="970" spans="1:23" x14ac:dyDescent="0.25">
      <c r="A970" t="s">
        <v>1995</v>
      </c>
      <c r="B970" t="s">
        <v>2108</v>
      </c>
      <c r="C970" t="s">
        <v>5015</v>
      </c>
      <c r="D970" t="s">
        <v>2110</v>
      </c>
      <c r="E970" t="s">
        <v>1996</v>
      </c>
      <c r="F970" t="s">
        <v>5016</v>
      </c>
      <c r="G970" t="s">
        <v>5017</v>
      </c>
      <c r="H970" t="s">
        <v>5018</v>
      </c>
      <c r="I970" t="s">
        <v>63</v>
      </c>
      <c r="J970">
        <v>26</v>
      </c>
      <c r="K970" t="s">
        <v>78</v>
      </c>
      <c r="L970" t="s">
        <v>79</v>
      </c>
      <c r="M970" t="s">
        <v>19</v>
      </c>
      <c r="N970">
        <v>1</v>
      </c>
      <c r="O970" s="20">
        <v>75</v>
      </c>
      <c r="P970">
        <v>3</v>
      </c>
      <c r="Q970" t="s">
        <v>2100</v>
      </c>
      <c r="R970">
        <v>0.11</v>
      </c>
      <c r="S970" t="s">
        <v>55</v>
      </c>
      <c r="T970" t="s">
        <v>44</v>
      </c>
      <c r="U970">
        <v>4</v>
      </c>
      <c r="W970">
        <v>3</v>
      </c>
    </row>
    <row r="971" spans="1:23" x14ac:dyDescent="0.25">
      <c r="A971" t="s">
        <v>1997</v>
      </c>
      <c r="B971" t="s">
        <v>2108</v>
      </c>
      <c r="C971" t="s">
        <v>5019</v>
      </c>
      <c r="D971" t="s">
        <v>2110</v>
      </c>
      <c r="E971" t="s">
        <v>1998</v>
      </c>
      <c r="F971" t="s">
        <v>5020</v>
      </c>
      <c r="G971" t="s">
        <v>5021</v>
      </c>
      <c r="H971" t="s">
        <v>1998</v>
      </c>
      <c r="I971" t="s">
        <v>82</v>
      </c>
      <c r="J971">
        <v>49</v>
      </c>
      <c r="K971" t="s">
        <v>78</v>
      </c>
      <c r="L971" t="s">
        <v>79</v>
      </c>
      <c r="M971" t="s">
        <v>23</v>
      </c>
      <c r="N971">
        <v>1</v>
      </c>
      <c r="O971" s="20" t="s">
        <v>49</v>
      </c>
      <c r="P971">
        <v>0</v>
      </c>
      <c r="Q971" t="s">
        <v>2099</v>
      </c>
      <c r="R971">
        <v>0.82</v>
      </c>
      <c r="S971" t="s">
        <v>8</v>
      </c>
      <c r="T971" t="s">
        <v>15</v>
      </c>
      <c r="U971">
        <v>1</v>
      </c>
      <c r="W971">
        <v>1</v>
      </c>
    </row>
    <row r="972" spans="1:23" x14ac:dyDescent="0.25">
      <c r="A972" t="s">
        <v>1999</v>
      </c>
      <c r="B972" t="s">
        <v>2108</v>
      </c>
      <c r="C972" t="s">
        <v>5022</v>
      </c>
      <c r="D972" t="s">
        <v>2110</v>
      </c>
      <c r="E972" t="s">
        <v>2000</v>
      </c>
      <c r="F972" t="s">
        <v>5023</v>
      </c>
      <c r="G972" t="s">
        <v>5024</v>
      </c>
      <c r="H972" t="s">
        <v>2000</v>
      </c>
      <c r="I972" t="s">
        <v>82</v>
      </c>
      <c r="J972">
        <v>29</v>
      </c>
      <c r="K972" t="s">
        <v>118</v>
      </c>
      <c r="L972" t="s">
        <v>119</v>
      </c>
      <c r="M972" t="s">
        <v>14</v>
      </c>
      <c r="N972">
        <v>3</v>
      </c>
      <c r="O972" s="20" t="s">
        <v>2104</v>
      </c>
      <c r="P972">
        <v>0</v>
      </c>
      <c r="Q972" t="s">
        <v>2100</v>
      </c>
      <c r="R972">
        <v>0.81</v>
      </c>
      <c r="S972" t="s">
        <v>8</v>
      </c>
      <c r="T972" t="s">
        <v>15</v>
      </c>
      <c r="U972">
        <v>5</v>
      </c>
      <c r="W972">
        <v>1</v>
      </c>
    </row>
    <row r="973" spans="1:23" x14ac:dyDescent="0.25">
      <c r="A973" t="s">
        <v>2001</v>
      </c>
      <c r="B973" t="s">
        <v>2108</v>
      </c>
      <c r="C973" t="s">
        <v>5025</v>
      </c>
      <c r="D973" t="s">
        <v>2110</v>
      </c>
      <c r="E973" t="s">
        <v>2002</v>
      </c>
      <c r="F973" t="s">
        <v>5026</v>
      </c>
      <c r="G973" t="s">
        <v>5027</v>
      </c>
      <c r="H973" t="s">
        <v>2002</v>
      </c>
      <c r="I973" t="s">
        <v>82</v>
      </c>
      <c r="J973">
        <v>32</v>
      </c>
      <c r="K973" t="s">
        <v>118</v>
      </c>
      <c r="L973" t="s">
        <v>119</v>
      </c>
      <c r="M973" t="s">
        <v>19</v>
      </c>
      <c r="N973">
        <v>1</v>
      </c>
      <c r="O973" s="20" t="s">
        <v>24</v>
      </c>
      <c r="P973">
        <v>3.1</v>
      </c>
      <c r="Q973" t="s">
        <v>2100</v>
      </c>
      <c r="R973">
        <v>0.76</v>
      </c>
      <c r="S973" t="s">
        <v>33</v>
      </c>
      <c r="T973" t="s">
        <v>15</v>
      </c>
      <c r="U973">
        <v>1</v>
      </c>
      <c r="W973">
        <v>2</v>
      </c>
    </row>
    <row r="974" spans="1:23" x14ac:dyDescent="0.25">
      <c r="A974" t="s">
        <v>2003</v>
      </c>
      <c r="B974" t="s">
        <v>2108</v>
      </c>
      <c r="C974" t="s">
        <v>5028</v>
      </c>
      <c r="D974" t="s">
        <v>2110</v>
      </c>
      <c r="E974" t="s">
        <v>2004</v>
      </c>
      <c r="F974" t="s">
        <v>5029</v>
      </c>
      <c r="G974" t="s">
        <v>5030</v>
      </c>
      <c r="H974" t="s">
        <v>2004</v>
      </c>
      <c r="I974" t="s">
        <v>82</v>
      </c>
      <c r="J974">
        <v>24</v>
      </c>
      <c r="K974" t="s">
        <v>36</v>
      </c>
      <c r="L974" t="s">
        <v>37</v>
      </c>
      <c r="M974" t="s">
        <v>7</v>
      </c>
      <c r="N974">
        <v>3</v>
      </c>
      <c r="O974" s="20" t="s">
        <v>2106</v>
      </c>
      <c r="P974">
        <v>3.9</v>
      </c>
      <c r="Q974" t="s">
        <v>2099</v>
      </c>
      <c r="R974">
        <v>0.9</v>
      </c>
      <c r="S974" t="s">
        <v>55</v>
      </c>
      <c r="T974" t="s">
        <v>20</v>
      </c>
      <c r="U974">
        <v>5</v>
      </c>
      <c r="W974">
        <v>1</v>
      </c>
    </row>
    <row r="975" spans="1:23" x14ac:dyDescent="0.25">
      <c r="A975" t="s">
        <v>2005</v>
      </c>
      <c r="B975" t="s">
        <v>2108</v>
      </c>
      <c r="C975" t="s">
        <v>5031</v>
      </c>
      <c r="D975" t="s">
        <v>2110</v>
      </c>
      <c r="E975" t="s">
        <v>2006</v>
      </c>
      <c r="F975" t="s">
        <v>5032</v>
      </c>
      <c r="G975" t="s">
        <v>5033</v>
      </c>
      <c r="H975" t="s">
        <v>2006</v>
      </c>
      <c r="I975" t="s">
        <v>82</v>
      </c>
      <c r="J975">
        <v>35</v>
      </c>
      <c r="K975" t="s">
        <v>95</v>
      </c>
      <c r="L975" t="s">
        <v>96</v>
      </c>
      <c r="M975" t="s">
        <v>75</v>
      </c>
      <c r="N975">
        <v>14</v>
      </c>
      <c r="O975" s="20">
        <v>30</v>
      </c>
      <c r="P975">
        <v>1.6</v>
      </c>
      <c r="Q975" t="s">
        <v>2100</v>
      </c>
      <c r="R975">
        <v>0.67</v>
      </c>
      <c r="S975" t="s">
        <v>8</v>
      </c>
      <c r="T975" t="s">
        <v>15</v>
      </c>
      <c r="U975">
        <v>8</v>
      </c>
      <c r="W975">
        <v>9</v>
      </c>
    </row>
    <row r="976" spans="1:23" x14ac:dyDescent="0.25">
      <c r="A976" t="s">
        <v>2007</v>
      </c>
      <c r="B976" t="s">
        <v>2108</v>
      </c>
      <c r="C976" t="s">
        <v>5034</v>
      </c>
      <c r="D976" t="s">
        <v>2110</v>
      </c>
      <c r="E976" t="s">
        <v>2008</v>
      </c>
      <c r="F976" t="s">
        <v>5035</v>
      </c>
      <c r="G976" t="s">
        <v>5036</v>
      </c>
      <c r="H976" t="s">
        <v>2008</v>
      </c>
      <c r="I976" t="s">
        <v>63</v>
      </c>
      <c r="J976">
        <v>43</v>
      </c>
      <c r="K976" t="s">
        <v>173</v>
      </c>
      <c r="L976" t="s">
        <v>59</v>
      </c>
      <c r="M976" t="s">
        <v>7</v>
      </c>
      <c r="N976">
        <v>2</v>
      </c>
      <c r="O976" s="20" t="s">
        <v>49</v>
      </c>
      <c r="P976">
        <v>1.8</v>
      </c>
      <c r="Q976" t="s">
        <v>142</v>
      </c>
      <c r="R976">
        <v>0.61</v>
      </c>
      <c r="S976" t="s">
        <v>8</v>
      </c>
      <c r="T976" t="s">
        <v>9</v>
      </c>
      <c r="U976">
        <v>5</v>
      </c>
      <c r="W976">
        <v>3</v>
      </c>
    </row>
    <row r="977" spans="1:23" x14ac:dyDescent="0.25">
      <c r="A977" t="s">
        <v>2009</v>
      </c>
      <c r="B977" t="s">
        <v>2108</v>
      </c>
      <c r="C977" t="s">
        <v>5037</v>
      </c>
      <c r="D977" t="s">
        <v>2110</v>
      </c>
      <c r="E977" t="s">
        <v>2010</v>
      </c>
      <c r="F977" t="s">
        <v>5038</v>
      </c>
      <c r="G977" t="s">
        <v>5039</v>
      </c>
      <c r="H977" t="s">
        <v>2010</v>
      </c>
      <c r="I977" t="s">
        <v>82</v>
      </c>
      <c r="J977">
        <v>53</v>
      </c>
      <c r="K977" t="s">
        <v>95</v>
      </c>
      <c r="L977" t="s">
        <v>96</v>
      </c>
      <c r="M977" t="s">
        <v>97</v>
      </c>
      <c r="N977">
        <v>27</v>
      </c>
      <c r="O977" s="20">
        <v>100</v>
      </c>
      <c r="P977">
        <v>3.7</v>
      </c>
      <c r="Q977" t="s">
        <v>142</v>
      </c>
      <c r="R977">
        <v>0.73</v>
      </c>
      <c r="S977" t="s">
        <v>55</v>
      </c>
      <c r="T977" t="s">
        <v>9</v>
      </c>
      <c r="U977">
        <v>13</v>
      </c>
      <c r="W977">
        <v>5</v>
      </c>
    </row>
    <row r="978" spans="1:23" x14ac:dyDescent="0.25">
      <c r="A978" t="s">
        <v>2011</v>
      </c>
      <c r="B978" t="s">
        <v>2108</v>
      </c>
      <c r="C978" t="s">
        <v>5040</v>
      </c>
      <c r="D978" t="s">
        <v>2110</v>
      </c>
      <c r="E978" t="s">
        <v>2012</v>
      </c>
      <c r="F978" t="s">
        <v>5041</v>
      </c>
      <c r="G978" t="s">
        <v>5042</v>
      </c>
      <c r="H978" t="s">
        <v>2012</v>
      </c>
      <c r="I978" t="s">
        <v>63</v>
      </c>
      <c r="J978">
        <v>38</v>
      </c>
      <c r="K978" t="s">
        <v>107</v>
      </c>
      <c r="L978" t="s">
        <v>108</v>
      </c>
      <c r="M978" t="s">
        <v>75</v>
      </c>
      <c r="N978">
        <v>7</v>
      </c>
      <c r="O978" s="20">
        <v>75</v>
      </c>
      <c r="P978">
        <v>2.5</v>
      </c>
      <c r="Q978" t="s">
        <v>2099</v>
      </c>
      <c r="R978">
        <v>0.11</v>
      </c>
      <c r="S978" t="s">
        <v>8</v>
      </c>
      <c r="T978" t="s">
        <v>44</v>
      </c>
      <c r="U978">
        <v>6</v>
      </c>
      <c r="W978">
        <v>4</v>
      </c>
    </row>
    <row r="979" spans="1:23" x14ac:dyDescent="0.25">
      <c r="A979" t="s">
        <v>2013</v>
      </c>
      <c r="B979" t="s">
        <v>2108</v>
      </c>
      <c r="C979" t="s">
        <v>5043</v>
      </c>
      <c r="D979" t="s">
        <v>2110</v>
      </c>
      <c r="E979" t="s">
        <v>2014</v>
      </c>
      <c r="F979" t="s">
        <v>5044</v>
      </c>
      <c r="G979" t="s">
        <v>5045</v>
      </c>
      <c r="H979" t="s">
        <v>2014</v>
      </c>
      <c r="I979" t="s">
        <v>82</v>
      </c>
      <c r="J979">
        <v>57</v>
      </c>
      <c r="K979" t="s">
        <v>53</v>
      </c>
      <c r="L979" t="s">
        <v>13</v>
      </c>
      <c r="M979" t="s">
        <v>64</v>
      </c>
      <c r="N979">
        <v>29</v>
      </c>
      <c r="O979" s="20">
        <v>75</v>
      </c>
      <c r="P979">
        <v>4.0999999999999996</v>
      </c>
      <c r="Q979" t="s">
        <v>2099</v>
      </c>
      <c r="R979">
        <v>0.9</v>
      </c>
      <c r="S979" t="s">
        <v>33</v>
      </c>
      <c r="T979" t="s">
        <v>15</v>
      </c>
      <c r="U979">
        <v>10</v>
      </c>
      <c r="W979">
        <v>14</v>
      </c>
    </row>
    <row r="980" spans="1:23" x14ac:dyDescent="0.25">
      <c r="A980" t="s">
        <v>2015</v>
      </c>
      <c r="B980" t="s">
        <v>2108</v>
      </c>
      <c r="C980" t="s">
        <v>5046</v>
      </c>
      <c r="D980" t="s">
        <v>2110</v>
      </c>
      <c r="E980" t="s">
        <v>2016</v>
      </c>
      <c r="F980" t="s">
        <v>5047</v>
      </c>
      <c r="G980" t="s">
        <v>5048</v>
      </c>
      <c r="H980" t="s">
        <v>2016</v>
      </c>
      <c r="I980" t="s">
        <v>82</v>
      </c>
      <c r="J980">
        <v>27</v>
      </c>
      <c r="K980" t="s">
        <v>158</v>
      </c>
      <c r="L980" t="s">
        <v>159</v>
      </c>
      <c r="M980" t="s">
        <v>7</v>
      </c>
      <c r="N980">
        <v>5</v>
      </c>
      <c r="O980" s="20" t="s">
        <v>153</v>
      </c>
      <c r="P980">
        <v>1.4</v>
      </c>
      <c r="Q980" t="s">
        <v>2100</v>
      </c>
      <c r="R980">
        <v>0.64</v>
      </c>
      <c r="S980" t="s">
        <v>55</v>
      </c>
      <c r="T980" t="s">
        <v>9</v>
      </c>
      <c r="U980">
        <v>4</v>
      </c>
      <c r="W980">
        <v>1</v>
      </c>
    </row>
    <row r="981" spans="1:23" x14ac:dyDescent="0.25">
      <c r="A981" t="s">
        <v>2017</v>
      </c>
      <c r="B981" t="s">
        <v>2108</v>
      </c>
      <c r="C981" t="s">
        <v>5049</v>
      </c>
      <c r="D981" t="s">
        <v>2110</v>
      </c>
      <c r="E981" t="s">
        <v>2018</v>
      </c>
      <c r="F981" t="s">
        <v>5050</v>
      </c>
      <c r="G981" t="s">
        <v>5051</v>
      </c>
      <c r="H981" t="s">
        <v>2018</v>
      </c>
      <c r="I981" t="s">
        <v>82</v>
      </c>
      <c r="J981">
        <v>43</v>
      </c>
      <c r="K981" t="s">
        <v>58</v>
      </c>
      <c r="L981" t="s">
        <v>59</v>
      </c>
      <c r="M981" t="s">
        <v>23</v>
      </c>
      <c r="N981">
        <v>2</v>
      </c>
      <c r="O981" s="20">
        <v>100</v>
      </c>
      <c r="P981">
        <v>1.1000000000000001</v>
      </c>
      <c r="Q981" t="s">
        <v>2100</v>
      </c>
      <c r="R981">
        <v>0.63</v>
      </c>
      <c r="S981" t="s">
        <v>33</v>
      </c>
      <c r="T981" t="s">
        <v>44</v>
      </c>
      <c r="U981">
        <v>4</v>
      </c>
      <c r="W981">
        <v>1</v>
      </c>
    </row>
    <row r="982" spans="1:23" x14ac:dyDescent="0.25">
      <c r="A982" t="s">
        <v>2019</v>
      </c>
      <c r="B982" t="s">
        <v>2108</v>
      </c>
      <c r="C982" t="s">
        <v>5052</v>
      </c>
      <c r="D982" t="s">
        <v>2110</v>
      </c>
      <c r="E982" t="s">
        <v>2020</v>
      </c>
      <c r="F982" t="s">
        <v>5053</v>
      </c>
      <c r="G982" t="s">
        <v>5054</v>
      </c>
      <c r="H982" t="s">
        <v>2020</v>
      </c>
      <c r="I982" t="s">
        <v>82</v>
      </c>
      <c r="J982">
        <v>48</v>
      </c>
      <c r="K982" t="s">
        <v>111</v>
      </c>
      <c r="L982" t="s">
        <v>13</v>
      </c>
      <c r="M982" t="s">
        <v>38</v>
      </c>
      <c r="N982">
        <v>18</v>
      </c>
      <c r="O982" s="20" t="s">
        <v>24</v>
      </c>
      <c r="P982">
        <v>3.9</v>
      </c>
      <c r="Q982" t="s">
        <v>2100</v>
      </c>
      <c r="R982">
        <v>0.11</v>
      </c>
      <c r="S982" t="s">
        <v>33</v>
      </c>
      <c r="T982" t="s">
        <v>15</v>
      </c>
      <c r="U982">
        <v>12</v>
      </c>
      <c r="W982">
        <v>2</v>
      </c>
    </row>
    <row r="983" spans="1:23" x14ac:dyDescent="0.25">
      <c r="A983" t="s">
        <v>2021</v>
      </c>
      <c r="B983" t="s">
        <v>2108</v>
      </c>
      <c r="C983" t="s">
        <v>5055</v>
      </c>
      <c r="D983" t="s">
        <v>2110</v>
      </c>
      <c r="E983" t="s">
        <v>2022</v>
      </c>
      <c r="F983" t="s">
        <v>5056</v>
      </c>
      <c r="G983" t="s">
        <v>5057</v>
      </c>
      <c r="H983" t="s">
        <v>2022</v>
      </c>
      <c r="I983" t="s">
        <v>82</v>
      </c>
      <c r="J983">
        <v>26</v>
      </c>
      <c r="K983" t="s">
        <v>91</v>
      </c>
      <c r="L983" t="s">
        <v>92</v>
      </c>
      <c r="M983" t="s">
        <v>64</v>
      </c>
      <c r="N983">
        <v>8</v>
      </c>
      <c r="O983" s="20">
        <v>20</v>
      </c>
      <c r="P983">
        <v>3.6</v>
      </c>
      <c r="Q983" t="s">
        <v>2099</v>
      </c>
      <c r="R983">
        <v>0.67</v>
      </c>
      <c r="S983" t="s">
        <v>33</v>
      </c>
      <c r="T983" t="s">
        <v>20</v>
      </c>
      <c r="U983">
        <v>14</v>
      </c>
      <c r="W983">
        <v>7</v>
      </c>
    </row>
    <row r="984" spans="1:23" x14ac:dyDescent="0.25">
      <c r="A984" t="s">
        <v>2023</v>
      </c>
      <c r="B984" t="s">
        <v>2108</v>
      </c>
      <c r="C984" t="s">
        <v>5058</v>
      </c>
      <c r="D984" t="s">
        <v>2110</v>
      </c>
      <c r="E984" t="s">
        <v>2024</v>
      </c>
      <c r="F984" t="s">
        <v>5059</v>
      </c>
      <c r="G984" t="s">
        <v>5060</v>
      </c>
      <c r="H984" t="s">
        <v>2024</v>
      </c>
      <c r="I984" t="s">
        <v>63</v>
      </c>
      <c r="J984">
        <v>40</v>
      </c>
      <c r="K984" t="s">
        <v>136</v>
      </c>
      <c r="L984" t="s">
        <v>137</v>
      </c>
      <c r="M984" t="s">
        <v>19</v>
      </c>
      <c r="N984">
        <v>0</v>
      </c>
      <c r="O984" s="20" t="s">
        <v>24</v>
      </c>
      <c r="P984">
        <v>0</v>
      </c>
      <c r="Q984" t="s">
        <v>142</v>
      </c>
      <c r="R984">
        <v>0.97</v>
      </c>
      <c r="S984" t="s">
        <v>33</v>
      </c>
      <c r="T984" t="s">
        <v>9</v>
      </c>
      <c r="U984">
        <v>4</v>
      </c>
      <c r="W984">
        <v>3</v>
      </c>
    </row>
    <row r="985" spans="1:23" x14ac:dyDescent="0.25">
      <c r="A985" t="s">
        <v>2025</v>
      </c>
      <c r="B985" t="s">
        <v>2108</v>
      </c>
      <c r="C985" t="s">
        <v>5061</v>
      </c>
      <c r="D985" t="s">
        <v>2110</v>
      </c>
      <c r="E985" t="s">
        <v>2026</v>
      </c>
      <c r="F985" t="s">
        <v>5062</v>
      </c>
      <c r="G985" t="s">
        <v>5063</v>
      </c>
      <c r="H985" t="s">
        <v>5064</v>
      </c>
      <c r="I985" t="s">
        <v>63</v>
      </c>
      <c r="J985">
        <v>50</v>
      </c>
      <c r="K985" t="s">
        <v>5</v>
      </c>
      <c r="L985" t="s">
        <v>6</v>
      </c>
      <c r="M985" t="s">
        <v>38</v>
      </c>
      <c r="N985">
        <v>16</v>
      </c>
      <c r="O985" s="20" t="s">
        <v>153</v>
      </c>
      <c r="P985">
        <v>4.5</v>
      </c>
      <c r="Q985" t="s">
        <v>2099</v>
      </c>
      <c r="R985">
        <v>0.69</v>
      </c>
      <c r="S985" t="s">
        <v>55</v>
      </c>
      <c r="T985" t="s">
        <v>20</v>
      </c>
      <c r="U985">
        <v>15</v>
      </c>
      <c r="W985">
        <v>11</v>
      </c>
    </row>
    <row r="986" spans="1:23" x14ac:dyDescent="0.25">
      <c r="A986" t="s">
        <v>2027</v>
      </c>
      <c r="B986" t="s">
        <v>2108</v>
      </c>
      <c r="C986" t="s">
        <v>5065</v>
      </c>
      <c r="D986" t="s">
        <v>2110</v>
      </c>
      <c r="E986" t="s">
        <v>2028</v>
      </c>
      <c r="F986" t="s">
        <v>5066</v>
      </c>
      <c r="G986" t="s">
        <v>5067</v>
      </c>
      <c r="H986" t="s">
        <v>2028</v>
      </c>
      <c r="I986" t="s">
        <v>82</v>
      </c>
      <c r="J986">
        <v>48</v>
      </c>
      <c r="K986" t="s">
        <v>136</v>
      </c>
      <c r="L986" t="s">
        <v>137</v>
      </c>
      <c r="M986" t="s">
        <v>23</v>
      </c>
      <c r="N986">
        <v>8</v>
      </c>
      <c r="O986" s="20">
        <v>50</v>
      </c>
      <c r="P986">
        <v>2.5</v>
      </c>
      <c r="Q986" t="s">
        <v>2100</v>
      </c>
      <c r="R986">
        <v>0.73</v>
      </c>
      <c r="S986" t="s">
        <v>33</v>
      </c>
      <c r="T986" t="s">
        <v>15</v>
      </c>
      <c r="U986">
        <v>6</v>
      </c>
      <c r="W986">
        <v>7</v>
      </c>
    </row>
    <row r="987" spans="1:23" x14ac:dyDescent="0.25">
      <c r="A987" t="s">
        <v>2029</v>
      </c>
      <c r="B987" t="s">
        <v>2108</v>
      </c>
      <c r="C987" t="s">
        <v>5068</v>
      </c>
      <c r="D987" t="s">
        <v>2110</v>
      </c>
      <c r="E987" t="s">
        <v>2030</v>
      </c>
      <c r="F987" t="s">
        <v>5069</v>
      </c>
      <c r="G987" t="s">
        <v>5070</v>
      </c>
      <c r="H987" t="s">
        <v>2030</v>
      </c>
      <c r="I987" t="s">
        <v>82</v>
      </c>
      <c r="J987">
        <v>60</v>
      </c>
      <c r="K987" t="s">
        <v>173</v>
      </c>
      <c r="L987" t="s">
        <v>59</v>
      </c>
      <c r="M987" t="s">
        <v>7</v>
      </c>
      <c r="N987">
        <v>39</v>
      </c>
      <c r="O987" s="20">
        <v>20</v>
      </c>
      <c r="P987">
        <v>1.4</v>
      </c>
      <c r="Q987" t="s">
        <v>2100</v>
      </c>
      <c r="R987">
        <v>0.86</v>
      </c>
      <c r="S987" t="s">
        <v>33</v>
      </c>
      <c r="T987" t="s">
        <v>9</v>
      </c>
      <c r="U987">
        <v>20</v>
      </c>
      <c r="W987">
        <v>12</v>
      </c>
    </row>
    <row r="988" spans="1:23" x14ac:dyDescent="0.25">
      <c r="A988" t="s">
        <v>2031</v>
      </c>
      <c r="B988" t="s">
        <v>2108</v>
      </c>
      <c r="C988" t="s">
        <v>5071</v>
      </c>
      <c r="D988" t="s">
        <v>2110</v>
      </c>
      <c r="E988" t="s">
        <v>2032</v>
      </c>
      <c r="F988" t="s">
        <v>5072</v>
      </c>
      <c r="G988" t="s">
        <v>5073</v>
      </c>
      <c r="H988" t="s">
        <v>2032</v>
      </c>
      <c r="I988" t="s">
        <v>82</v>
      </c>
      <c r="J988">
        <v>26</v>
      </c>
      <c r="K988" t="s">
        <v>122</v>
      </c>
      <c r="L988" t="s">
        <v>123</v>
      </c>
      <c r="M988" t="s">
        <v>97</v>
      </c>
      <c r="N988">
        <v>11</v>
      </c>
      <c r="O988" s="20">
        <v>50</v>
      </c>
      <c r="P988">
        <v>0</v>
      </c>
      <c r="Q988" t="s">
        <v>54</v>
      </c>
      <c r="R988">
        <v>0.81</v>
      </c>
      <c r="S988" t="s">
        <v>8</v>
      </c>
      <c r="T988" t="s">
        <v>15</v>
      </c>
      <c r="U988">
        <v>4</v>
      </c>
      <c r="W988">
        <v>1</v>
      </c>
    </row>
    <row r="989" spans="1:23" x14ac:dyDescent="0.25">
      <c r="A989" t="s">
        <v>2033</v>
      </c>
      <c r="B989" t="s">
        <v>2108</v>
      </c>
      <c r="C989" t="s">
        <v>5074</v>
      </c>
      <c r="D989" t="s">
        <v>2110</v>
      </c>
      <c r="E989" t="s">
        <v>2034</v>
      </c>
      <c r="F989" t="s">
        <v>5075</v>
      </c>
      <c r="G989" t="s">
        <v>5076</v>
      </c>
      <c r="H989" t="s">
        <v>2034</v>
      </c>
      <c r="I989" t="s">
        <v>63</v>
      </c>
      <c r="J989">
        <v>35</v>
      </c>
      <c r="K989" t="s">
        <v>95</v>
      </c>
      <c r="L989" t="s">
        <v>96</v>
      </c>
      <c r="M989" t="s">
        <v>19</v>
      </c>
      <c r="N989">
        <v>16</v>
      </c>
      <c r="O989" s="20" t="s">
        <v>2102</v>
      </c>
      <c r="P989">
        <v>4.3</v>
      </c>
      <c r="Q989" t="s">
        <v>2100</v>
      </c>
      <c r="R989">
        <v>0.74</v>
      </c>
      <c r="S989" t="s">
        <v>55</v>
      </c>
      <c r="T989" t="s">
        <v>20</v>
      </c>
      <c r="U989">
        <v>13</v>
      </c>
      <c r="W989">
        <v>3</v>
      </c>
    </row>
    <row r="990" spans="1:23" x14ac:dyDescent="0.25">
      <c r="A990" t="s">
        <v>2035</v>
      </c>
      <c r="B990" t="s">
        <v>2108</v>
      </c>
      <c r="C990" t="s">
        <v>5077</v>
      </c>
      <c r="D990" t="s">
        <v>2110</v>
      </c>
      <c r="E990" t="s">
        <v>2036</v>
      </c>
      <c r="F990" t="s">
        <v>5078</v>
      </c>
      <c r="G990" t="s">
        <v>5079</v>
      </c>
      <c r="H990" t="s">
        <v>2036</v>
      </c>
      <c r="I990" t="s">
        <v>82</v>
      </c>
      <c r="J990">
        <v>23</v>
      </c>
      <c r="K990" t="s">
        <v>43</v>
      </c>
      <c r="L990" t="s">
        <v>13</v>
      </c>
      <c r="M990" t="s">
        <v>7</v>
      </c>
      <c r="N990">
        <v>4</v>
      </c>
      <c r="O990" s="20" t="s">
        <v>212</v>
      </c>
      <c r="P990">
        <v>2.2000000000000002</v>
      </c>
      <c r="Q990" t="s">
        <v>2100</v>
      </c>
      <c r="R990">
        <v>0.64</v>
      </c>
      <c r="S990" t="s">
        <v>55</v>
      </c>
      <c r="T990" t="s">
        <v>9</v>
      </c>
      <c r="U990">
        <v>2</v>
      </c>
      <c r="W990">
        <v>3</v>
      </c>
    </row>
    <row r="991" spans="1:23" x14ac:dyDescent="0.25">
      <c r="A991" t="s">
        <v>2037</v>
      </c>
      <c r="B991" t="s">
        <v>2108</v>
      </c>
      <c r="C991" t="s">
        <v>5080</v>
      </c>
      <c r="D991" t="s">
        <v>2110</v>
      </c>
      <c r="E991" t="s">
        <v>2038</v>
      </c>
      <c r="F991" t="s">
        <v>5081</v>
      </c>
      <c r="G991" t="s">
        <v>5082</v>
      </c>
      <c r="H991" t="s">
        <v>2038</v>
      </c>
      <c r="I991" t="s">
        <v>82</v>
      </c>
      <c r="J991">
        <v>37</v>
      </c>
      <c r="K991" t="s">
        <v>12</v>
      </c>
      <c r="L991" t="s">
        <v>13</v>
      </c>
      <c r="M991" t="s">
        <v>19</v>
      </c>
      <c r="N991">
        <v>4</v>
      </c>
      <c r="O991" s="20">
        <v>75</v>
      </c>
      <c r="P991">
        <v>3.2</v>
      </c>
      <c r="Q991" t="s">
        <v>2099</v>
      </c>
      <c r="R991">
        <v>0.76</v>
      </c>
      <c r="S991" t="s">
        <v>50</v>
      </c>
      <c r="T991" t="s">
        <v>20</v>
      </c>
      <c r="U991">
        <v>5</v>
      </c>
      <c r="W991">
        <v>1</v>
      </c>
    </row>
    <row r="992" spans="1:23" x14ac:dyDescent="0.25">
      <c r="A992" t="s">
        <v>2039</v>
      </c>
      <c r="B992" t="s">
        <v>2108</v>
      </c>
      <c r="C992" t="s">
        <v>5083</v>
      </c>
      <c r="D992" t="s">
        <v>2110</v>
      </c>
      <c r="E992" t="s">
        <v>2040</v>
      </c>
      <c r="F992" t="s">
        <v>5084</v>
      </c>
      <c r="G992" t="s">
        <v>5085</v>
      </c>
      <c r="H992" t="s">
        <v>2040</v>
      </c>
      <c r="I992" t="s">
        <v>63</v>
      </c>
      <c r="J992">
        <v>21</v>
      </c>
      <c r="K992" t="s">
        <v>58</v>
      </c>
      <c r="L992" t="s">
        <v>59</v>
      </c>
      <c r="M992" t="s">
        <v>31</v>
      </c>
      <c r="N992">
        <v>2</v>
      </c>
      <c r="O992" s="20">
        <v>100</v>
      </c>
      <c r="P992">
        <v>3.7</v>
      </c>
      <c r="Q992" t="s">
        <v>54</v>
      </c>
      <c r="R992">
        <v>0.73</v>
      </c>
      <c r="S992" t="s">
        <v>55</v>
      </c>
      <c r="T992" t="s">
        <v>15</v>
      </c>
      <c r="U992">
        <v>2</v>
      </c>
      <c r="W992">
        <v>3</v>
      </c>
    </row>
    <row r="993" spans="1:23" x14ac:dyDescent="0.25">
      <c r="A993" t="s">
        <v>2041</v>
      </c>
      <c r="B993" t="s">
        <v>2108</v>
      </c>
      <c r="C993" t="s">
        <v>5086</v>
      </c>
      <c r="D993" t="s">
        <v>2110</v>
      </c>
      <c r="E993" t="s">
        <v>2042</v>
      </c>
      <c r="F993" t="s">
        <v>5087</v>
      </c>
      <c r="G993" t="s">
        <v>5088</v>
      </c>
      <c r="H993" t="s">
        <v>2042</v>
      </c>
      <c r="I993" t="s">
        <v>63</v>
      </c>
      <c r="J993">
        <v>58</v>
      </c>
      <c r="K993" t="s">
        <v>18</v>
      </c>
      <c r="L993" t="s">
        <v>18</v>
      </c>
      <c r="M993" t="s">
        <v>60</v>
      </c>
      <c r="N993">
        <v>37</v>
      </c>
      <c r="O993" s="20" t="s">
        <v>2105</v>
      </c>
      <c r="P993">
        <v>4.9000000000000004</v>
      </c>
      <c r="Q993" t="s">
        <v>2099</v>
      </c>
      <c r="R993">
        <v>0.69</v>
      </c>
      <c r="S993" t="s">
        <v>55</v>
      </c>
      <c r="T993" t="s">
        <v>15</v>
      </c>
      <c r="U993">
        <v>16</v>
      </c>
      <c r="W993">
        <v>2</v>
      </c>
    </row>
    <row r="994" spans="1:23" x14ac:dyDescent="0.25">
      <c r="A994" t="s">
        <v>2043</v>
      </c>
      <c r="B994" t="s">
        <v>2108</v>
      </c>
      <c r="C994" t="s">
        <v>5089</v>
      </c>
      <c r="D994" t="s">
        <v>2110</v>
      </c>
      <c r="E994" t="s">
        <v>2044</v>
      </c>
      <c r="F994" t="s">
        <v>5090</v>
      </c>
      <c r="G994" t="s">
        <v>5091</v>
      </c>
      <c r="H994" t="s">
        <v>2044</v>
      </c>
      <c r="I994" t="s">
        <v>63</v>
      </c>
      <c r="J994">
        <v>52</v>
      </c>
      <c r="K994" t="s">
        <v>36</v>
      </c>
      <c r="L994" t="s">
        <v>37</v>
      </c>
      <c r="M994" t="s">
        <v>14</v>
      </c>
      <c r="N994">
        <v>32</v>
      </c>
      <c r="O994" s="20" t="s">
        <v>153</v>
      </c>
      <c r="P994">
        <v>3.2</v>
      </c>
      <c r="Q994" t="s">
        <v>2099</v>
      </c>
      <c r="R994">
        <v>0.79</v>
      </c>
      <c r="S994" t="s">
        <v>50</v>
      </c>
      <c r="T994" t="s">
        <v>20</v>
      </c>
      <c r="U994">
        <v>20</v>
      </c>
      <c r="W994">
        <v>7</v>
      </c>
    </row>
    <row r="995" spans="1:23" x14ac:dyDescent="0.25">
      <c r="A995" t="s">
        <v>2045</v>
      </c>
      <c r="B995" t="s">
        <v>2108</v>
      </c>
      <c r="C995" t="s">
        <v>5092</v>
      </c>
      <c r="D995" t="s">
        <v>2110</v>
      </c>
      <c r="E995" t="s">
        <v>2046</v>
      </c>
      <c r="F995" t="s">
        <v>5093</v>
      </c>
      <c r="G995" t="s">
        <v>5094</v>
      </c>
      <c r="H995" t="s">
        <v>2046</v>
      </c>
      <c r="I995" t="s">
        <v>82</v>
      </c>
      <c r="J995">
        <v>46</v>
      </c>
      <c r="K995" t="s">
        <v>107</v>
      </c>
      <c r="L995" t="s">
        <v>108</v>
      </c>
      <c r="M995" t="s">
        <v>14</v>
      </c>
      <c r="N995">
        <v>8</v>
      </c>
      <c r="O995" s="20">
        <v>20</v>
      </c>
      <c r="P995">
        <v>2.2000000000000002</v>
      </c>
      <c r="Q995" t="s">
        <v>2100</v>
      </c>
      <c r="R995">
        <v>0.89</v>
      </c>
      <c r="S995" t="s">
        <v>55</v>
      </c>
      <c r="T995" t="s">
        <v>9</v>
      </c>
      <c r="U995">
        <v>7</v>
      </c>
      <c r="W995">
        <v>13</v>
      </c>
    </row>
    <row r="996" spans="1:23" x14ac:dyDescent="0.25">
      <c r="A996" t="s">
        <v>2047</v>
      </c>
      <c r="B996" t="s">
        <v>2108</v>
      </c>
      <c r="C996" t="s">
        <v>5095</v>
      </c>
      <c r="D996" t="s">
        <v>2110</v>
      </c>
      <c r="E996" t="s">
        <v>2048</v>
      </c>
      <c r="F996" t="s">
        <v>5096</v>
      </c>
      <c r="G996" t="s">
        <v>5097</v>
      </c>
      <c r="H996" t="s">
        <v>2048</v>
      </c>
      <c r="I996" t="s">
        <v>63</v>
      </c>
      <c r="J996">
        <v>34</v>
      </c>
      <c r="K996" t="s">
        <v>136</v>
      </c>
      <c r="L996" t="s">
        <v>137</v>
      </c>
      <c r="M996" t="s">
        <v>75</v>
      </c>
      <c r="N996">
        <v>8</v>
      </c>
      <c r="O996" s="20">
        <v>30</v>
      </c>
      <c r="P996">
        <v>3.9</v>
      </c>
      <c r="Q996" t="s">
        <v>2100</v>
      </c>
      <c r="R996">
        <v>0.95</v>
      </c>
      <c r="S996" t="s">
        <v>55</v>
      </c>
      <c r="T996" t="s">
        <v>20</v>
      </c>
      <c r="U996">
        <v>10</v>
      </c>
      <c r="W996">
        <v>3</v>
      </c>
    </row>
    <row r="997" spans="1:23" x14ac:dyDescent="0.25">
      <c r="A997" t="s">
        <v>2049</v>
      </c>
      <c r="B997" t="s">
        <v>2108</v>
      </c>
      <c r="C997" t="s">
        <v>5098</v>
      </c>
      <c r="D997" t="s">
        <v>2110</v>
      </c>
      <c r="E997" t="s">
        <v>2050</v>
      </c>
      <c r="F997" t="s">
        <v>5099</v>
      </c>
      <c r="G997" t="s">
        <v>5100</v>
      </c>
      <c r="H997" t="s">
        <v>2050</v>
      </c>
      <c r="I997" t="s">
        <v>82</v>
      </c>
      <c r="J997">
        <v>56</v>
      </c>
      <c r="K997" t="s">
        <v>47</v>
      </c>
      <c r="L997" t="s">
        <v>48</v>
      </c>
      <c r="M997" t="s">
        <v>75</v>
      </c>
      <c r="N997">
        <v>13</v>
      </c>
      <c r="O997" s="20">
        <v>100</v>
      </c>
      <c r="P997">
        <v>0</v>
      </c>
      <c r="Q997" t="s">
        <v>142</v>
      </c>
      <c r="R997">
        <v>0.68</v>
      </c>
      <c r="S997" t="s">
        <v>55</v>
      </c>
      <c r="T997" t="s">
        <v>15</v>
      </c>
      <c r="U997">
        <v>8</v>
      </c>
      <c r="W997">
        <v>3</v>
      </c>
    </row>
    <row r="998" spans="1:23" x14ac:dyDescent="0.25">
      <c r="A998" t="s">
        <v>2051</v>
      </c>
      <c r="B998" t="s">
        <v>2108</v>
      </c>
      <c r="C998" t="s">
        <v>5101</v>
      </c>
      <c r="D998" t="s">
        <v>2110</v>
      </c>
      <c r="E998" t="s">
        <v>2052</v>
      </c>
      <c r="F998" t="s">
        <v>5102</v>
      </c>
      <c r="G998" t="s">
        <v>5103</v>
      </c>
      <c r="H998" t="s">
        <v>2052</v>
      </c>
      <c r="I998" t="s">
        <v>63</v>
      </c>
      <c r="J998">
        <v>26</v>
      </c>
      <c r="K998" t="s">
        <v>18</v>
      </c>
      <c r="L998" t="s">
        <v>18</v>
      </c>
      <c r="M998" t="s">
        <v>7</v>
      </c>
      <c r="N998">
        <v>6</v>
      </c>
      <c r="O998" s="20" t="s">
        <v>2104</v>
      </c>
      <c r="P998">
        <v>2.8</v>
      </c>
      <c r="Q998" t="s">
        <v>2099</v>
      </c>
      <c r="R998">
        <v>0.82</v>
      </c>
      <c r="S998" t="s">
        <v>55</v>
      </c>
      <c r="T998" t="s">
        <v>20</v>
      </c>
      <c r="U998">
        <v>6</v>
      </c>
      <c r="W998">
        <v>11</v>
      </c>
    </row>
    <row r="999" spans="1:23" x14ac:dyDescent="0.25">
      <c r="A999" t="s">
        <v>2053</v>
      </c>
      <c r="B999" t="s">
        <v>2108</v>
      </c>
      <c r="C999" t="s">
        <v>5104</v>
      </c>
      <c r="D999" t="s">
        <v>2110</v>
      </c>
      <c r="E999" t="s">
        <v>2054</v>
      </c>
      <c r="F999" t="s">
        <v>5105</v>
      </c>
      <c r="G999" t="s">
        <v>5106</v>
      </c>
      <c r="H999" t="s">
        <v>2054</v>
      </c>
      <c r="I999" t="s">
        <v>63</v>
      </c>
      <c r="J999">
        <v>37</v>
      </c>
      <c r="K999" t="s">
        <v>71</v>
      </c>
      <c r="L999" t="s">
        <v>72</v>
      </c>
      <c r="M999" t="s">
        <v>38</v>
      </c>
      <c r="N999">
        <v>15</v>
      </c>
      <c r="O999" s="20">
        <v>75</v>
      </c>
      <c r="P999">
        <v>2.5</v>
      </c>
      <c r="Q999" t="s">
        <v>2099</v>
      </c>
      <c r="R999">
        <v>0.94</v>
      </c>
      <c r="S999" t="s">
        <v>50</v>
      </c>
      <c r="T999" t="s">
        <v>15</v>
      </c>
      <c r="U999">
        <v>14</v>
      </c>
      <c r="W999">
        <v>12</v>
      </c>
    </row>
    <row r="1000" spans="1:23" x14ac:dyDescent="0.25">
      <c r="A1000" t="s">
        <v>2055</v>
      </c>
      <c r="B1000" t="s">
        <v>2108</v>
      </c>
      <c r="C1000" t="s">
        <v>5107</v>
      </c>
      <c r="D1000" t="s">
        <v>2110</v>
      </c>
      <c r="E1000" t="s">
        <v>2056</v>
      </c>
      <c r="F1000" t="s">
        <v>5108</v>
      </c>
      <c r="G1000" t="s">
        <v>5109</v>
      </c>
      <c r="H1000" t="s">
        <v>2056</v>
      </c>
      <c r="I1000" t="s">
        <v>82</v>
      </c>
      <c r="J1000">
        <v>46</v>
      </c>
      <c r="K1000" t="s">
        <v>107</v>
      </c>
      <c r="L1000" t="s">
        <v>108</v>
      </c>
      <c r="M1000" t="s">
        <v>97</v>
      </c>
      <c r="N1000">
        <v>22</v>
      </c>
      <c r="O1000" s="20">
        <v>100</v>
      </c>
      <c r="P1000">
        <v>2.8</v>
      </c>
      <c r="Q1000" t="s">
        <v>54</v>
      </c>
      <c r="R1000">
        <v>0.97</v>
      </c>
      <c r="S1000" t="s">
        <v>55</v>
      </c>
      <c r="T1000" t="s">
        <v>20</v>
      </c>
      <c r="U1000">
        <v>12</v>
      </c>
      <c r="W1000">
        <v>6</v>
      </c>
    </row>
    <row r="1001" spans="1:23" x14ac:dyDescent="0.25">
      <c r="A1001" t="s">
        <v>2057</v>
      </c>
      <c r="B1001" t="s">
        <v>2108</v>
      </c>
      <c r="C1001" t="s">
        <v>5110</v>
      </c>
      <c r="D1001" t="s">
        <v>2859</v>
      </c>
      <c r="E1001" t="s">
        <v>2058</v>
      </c>
      <c r="F1001" t="s">
        <v>5111</v>
      </c>
      <c r="G1001" t="s">
        <v>5112</v>
      </c>
      <c r="H1001" t="s">
        <v>2058</v>
      </c>
      <c r="I1001" t="s">
        <v>63</v>
      </c>
      <c r="J1001">
        <v>36</v>
      </c>
      <c r="K1001" t="s">
        <v>162</v>
      </c>
      <c r="L1001" t="s">
        <v>59</v>
      </c>
      <c r="M1001" t="s">
        <v>60</v>
      </c>
      <c r="N1001">
        <v>18</v>
      </c>
      <c r="O1001" s="20" t="s">
        <v>104</v>
      </c>
      <c r="P1001">
        <v>1.7</v>
      </c>
      <c r="Q1001" t="s">
        <v>2100</v>
      </c>
      <c r="R1001">
        <v>0.72</v>
      </c>
      <c r="S1001" t="s">
        <v>55</v>
      </c>
      <c r="T1001" t="s">
        <v>9</v>
      </c>
      <c r="U1001">
        <v>15</v>
      </c>
      <c r="W1001">
        <v>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B7C4B-93D9-4961-ADC7-67F8B070F5C6}">
  <dimension ref="A1:I1001"/>
  <sheetViews>
    <sheetView topLeftCell="B1" workbookViewId="0">
      <selection activeCell="K10" sqref="K10"/>
    </sheetView>
  </sheetViews>
  <sheetFormatPr defaultRowHeight="15" x14ac:dyDescent="0.25"/>
  <cols>
    <col min="1" max="1" width="13.42578125" style="1" bestFit="1" customWidth="1"/>
    <col min="2" max="2" width="23.42578125" style="1" bestFit="1" customWidth="1"/>
    <col min="3" max="3" width="16.28515625" style="1" bestFit="1" customWidth="1"/>
    <col min="4" max="4" width="16.28515625" style="1" customWidth="1"/>
    <col min="5" max="5" width="42.42578125" bestFit="1" customWidth="1"/>
    <col min="6" max="6" width="12.7109375" bestFit="1" customWidth="1"/>
    <col min="9" max="9" width="10.42578125" customWidth="1"/>
  </cols>
  <sheetData>
    <row r="1" spans="1:9" x14ac:dyDescent="0.25">
      <c r="A1" s="32" t="s">
        <v>2081</v>
      </c>
      <c r="B1" s="32" t="s">
        <v>2093</v>
      </c>
      <c r="C1" s="32" t="s">
        <v>2097</v>
      </c>
      <c r="D1" s="33"/>
      <c r="E1" s="51" t="s">
        <v>5152</v>
      </c>
      <c r="F1" s="52"/>
    </row>
    <row r="2" spans="1:9" x14ac:dyDescent="0.25">
      <c r="A2" s="6" t="s">
        <v>317</v>
      </c>
      <c r="B2" s="6" t="s">
        <v>38</v>
      </c>
      <c r="C2" s="6">
        <v>11</v>
      </c>
      <c r="E2" s="22" t="str">
        <f>VLOOKUP($A2,$A:$C,2,FALSE)</f>
        <v>Data Analysis</v>
      </c>
      <c r="F2" s="22">
        <f>VLOOKUP($A2, $A:$C, 3, FALSE)</f>
        <v>11</v>
      </c>
      <c r="H2" t="s">
        <v>5155</v>
      </c>
      <c r="I2" s="1">
        <f>MATCH(B4,B2:B1001,0)</f>
        <v>3</v>
      </c>
    </row>
    <row r="3" spans="1:9" x14ac:dyDescent="0.25">
      <c r="A3" s="6" t="s">
        <v>259</v>
      </c>
      <c r="B3" s="6" t="s">
        <v>64</v>
      </c>
      <c r="C3" s="6">
        <v>14</v>
      </c>
      <c r="E3" s="22" t="str">
        <f>VLOOKUP($A3,$A:$C,2,FALSE)</f>
        <v>Cybersecurity</v>
      </c>
      <c r="F3" s="22">
        <f>VLOOKUP($A3, $A:$C, 3, FALSE)</f>
        <v>14</v>
      </c>
    </row>
    <row r="4" spans="1:9" x14ac:dyDescent="0.25">
      <c r="A4" s="6" t="s">
        <v>540</v>
      </c>
      <c r="B4" s="6" t="s">
        <v>31</v>
      </c>
      <c r="C4" s="6"/>
      <c r="E4" s="22" t="str">
        <f t="shared" ref="E4:E67" si="0">VLOOKUP($A4,$A:$C,2,FALSE)</f>
        <v>AI</v>
      </c>
      <c r="F4" s="22">
        <v>5</v>
      </c>
      <c r="H4" t="str">
        <f>IF(B4="",INDEX($E$2:$E$1001,MATCH(E4,$B$2:$B$1001,0)),B4)</f>
        <v>AI</v>
      </c>
    </row>
    <row r="5" spans="1:9" x14ac:dyDescent="0.25">
      <c r="A5" s="6" t="s">
        <v>574</v>
      </c>
      <c r="B5" s="6" t="s">
        <v>60</v>
      </c>
      <c r="C5" s="6">
        <v>6</v>
      </c>
      <c r="E5" s="22" t="str">
        <f t="shared" si="0"/>
        <v>UI/UX Design</v>
      </c>
      <c r="F5" s="22">
        <f t="shared" ref="F5:F67" si="1">VLOOKUP($A5, $A:$C, 3, FALSE)</f>
        <v>6</v>
      </c>
    </row>
    <row r="6" spans="1:9" x14ac:dyDescent="0.25">
      <c r="A6" s="6" t="s">
        <v>698</v>
      </c>
      <c r="B6" s="6" t="s">
        <v>75</v>
      </c>
      <c r="C6" s="6">
        <v>1</v>
      </c>
      <c r="E6" s="22" t="str">
        <f t="shared" si="0"/>
        <v>DevOps</v>
      </c>
      <c r="F6" s="22">
        <f t="shared" si="1"/>
        <v>1</v>
      </c>
    </row>
    <row r="7" spans="1:9" x14ac:dyDescent="0.25">
      <c r="A7" s="6" t="s">
        <v>935</v>
      </c>
      <c r="B7" s="6" t="s">
        <v>75</v>
      </c>
      <c r="C7" s="6">
        <v>8</v>
      </c>
      <c r="E7" s="22" t="str">
        <f t="shared" si="0"/>
        <v>DevOps</v>
      </c>
      <c r="F7" s="22">
        <f t="shared" si="1"/>
        <v>8</v>
      </c>
    </row>
    <row r="8" spans="1:9" x14ac:dyDescent="0.25">
      <c r="A8" s="6" t="s">
        <v>985</v>
      </c>
      <c r="B8" s="6" t="s">
        <v>14</v>
      </c>
      <c r="C8" s="6">
        <v>14</v>
      </c>
      <c r="E8" s="22" t="str">
        <f t="shared" si="0"/>
        <v>Mobile Apps</v>
      </c>
      <c r="F8" s="22">
        <f t="shared" si="1"/>
        <v>14</v>
      </c>
    </row>
    <row r="9" spans="1:9" x14ac:dyDescent="0.25">
      <c r="A9" s="6" t="s">
        <v>1188</v>
      </c>
      <c r="B9" s="6" t="s">
        <v>75</v>
      </c>
      <c r="C9" s="6">
        <v>8</v>
      </c>
      <c r="E9" s="22" t="str">
        <f t="shared" si="0"/>
        <v>DevOps</v>
      </c>
      <c r="F9" s="22">
        <f t="shared" si="1"/>
        <v>8</v>
      </c>
    </row>
    <row r="10" spans="1:9" x14ac:dyDescent="0.25">
      <c r="A10" s="6" t="s">
        <v>1635</v>
      </c>
      <c r="B10" s="6" t="s">
        <v>60</v>
      </c>
      <c r="C10" s="6">
        <v>2</v>
      </c>
      <c r="E10" s="22" t="str">
        <f t="shared" si="0"/>
        <v>UI/UX Design</v>
      </c>
      <c r="F10" s="22">
        <f t="shared" si="1"/>
        <v>2</v>
      </c>
    </row>
    <row r="11" spans="1:9" x14ac:dyDescent="0.25">
      <c r="A11" s="6" t="s">
        <v>1673</v>
      </c>
      <c r="B11" s="6" t="s">
        <v>23</v>
      </c>
      <c r="C11" s="6">
        <v>4</v>
      </c>
      <c r="E11" s="22" t="str">
        <f t="shared" si="0"/>
        <v>Web Development</v>
      </c>
      <c r="F11" s="22">
        <f t="shared" si="1"/>
        <v>4</v>
      </c>
    </row>
    <row r="12" spans="1:9" x14ac:dyDescent="0.25">
      <c r="A12" s="6" t="s">
        <v>1116</v>
      </c>
      <c r="B12" s="6" t="s">
        <v>38</v>
      </c>
      <c r="C12" s="6">
        <v>11</v>
      </c>
      <c r="E12" s="22" t="str">
        <f t="shared" si="0"/>
        <v>Data Analysis</v>
      </c>
      <c r="F12" s="22">
        <f t="shared" si="1"/>
        <v>11</v>
      </c>
    </row>
    <row r="13" spans="1:9" x14ac:dyDescent="0.25">
      <c r="A13" s="6" t="s">
        <v>151</v>
      </c>
      <c r="B13" s="6" t="s">
        <v>23</v>
      </c>
      <c r="C13" s="6">
        <v>13</v>
      </c>
      <c r="E13" s="22" t="str">
        <f t="shared" si="0"/>
        <v>Web Development</v>
      </c>
      <c r="F13" s="22">
        <f t="shared" si="1"/>
        <v>13</v>
      </c>
    </row>
    <row r="14" spans="1:9" x14ac:dyDescent="0.25">
      <c r="A14" s="6" t="s">
        <v>273</v>
      </c>
      <c r="B14" s="6" t="s">
        <v>7</v>
      </c>
      <c r="C14" s="6">
        <v>2</v>
      </c>
      <c r="E14" s="22" t="str">
        <f t="shared" si="0"/>
        <v>Blockchain Development</v>
      </c>
      <c r="F14" s="22">
        <f t="shared" si="1"/>
        <v>2</v>
      </c>
    </row>
    <row r="15" spans="1:9" x14ac:dyDescent="0.25">
      <c r="A15" s="6" t="s">
        <v>439</v>
      </c>
      <c r="B15" s="6" t="s">
        <v>23</v>
      </c>
      <c r="C15" s="6">
        <v>2</v>
      </c>
      <c r="E15" s="22" t="str">
        <f t="shared" si="0"/>
        <v>Web Development</v>
      </c>
      <c r="F15" s="22">
        <f t="shared" si="1"/>
        <v>2</v>
      </c>
    </row>
    <row r="16" spans="1:9" x14ac:dyDescent="0.25">
      <c r="A16" s="6" t="s">
        <v>462</v>
      </c>
      <c r="B16" s="6" t="s">
        <v>19</v>
      </c>
      <c r="C16" s="6">
        <v>12</v>
      </c>
      <c r="E16" s="22" t="str">
        <f t="shared" si="0"/>
        <v>Graphic Design</v>
      </c>
      <c r="F16" s="22">
        <f t="shared" si="1"/>
        <v>12</v>
      </c>
    </row>
    <row r="17" spans="1:6" x14ac:dyDescent="0.25">
      <c r="A17" s="6" t="s">
        <v>560</v>
      </c>
      <c r="B17" s="6" t="s">
        <v>23</v>
      </c>
      <c r="C17" s="6">
        <v>19</v>
      </c>
      <c r="E17" s="22" t="str">
        <f t="shared" si="0"/>
        <v>Web Development</v>
      </c>
      <c r="F17" s="22">
        <f t="shared" si="1"/>
        <v>19</v>
      </c>
    </row>
    <row r="18" spans="1:6" x14ac:dyDescent="0.25">
      <c r="A18" s="6" t="s">
        <v>598</v>
      </c>
      <c r="B18" s="6" t="s">
        <v>23</v>
      </c>
      <c r="C18" s="6">
        <v>15</v>
      </c>
      <c r="E18" s="22" t="str">
        <f t="shared" si="0"/>
        <v>Web Development</v>
      </c>
      <c r="F18" s="22">
        <f t="shared" si="1"/>
        <v>15</v>
      </c>
    </row>
    <row r="19" spans="1:6" x14ac:dyDescent="0.25">
      <c r="A19" s="6" t="s">
        <v>746</v>
      </c>
      <c r="B19" s="6" t="s">
        <v>75</v>
      </c>
      <c r="C19" s="6">
        <v>5</v>
      </c>
      <c r="E19" s="22" t="str">
        <f t="shared" si="0"/>
        <v>DevOps</v>
      </c>
      <c r="F19" s="22">
        <f t="shared" si="1"/>
        <v>5</v>
      </c>
    </row>
    <row r="20" spans="1:6" x14ac:dyDescent="0.25">
      <c r="A20" s="6" t="s">
        <v>768</v>
      </c>
      <c r="B20" s="6" t="s">
        <v>75</v>
      </c>
      <c r="C20" s="6">
        <v>3</v>
      </c>
      <c r="E20" s="22" t="str">
        <f t="shared" si="0"/>
        <v>DevOps</v>
      </c>
      <c r="F20" s="22">
        <f t="shared" si="1"/>
        <v>3</v>
      </c>
    </row>
    <row r="21" spans="1:6" x14ac:dyDescent="0.25">
      <c r="A21" s="6" t="s">
        <v>991</v>
      </c>
      <c r="B21" s="6" t="s">
        <v>23</v>
      </c>
      <c r="C21" s="6">
        <v>9</v>
      </c>
      <c r="E21" s="22" t="str">
        <f t="shared" si="0"/>
        <v>Web Development</v>
      </c>
      <c r="F21" s="22">
        <f t="shared" si="1"/>
        <v>9</v>
      </c>
    </row>
    <row r="22" spans="1:6" x14ac:dyDescent="0.25">
      <c r="A22" s="6" t="s">
        <v>1318</v>
      </c>
      <c r="B22" s="6" t="s">
        <v>7</v>
      </c>
      <c r="C22" s="6">
        <v>3</v>
      </c>
      <c r="E22" s="22" t="str">
        <f t="shared" si="0"/>
        <v>Blockchain Development</v>
      </c>
      <c r="F22" s="22">
        <f t="shared" si="1"/>
        <v>3</v>
      </c>
    </row>
    <row r="23" spans="1:6" x14ac:dyDescent="0.25">
      <c r="A23" s="6" t="s">
        <v>1322</v>
      </c>
      <c r="B23" s="6" t="s">
        <v>23</v>
      </c>
      <c r="C23" s="6">
        <v>20</v>
      </c>
      <c r="E23" s="22" t="str">
        <f t="shared" si="0"/>
        <v>Web Development</v>
      </c>
      <c r="F23" s="22">
        <f t="shared" si="1"/>
        <v>20</v>
      </c>
    </row>
    <row r="24" spans="1:6" x14ac:dyDescent="0.25">
      <c r="A24" s="6" t="s">
        <v>1503</v>
      </c>
      <c r="B24" s="6" t="s">
        <v>7</v>
      </c>
      <c r="C24" s="6">
        <v>11</v>
      </c>
      <c r="E24" s="22" t="str">
        <f t="shared" si="0"/>
        <v>Blockchain Development</v>
      </c>
      <c r="F24" s="22">
        <f t="shared" si="1"/>
        <v>11</v>
      </c>
    </row>
    <row r="25" spans="1:6" x14ac:dyDescent="0.25">
      <c r="A25" s="6" t="s">
        <v>1515</v>
      </c>
      <c r="B25" s="6" t="s">
        <v>60</v>
      </c>
      <c r="C25" s="6">
        <v>5</v>
      </c>
      <c r="E25" s="22" t="str">
        <f t="shared" si="0"/>
        <v>UI/UX Design</v>
      </c>
      <c r="F25" s="22">
        <f t="shared" si="1"/>
        <v>5</v>
      </c>
    </row>
    <row r="26" spans="1:6" x14ac:dyDescent="0.25">
      <c r="A26" s="6" t="s">
        <v>1553</v>
      </c>
      <c r="B26" s="6" t="s">
        <v>97</v>
      </c>
      <c r="C26" s="6">
        <v>17</v>
      </c>
      <c r="E26" s="22" t="str">
        <f t="shared" si="0"/>
        <v>Machine Learning</v>
      </c>
      <c r="F26" s="22">
        <f t="shared" si="1"/>
        <v>17</v>
      </c>
    </row>
    <row r="27" spans="1:6" x14ac:dyDescent="0.25">
      <c r="A27" s="6" t="s">
        <v>1557</v>
      </c>
      <c r="B27" s="6" t="s">
        <v>97</v>
      </c>
      <c r="C27" s="6">
        <v>1</v>
      </c>
      <c r="E27" s="22" t="str">
        <f t="shared" si="0"/>
        <v>Machine Learning</v>
      </c>
      <c r="F27" s="22">
        <f t="shared" si="1"/>
        <v>1</v>
      </c>
    </row>
    <row r="28" spans="1:6" x14ac:dyDescent="0.25">
      <c r="A28" s="6" t="s">
        <v>1585</v>
      </c>
      <c r="B28" s="6" t="s">
        <v>19</v>
      </c>
      <c r="C28" s="6">
        <v>7</v>
      </c>
      <c r="E28" s="22" t="str">
        <f t="shared" si="0"/>
        <v>Graphic Design</v>
      </c>
      <c r="F28" s="22">
        <f t="shared" si="1"/>
        <v>7</v>
      </c>
    </row>
    <row r="29" spans="1:6" x14ac:dyDescent="0.25">
      <c r="A29" s="6" t="s">
        <v>1595</v>
      </c>
      <c r="B29" s="6" t="s">
        <v>14</v>
      </c>
      <c r="C29" s="6">
        <v>19</v>
      </c>
      <c r="E29" s="22" t="str">
        <f t="shared" si="0"/>
        <v>Mobile Apps</v>
      </c>
      <c r="F29" s="22">
        <f t="shared" si="1"/>
        <v>19</v>
      </c>
    </row>
    <row r="30" spans="1:6" x14ac:dyDescent="0.25">
      <c r="A30" s="6" t="s">
        <v>1832</v>
      </c>
      <c r="B30" s="6" t="s">
        <v>75</v>
      </c>
      <c r="C30" s="6">
        <v>6</v>
      </c>
      <c r="E30" s="22" t="str">
        <f t="shared" si="0"/>
        <v>DevOps</v>
      </c>
      <c r="F30" s="22">
        <f t="shared" si="1"/>
        <v>6</v>
      </c>
    </row>
    <row r="31" spans="1:6" x14ac:dyDescent="0.25">
      <c r="A31" s="6" t="s">
        <v>2041</v>
      </c>
      <c r="B31" s="6" t="s">
        <v>60</v>
      </c>
      <c r="C31" s="6">
        <v>16</v>
      </c>
      <c r="E31" s="22" t="str">
        <f t="shared" si="0"/>
        <v>UI/UX Design</v>
      </c>
      <c r="F31" s="22">
        <f t="shared" si="1"/>
        <v>16</v>
      </c>
    </row>
    <row r="32" spans="1:6" x14ac:dyDescent="0.25">
      <c r="A32" s="6" t="s">
        <v>25</v>
      </c>
      <c r="B32" s="6" t="s">
        <v>97</v>
      </c>
      <c r="C32" s="6">
        <v>13</v>
      </c>
      <c r="E32" s="22" t="str">
        <f t="shared" si="0"/>
        <v>Machine Learning</v>
      </c>
      <c r="F32" s="22">
        <f t="shared" si="1"/>
        <v>13</v>
      </c>
    </row>
    <row r="33" spans="1:6" x14ac:dyDescent="0.25">
      <c r="A33" s="6" t="s">
        <v>295</v>
      </c>
      <c r="B33" s="6" t="s">
        <v>31</v>
      </c>
      <c r="C33" s="6">
        <v>7</v>
      </c>
      <c r="E33" s="22" t="str">
        <f t="shared" si="0"/>
        <v>AI</v>
      </c>
      <c r="F33" s="22">
        <f t="shared" si="1"/>
        <v>7</v>
      </c>
    </row>
    <row r="34" spans="1:6" x14ac:dyDescent="0.25">
      <c r="A34" s="6" t="s">
        <v>822</v>
      </c>
      <c r="B34" s="6" t="s">
        <v>64</v>
      </c>
      <c r="C34" s="6">
        <v>6</v>
      </c>
      <c r="E34" s="22" t="str">
        <f t="shared" si="0"/>
        <v>Cybersecurity</v>
      </c>
      <c r="F34" s="22">
        <f t="shared" si="1"/>
        <v>6</v>
      </c>
    </row>
    <row r="35" spans="1:6" x14ac:dyDescent="0.25">
      <c r="A35" s="6" t="s">
        <v>826</v>
      </c>
      <c r="B35" s="6" t="s">
        <v>97</v>
      </c>
      <c r="C35" s="6">
        <v>2</v>
      </c>
      <c r="E35" s="22" t="str">
        <f t="shared" si="0"/>
        <v>Machine Learning</v>
      </c>
      <c r="F35" s="22">
        <f t="shared" si="1"/>
        <v>2</v>
      </c>
    </row>
    <row r="36" spans="1:6" x14ac:dyDescent="0.25">
      <c r="A36" s="6" t="s">
        <v>832</v>
      </c>
      <c r="B36" s="6" t="s">
        <v>60</v>
      </c>
      <c r="C36" s="6">
        <v>2</v>
      </c>
      <c r="E36" s="22" t="str">
        <f t="shared" si="0"/>
        <v>UI/UX Design</v>
      </c>
      <c r="F36" s="22">
        <f t="shared" si="1"/>
        <v>2</v>
      </c>
    </row>
    <row r="37" spans="1:6" x14ac:dyDescent="0.25">
      <c r="A37" s="6" t="s">
        <v>919</v>
      </c>
      <c r="B37" s="6" t="s">
        <v>60</v>
      </c>
      <c r="C37" s="6">
        <v>14</v>
      </c>
      <c r="E37" s="22" t="str">
        <f t="shared" si="0"/>
        <v>UI/UX Design</v>
      </c>
      <c r="F37" s="22">
        <f t="shared" si="1"/>
        <v>14</v>
      </c>
    </row>
    <row r="38" spans="1:6" x14ac:dyDescent="0.25">
      <c r="A38" s="6" t="s">
        <v>923</v>
      </c>
      <c r="B38" s="6" t="s">
        <v>31</v>
      </c>
      <c r="C38" s="6">
        <v>4</v>
      </c>
      <c r="E38" s="22" t="str">
        <f t="shared" si="0"/>
        <v>AI</v>
      </c>
      <c r="F38" s="22">
        <f t="shared" si="1"/>
        <v>4</v>
      </c>
    </row>
    <row r="39" spans="1:6" x14ac:dyDescent="0.25">
      <c r="A39" s="6" t="s">
        <v>971</v>
      </c>
      <c r="B39" s="6" t="s">
        <v>31</v>
      </c>
      <c r="C39" s="6">
        <v>12</v>
      </c>
      <c r="E39" s="22" t="str">
        <f t="shared" si="0"/>
        <v>AI</v>
      </c>
      <c r="F39" s="22">
        <f t="shared" si="1"/>
        <v>12</v>
      </c>
    </row>
    <row r="40" spans="1:6" x14ac:dyDescent="0.25">
      <c r="A40" s="6" t="s">
        <v>1011</v>
      </c>
      <c r="B40" s="6" t="s">
        <v>7</v>
      </c>
      <c r="C40" s="6">
        <v>1</v>
      </c>
      <c r="E40" s="22" t="str">
        <f t="shared" si="0"/>
        <v>Blockchain Development</v>
      </c>
      <c r="F40" s="22">
        <f t="shared" si="1"/>
        <v>1</v>
      </c>
    </row>
    <row r="41" spans="1:6" x14ac:dyDescent="0.25">
      <c r="A41" s="6" t="s">
        <v>1144</v>
      </c>
      <c r="B41" s="6" t="s">
        <v>7</v>
      </c>
      <c r="C41" s="6">
        <v>1</v>
      </c>
      <c r="E41" s="22" t="str">
        <f t="shared" si="0"/>
        <v>Blockchain Development</v>
      </c>
      <c r="F41" s="22">
        <f t="shared" si="1"/>
        <v>1</v>
      </c>
    </row>
    <row r="42" spans="1:6" x14ac:dyDescent="0.25">
      <c r="A42" s="6" t="s">
        <v>1190</v>
      </c>
      <c r="B42" s="6" t="s">
        <v>19</v>
      </c>
      <c r="C42" s="6">
        <v>5</v>
      </c>
      <c r="E42" s="22" t="str">
        <f t="shared" si="0"/>
        <v>Graphic Design</v>
      </c>
      <c r="F42" s="22">
        <f t="shared" si="1"/>
        <v>5</v>
      </c>
    </row>
    <row r="43" spans="1:6" x14ac:dyDescent="0.25">
      <c r="A43" s="6" t="s">
        <v>1306</v>
      </c>
      <c r="B43" s="6" t="s">
        <v>97</v>
      </c>
      <c r="C43" s="6">
        <v>10</v>
      </c>
      <c r="E43" s="22" t="str">
        <f t="shared" si="0"/>
        <v>Machine Learning</v>
      </c>
      <c r="F43" s="22">
        <f t="shared" si="1"/>
        <v>10</v>
      </c>
    </row>
    <row r="44" spans="1:6" x14ac:dyDescent="0.25">
      <c r="A44" s="6" t="s">
        <v>1308</v>
      </c>
      <c r="B44" s="6" t="s">
        <v>19</v>
      </c>
      <c r="C44" s="6">
        <v>1</v>
      </c>
      <c r="E44" s="22" t="str">
        <f t="shared" si="0"/>
        <v>Graphic Design</v>
      </c>
      <c r="F44" s="22">
        <f t="shared" si="1"/>
        <v>1</v>
      </c>
    </row>
    <row r="45" spans="1:6" x14ac:dyDescent="0.25">
      <c r="A45" s="6" t="s">
        <v>1356</v>
      </c>
      <c r="B45" s="6" t="s">
        <v>64</v>
      </c>
      <c r="C45" s="6">
        <v>12</v>
      </c>
      <c r="E45" s="22" t="str">
        <f t="shared" si="0"/>
        <v>Cybersecurity</v>
      </c>
      <c r="F45" s="22">
        <f t="shared" si="1"/>
        <v>12</v>
      </c>
    </row>
    <row r="46" spans="1:6" x14ac:dyDescent="0.25">
      <c r="A46" s="6" t="s">
        <v>1360</v>
      </c>
      <c r="B46" s="6" t="s">
        <v>97</v>
      </c>
      <c r="C46" s="6">
        <v>10</v>
      </c>
      <c r="E46" s="22" t="str">
        <f t="shared" si="0"/>
        <v>Machine Learning</v>
      </c>
      <c r="F46" s="22">
        <f t="shared" si="1"/>
        <v>10</v>
      </c>
    </row>
    <row r="47" spans="1:6" x14ac:dyDescent="0.25">
      <c r="A47" s="6" t="s">
        <v>1426</v>
      </c>
      <c r="B47" s="6" t="s">
        <v>7</v>
      </c>
      <c r="C47" s="6">
        <v>1</v>
      </c>
      <c r="E47" s="22" t="str">
        <f t="shared" si="0"/>
        <v>Blockchain Development</v>
      </c>
      <c r="F47" s="22">
        <f t="shared" si="1"/>
        <v>1</v>
      </c>
    </row>
    <row r="48" spans="1:6" x14ac:dyDescent="0.25">
      <c r="A48" s="6" t="s">
        <v>1442</v>
      </c>
      <c r="B48" s="6" t="s">
        <v>60</v>
      </c>
      <c r="C48" s="6">
        <v>10</v>
      </c>
      <c r="E48" s="22" t="str">
        <f t="shared" si="0"/>
        <v>UI/UX Design</v>
      </c>
      <c r="F48" s="22">
        <f t="shared" si="1"/>
        <v>10</v>
      </c>
    </row>
    <row r="49" spans="1:6" x14ac:dyDescent="0.25">
      <c r="A49" s="6" t="s">
        <v>1605</v>
      </c>
      <c r="B49" s="6" t="s">
        <v>64</v>
      </c>
      <c r="C49" s="6">
        <v>3</v>
      </c>
      <c r="E49" s="22" t="str">
        <f t="shared" si="0"/>
        <v>Cybersecurity</v>
      </c>
      <c r="F49" s="22">
        <f t="shared" si="1"/>
        <v>3</v>
      </c>
    </row>
    <row r="50" spans="1:6" x14ac:dyDescent="0.25">
      <c r="A50" s="6" t="s">
        <v>1827</v>
      </c>
      <c r="B50" s="6" t="s">
        <v>64</v>
      </c>
      <c r="C50" s="6">
        <v>12</v>
      </c>
      <c r="E50" s="22" t="str">
        <f t="shared" si="0"/>
        <v>Cybersecurity</v>
      </c>
      <c r="F50" s="22">
        <f t="shared" si="1"/>
        <v>12</v>
      </c>
    </row>
    <row r="51" spans="1:6" x14ac:dyDescent="0.25">
      <c r="A51" s="6" t="s">
        <v>1959</v>
      </c>
      <c r="B51" s="6" t="s">
        <v>75</v>
      </c>
      <c r="C51" s="6">
        <v>14</v>
      </c>
      <c r="E51" s="22" t="str">
        <f t="shared" si="0"/>
        <v>DevOps</v>
      </c>
      <c r="F51" s="22">
        <f t="shared" si="1"/>
        <v>14</v>
      </c>
    </row>
    <row r="52" spans="1:6" x14ac:dyDescent="0.25">
      <c r="A52" s="6" t="s">
        <v>192</v>
      </c>
      <c r="B52" s="6" t="s">
        <v>38</v>
      </c>
      <c r="C52" s="6">
        <v>17</v>
      </c>
      <c r="E52" s="22" t="str">
        <f t="shared" si="0"/>
        <v>Data Analysis</v>
      </c>
      <c r="F52" s="22">
        <f t="shared" si="1"/>
        <v>17</v>
      </c>
    </row>
    <row r="53" spans="1:6" x14ac:dyDescent="0.25">
      <c r="A53" s="6" t="s">
        <v>89</v>
      </c>
      <c r="B53" s="6" t="s">
        <v>64</v>
      </c>
      <c r="C53" s="6">
        <v>14</v>
      </c>
      <c r="E53" s="22" t="str">
        <f t="shared" si="0"/>
        <v>Cybersecurity</v>
      </c>
      <c r="F53" s="22">
        <f t="shared" si="1"/>
        <v>14</v>
      </c>
    </row>
    <row r="54" spans="1:6" x14ac:dyDescent="0.25">
      <c r="A54" s="6" t="s">
        <v>860</v>
      </c>
      <c r="B54" s="6" t="s">
        <v>38</v>
      </c>
      <c r="C54" s="6">
        <v>15</v>
      </c>
      <c r="E54" s="22" t="str">
        <f t="shared" si="0"/>
        <v>Data Analysis</v>
      </c>
      <c r="F54" s="22">
        <f t="shared" si="1"/>
        <v>15</v>
      </c>
    </row>
    <row r="55" spans="1:6" x14ac:dyDescent="0.25">
      <c r="A55" s="6" t="s">
        <v>1058</v>
      </c>
      <c r="B55" s="6" t="s">
        <v>38</v>
      </c>
      <c r="C55" s="6">
        <v>20</v>
      </c>
      <c r="E55" s="22" t="str">
        <f t="shared" si="0"/>
        <v>Data Analysis</v>
      </c>
      <c r="F55" s="22">
        <f t="shared" si="1"/>
        <v>20</v>
      </c>
    </row>
    <row r="56" spans="1:6" x14ac:dyDescent="0.25">
      <c r="A56" s="6" t="s">
        <v>283</v>
      </c>
      <c r="B56" s="6" t="s">
        <v>23</v>
      </c>
      <c r="C56" s="6">
        <v>2</v>
      </c>
      <c r="E56" s="22" t="str">
        <f t="shared" si="0"/>
        <v>Web Development</v>
      </c>
      <c r="F56" s="22">
        <f t="shared" si="1"/>
        <v>2</v>
      </c>
    </row>
    <row r="57" spans="1:6" x14ac:dyDescent="0.25">
      <c r="A57" s="6" t="s">
        <v>514</v>
      </c>
      <c r="B57" s="6" t="s">
        <v>97</v>
      </c>
      <c r="C57" s="6">
        <v>1</v>
      </c>
      <c r="E57" s="22" t="str">
        <f t="shared" si="0"/>
        <v>Machine Learning</v>
      </c>
      <c r="F57" s="22">
        <f t="shared" si="1"/>
        <v>1</v>
      </c>
    </row>
    <row r="58" spans="1:6" x14ac:dyDescent="0.25">
      <c r="A58" s="6" t="s">
        <v>538</v>
      </c>
      <c r="B58" s="6" t="s">
        <v>19</v>
      </c>
      <c r="C58" s="6">
        <v>19</v>
      </c>
      <c r="E58" s="22" t="str">
        <f t="shared" si="0"/>
        <v>Graphic Design</v>
      </c>
      <c r="F58" s="22">
        <f t="shared" si="1"/>
        <v>19</v>
      </c>
    </row>
    <row r="59" spans="1:6" x14ac:dyDescent="0.25">
      <c r="A59" s="6" t="s">
        <v>548</v>
      </c>
      <c r="B59" s="6" t="s">
        <v>31</v>
      </c>
      <c r="C59" s="6">
        <v>5</v>
      </c>
      <c r="E59" s="22" t="str">
        <f t="shared" si="0"/>
        <v>AI</v>
      </c>
      <c r="F59" s="22">
        <f t="shared" si="1"/>
        <v>5</v>
      </c>
    </row>
    <row r="60" spans="1:6" x14ac:dyDescent="0.25">
      <c r="A60" s="6" t="s">
        <v>608</v>
      </c>
      <c r="B60" s="6" t="s">
        <v>60</v>
      </c>
      <c r="C60" s="6">
        <v>7</v>
      </c>
      <c r="E60" s="22" t="str">
        <f t="shared" si="0"/>
        <v>UI/UX Design</v>
      </c>
      <c r="F60" s="22">
        <f t="shared" si="1"/>
        <v>7</v>
      </c>
    </row>
    <row r="61" spans="1:6" x14ac:dyDescent="0.25">
      <c r="A61" s="6" t="s">
        <v>618</v>
      </c>
      <c r="B61" s="6" t="s">
        <v>97</v>
      </c>
      <c r="C61" s="6">
        <v>15</v>
      </c>
      <c r="E61" s="22" t="str">
        <f t="shared" si="0"/>
        <v>Machine Learning</v>
      </c>
      <c r="F61" s="22">
        <f t="shared" si="1"/>
        <v>15</v>
      </c>
    </row>
    <row r="62" spans="1:6" x14ac:dyDescent="0.25">
      <c r="A62" s="6" t="s">
        <v>626</v>
      </c>
      <c r="B62" s="6" t="s">
        <v>60</v>
      </c>
      <c r="C62" s="6">
        <v>9</v>
      </c>
      <c r="E62" s="22" t="str">
        <f t="shared" si="0"/>
        <v>UI/UX Design</v>
      </c>
      <c r="F62" s="22">
        <f t="shared" si="1"/>
        <v>9</v>
      </c>
    </row>
    <row r="63" spans="1:6" x14ac:dyDescent="0.25">
      <c r="A63" s="6" t="s">
        <v>672</v>
      </c>
      <c r="B63" s="6" t="s">
        <v>19</v>
      </c>
      <c r="C63" s="6">
        <v>3</v>
      </c>
      <c r="E63" s="22" t="str">
        <f t="shared" si="0"/>
        <v>Graphic Design</v>
      </c>
      <c r="F63" s="22">
        <f t="shared" si="1"/>
        <v>3</v>
      </c>
    </row>
    <row r="64" spans="1:6" x14ac:dyDescent="0.25">
      <c r="A64" s="6" t="s">
        <v>748</v>
      </c>
      <c r="B64" s="6" t="s">
        <v>31</v>
      </c>
      <c r="C64" s="6">
        <v>2</v>
      </c>
      <c r="E64" s="22" t="str">
        <f t="shared" si="0"/>
        <v>AI</v>
      </c>
      <c r="F64" s="22">
        <f t="shared" si="1"/>
        <v>2</v>
      </c>
    </row>
    <row r="65" spans="1:6" x14ac:dyDescent="0.25">
      <c r="A65" s="6" t="s">
        <v>820</v>
      </c>
      <c r="B65" s="6" t="s">
        <v>97</v>
      </c>
      <c r="C65" s="6">
        <v>4</v>
      </c>
      <c r="E65" s="22" t="str">
        <f t="shared" si="0"/>
        <v>Machine Learning</v>
      </c>
      <c r="F65" s="22">
        <f t="shared" si="1"/>
        <v>4</v>
      </c>
    </row>
    <row r="66" spans="1:6" x14ac:dyDescent="0.25">
      <c r="A66" s="6" t="s">
        <v>834</v>
      </c>
      <c r="B66" s="6" t="s">
        <v>7</v>
      </c>
      <c r="C66" s="6">
        <v>15</v>
      </c>
      <c r="E66" s="22" t="str">
        <f t="shared" si="0"/>
        <v>Blockchain Development</v>
      </c>
      <c r="F66" s="22">
        <f t="shared" si="1"/>
        <v>15</v>
      </c>
    </row>
    <row r="67" spans="1:6" x14ac:dyDescent="0.25">
      <c r="A67" s="6" t="s">
        <v>937</v>
      </c>
      <c r="B67" s="6" t="s">
        <v>64</v>
      </c>
      <c r="C67" s="6">
        <v>1</v>
      </c>
      <c r="E67" s="22" t="str">
        <f t="shared" si="0"/>
        <v>Cybersecurity</v>
      </c>
      <c r="F67" s="22">
        <f t="shared" si="1"/>
        <v>1</v>
      </c>
    </row>
    <row r="68" spans="1:6" x14ac:dyDescent="0.25">
      <c r="A68" s="6" t="s">
        <v>975</v>
      </c>
      <c r="B68" s="6" t="s">
        <v>14</v>
      </c>
      <c r="C68" s="6">
        <v>2</v>
      </c>
      <c r="E68" s="22" t="str">
        <f t="shared" ref="E68:E131" si="2">VLOOKUP($A68,$A:$C,2,FALSE)</f>
        <v>Mobile Apps</v>
      </c>
      <c r="F68" s="22">
        <f t="shared" ref="F68:F131" si="3">VLOOKUP($A68, $A:$C, 3, FALSE)</f>
        <v>2</v>
      </c>
    </row>
    <row r="69" spans="1:6" x14ac:dyDescent="0.25">
      <c r="A69" s="6" t="s">
        <v>1007</v>
      </c>
      <c r="B69" s="6" t="s">
        <v>14</v>
      </c>
      <c r="C69" s="6">
        <v>13</v>
      </c>
      <c r="E69" s="22" t="str">
        <f t="shared" si="2"/>
        <v>Mobile Apps</v>
      </c>
      <c r="F69" s="22">
        <f t="shared" si="3"/>
        <v>13</v>
      </c>
    </row>
    <row r="70" spans="1:6" x14ac:dyDescent="0.25">
      <c r="A70" s="6" t="s">
        <v>1176</v>
      </c>
      <c r="B70" s="6" t="s">
        <v>60</v>
      </c>
      <c r="C70" s="6">
        <v>5</v>
      </c>
      <c r="E70" s="22" t="str">
        <f t="shared" si="2"/>
        <v>UI/UX Design</v>
      </c>
      <c r="F70" s="22">
        <f t="shared" si="3"/>
        <v>5</v>
      </c>
    </row>
    <row r="71" spans="1:6" x14ac:dyDescent="0.25">
      <c r="A71" s="6" t="s">
        <v>1202</v>
      </c>
      <c r="B71" s="6" t="s">
        <v>60</v>
      </c>
      <c r="C71" s="6">
        <v>4</v>
      </c>
      <c r="E71" s="22" t="str">
        <f t="shared" si="2"/>
        <v>UI/UX Design</v>
      </c>
      <c r="F71" s="22">
        <f t="shared" si="3"/>
        <v>4</v>
      </c>
    </row>
    <row r="72" spans="1:6" x14ac:dyDescent="0.25">
      <c r="A72" s="6" t="s">
        <v>1220</v>
      </c>
      <c r="B72" s="6" t="s">
        <v>23</v>
      </c>
      <c r="C72" s="6">
        <v>10</v>
      </c>
      <c r="E72" s="22" t="str">
        <f t="shared" si="2"/>
        <v>Web Development</v>
      </c>
      <c r="F72" s="22">
        <f t="shared" si="3"/>
        <v>10</v>
      </c>
    </row>
    <row r="73" spans="1:6" x14ac:dyDescent="0.25">
      <c r="A73" s="6" t="s">
        <v>1284</v>
      </c>
      <c r="B73" s="6" t="s">
        <v>23</v>
      </c>
      <c r="C73" s="6">
        <v>19</v>
      </c>
      <c r="E73" s="22" t="str">
        <f t="shared" si="2"/>
        <v>Web Development</v>
      </c>
      <c r="F73" s="22">
        <f t="shared" si="3"/>
        <v>19</v>
      </c>
    </row>
    <row r="74" spans="1:6" x14ac:dyDescent="0.25">
      <c r="A74" s="6" t="s">
        <v>1392</v>
      </c>
      <c r="B74" s="6" t="s">
        <v>14</v>
      </c>
      <c r="C74" s="6">
        <v>4</v>
      </c>
      <c r="E74" s="22" t="str">
        <f t="shared" si="2"/>
        <v>Mobile Apps</v>
      </c>
      <c r="F74" s="22">
        <f t="shared" si="3"/>
        <v>4</v>
      </c>
    </row>
    <row r="75" spans="1:6" x14ac:dyDescent="0.25">
      <c r="A75" s="6" t="s">
        <v>1651</v>
      </c>
      <c r="B75" s="6" t="s">
        <v>64</v>
      </c>
      <c r="C75" s="6">
        <v>10</v>
      </c>
      <c r="E75" s="22" t="str">
        <f t="shared" si="2"/>
        <v>Cybersecurity</v>
      </c>
      <c r="F75" s="22">
        <f t="shared" si="3"/>
        <v>10</v>
      </c>
    </row>
    <row r="76" spans="1:6" x14ac:dyDescent="0.25">
      <c r="A76" s="6" t="s">
        <v>1785</v>
      </c>
      <c r="B76" s="6" t="s">
        <v>97</v>
      </c>
      <c r="C76" s="6">
        <v>9</v>
      </c>
      <c r="E76" s="22" t="str">
        <f t="shared" si="2"/>
        <v>Machine Learning</v>
      </c>
      <c r="F76" s="22">
        <f t="shared" si="3"/>
        <v>9</v>
      </c>
    </row>
    <row r="77" spans="1:6" x14ac:dyDescent="0.25">
      <c r="A77" s="6" t="s">
        <v>1979</v>
      </c>
      <c r="B77" s="6" t="s">
        <v>75</v>
      </c>
      <c r="C77" s="6">
        <v>11</v>
      </c>
      <c r="E77" s="22" t="str">
        <f t="shared" si="2"/>
        <v>DevOps</v>
      </c>
      <c r="F77" s="22">
        <f t="shared" si="3"/>
        <v>11</v>
      </c>
    </row>
    <row r="78" spans="1:6" x14ac:dyDescent="0.25">
      <c r="A78" s="6" t="s">
        <v>39</v>
      </c>
      <c r="B78" s="6" t="s">
        <v>7</v>
      </c>
      <c r="C78" s="6">
        <v>7</v>
      </c>
      <c r="E78" s="22" t="str">
        <f t="shared" si="2"/>
        <v>Blockchain Development</v>
      </c>
      <c r="F78" s="22">
        <f t="shared" si="3"/>
        <v>7</v>
      </c>
    </row>
    <row r="79" spans="1:6" x14ac:dyDescent="0.25">
      <c r="A79" s="6" t="s">
        <v>225</v>
      </c>
      <c r="B79" s="6" t="s">
        <v>97</v>
      </c>
      <c r="C79" s="6">
        <v>20</v>
      </c>
      <c r="E79" s="22" t="str">
        <f t="shared" si="2"/>
        <v>Machine Learning</v>
      </c>
      <c r="F79" s="22">
        <f t="shared" si="3"/>
        <v>20</v>
      </c>
    </row>
    <row r="80" spans="1:6" x14ac:dyDescent="0.25">
      <c r="A80" s="6" t="s">
        <v>231</v>
      </c>
      <c r="B80" s="6" t="s">
        <v>75</v>
      </c>
      <c r="C80" s="6">
        <v>1</v>
      </c>
      <c r="E80" s="22" t="str">
        <f t="shared" si="2"/>
        <v>DevOps</v>
      </c>
      <c r="F80" s="22">
        <f t="shared" si="3"/>
        <v>1</v>
      </c>
    </row>
    <row r="81" spans="1:6" x14ac:dyDescent="0.25">
      <c r="A81" s="6" t="s">
        <v>447</v>
      </c>
      <c r="B81" s="6" t="s">
        <v>19</v>
      </c>
      <c r="C81" s="6">
        <v>2</v>
      </c>
      <c r="E81" s="22" t="str">
        <f t="shared" si="2"/>
        <v>Graphic Design</v>
      </c>
      <c r="F81" s="22">
        <f t="shared" si="3"/>
        <v>2</v>
      </c>
    </row>
    <row r="82" spans="1:6" x14ac:dyDescent="0.25">
      <c r="A82" s="6" t="s">
        <v>470</v>
      </c>
      <c r="B82" s="6" t="s">
        <v>75</v>
      </c>
      <c r="C82" s="6">
        <v>15</v>
      </c>
      <c r="E82" s="22" t="str">
        <f t="shared" si="2"/>
        <v>DevOps</v>
      </c>
      <c r="F82" s="22">
        <f t="shared" si="3"/>
        <v>15</v>
      </c>
    </row>
    <row r="83" spans="1:6" x14ac:dyDescent="0.25">
      <c r="A83" s="6" t="s">
        <v>486</v>
      </c>
      <c r="B83" s="6" t="s">
        <v>14</v>
      </c>
      <c r="C83" s="6">
        <v>4</v>
      </c>
      <c r="E83" s="22" t="str">
        <f t="shared" si="2"/>
        <v>Mobile Apps</v>
      </c>
      <c r="F83" s="22">
        <f t="shared" si="3"/>
        <v>4</v>
      </c>
    </row>
    <row r="84" spans="1:6" x14ac:dyDescent="0.25">
      <c r="A84" s="6" t="s">
        <v>566</v>
      </c>
      <c r="B84" s="6" t="s">
        <v>75</v>
      </c>
      <c r="C84" s="6">
        <v>18</v>
      </c>
      <c r="E84" s="22" t="str">
        <f t="shared" si="2"/>
        <v>DevOps</v>
      </c>
      <c r="F84" s="22">
        <f t="shared" si="3"/>
        <v>18</v>
      </c>
    </row>
    <row r="85" spans="1:6" x14ac:dyDescent="0.25">
      <c r="A85" s="6" t="s">
        <v>704</v>
      </c>
      <c r="B85" s="6" t="s">
        <v>97</v>
      </c>
      <c r="C85" s="6">
        <v>9</v>
      </c>
      <c r="E85" s="22" t="str">
        <f t="shared" si="2"/>
        <v>Machine Learning</v>
      </c>
      <c r="F85" s="22">
        <f t="shared" si="3"/>
        <v>9</v>
      </c>
    </row>
    <row r="86" spans="1:6" x14ac:dyDescent="0.25">
      <c r="A86" s="6" t="s">
        <v>792</v>
      </c>
      <c r="B86" s="6" t="s">
        <v>64</v>
      </c>
      <c r="C86" s="6">
        <v>13</v>
      </c>
      <c r="E86" s="22" t="str">
        <f t="shared" si="2"/>
        <v>Cybersecurity</v>
      </c>
      <c r="F86" s="22">
        <f t="shared" si="3"/>
        <v>13</v>
      </c>
    </row>
    <row r="87" spans="1:6" x14ac:dyDescent="0.25">
      <c r="A87" s="6" t="s">
        <v>850</v>
      </c>
      <c r="B87" s="6" t="s">
        <v>75</v>
      </c>
      <c r="C87" s="6">
        <v>1</v>
      </c>
      <c r="E87" s="22" t="str">
        <f t="shared" si="2"/>
        <v>DevOps</v>
      </c>
      <c r="F87" s="22">
        <f t="shared" si="3"/>
        <v>1</v>
      </c>
    </row>
    <row r="88" spans="1:6" x14ac:dyDescent="0.25">
      <c r="A88" s="6" t="s">
        <v>931</v>
      </c>
      <c r="B88" s="6" t="s">
        <v>7</v>
      </c>
      <c r="C88" s="6">
        <v>1</v>
      </c>
      <c r="E88" s="22" t="str">
        <f t="shared" si="2"/>
        <v>Blockchain Development</v>
      </c>
      <c r="F88" s="22">
        <f t="shared" si="3"/>
        <v>1</v>
      </c>
    </row>
    <row r="89" spans="1:6" x14ac:dyDescent="0.25">
      <c r="A89" s="6" t="s">
        <v>1046</v>
      </c>
      <c r="B89" s="6" t="s">
        <v>23</v>
      </c>
      <c r="C89" s="6">
        <v>15</v>
      </c>
      <c r="E89" s="22" t="str">
        <f t="shared" si="2"/>
        <v>Web Development</v>
      </c>
      <c r="F89" s="22">
        <f t="shared" si="3"/>
        <v>15</v>
      </c>
    </row>
    <row r="90" spans="1:6" x14ac:dyDescent="0.25">
      <c r="A90" s="6" t="s">
        <v>1114</v>
      </c>
      <c r="B90" s="6" t="s">
        <v>14</v>
      </c>
      <c r="C90" s="6">
        <v>6</v>
      </c>
      <c r="E90" s="22" t="str">
        <f t="shared" si="2"/>
        <v>Mobile Apps</v>
      </c>
      <c r="F90" s="22">
        <f t="shared" si="3"/>
        <v>6</v>
      </c>
    </row>
    <row r="91" spans="1:6" x14ac:dyDescent="0.25">
      <c r="A91" s="6" t="s">
        <v>1128</v>
      </c>
      <c r="B91" s="6" t="s">
        <v>31</v>
      </c>
      <c r="C91" s="6">
        <v>4</v>
      </c>
      <c r="E91" s="22" t="str">
        <f t="shared" si="2"/>
        <v>AI</v>
      </c>
      <c r="F91" s="22">
        <f t="shared" si="3"/>
        <v>4</v>
      </c>
    </row>
    <row r="92" spans="1:6" x14ac:dyDescent="0.25">
      <c r="A92" s="6" t="s">
        <v>1414</v>
      </c>
      <c r="B92" s="6" t="s">
        <v>19</v>
      </c>
      <c r="C92" s="6">
        <v>15</v>
      </c>
      <c r="E92" s="22" t="str">
        <f t="shared" si="2"/>
        <v>Graphic Design</v>
      </c>
      <c r="F92" s="22">
        <f t="shared" si="3"/>
        <v>15</v>
      </c>
    </row>
    <row r="93" spans="1:6" x14ac:dyDescent="0.25">
      <c r="A93" s="6" t="s">
        <v>1559</v>
      </c>
      <c r="B93" s="6" t="s">
        <v>7</v>
      </c>
      <c r="C93" s="6">
        <v>4</v>
      </c>
      <c r="E93" s="22" t="str">
        <f t="shared" si="2"/>
        <v>Blockchain Development</v>
      </c>
      <c r="F93" s="22">
        <f t="shared" si="3"/>
        <v>4</v>
      </c>
    </row>
    <row r="94" spans="1:6" x14ac:dyDescent="0.25">
      <c r="A94" s="6" t="s">
        <v>1581</v>
      </c>
      <c r="B94" s="6" t="s">
        <v>75</v>
      </c>
      <c r="C94" s="6">
        <v>13</v>
      </c>
      <c r="E94" s="22" t="str">
        <f t="shared" si="2"/>
        <v>DevOps</v>
      </c>
      <c r="F94" s="22">
        <f t="shared" si="3"/>
        <v>13</v>
      </c>
    </row>
    <row r="95" spans="1:6" x14ac:dyDescent="0.25">
      <c r="A95" s="6" t="s">
        <v>1693</v>
      </c>
      <c r="B95" s="6" t="s">
        <v>19</v>
      </c>
      <c r="C95" s="6">
        <v>19</v>
      </c>
      <c r="E95" s="22" t="str">
        <f t="shared" si="2"/>
        <v>Graphic Design</v>
      </c>
      <c r="F95" s="22">
        <f t="shared" si="3"/>
        <v>19</v>
      </c>
    </row>
    <row r="96" spans="1:6" x14ac:dyDescent="0.25">
      <c r="A96" s="6" t="s">
        <v>1743</v>
      </c>
      <c r="B96" s="6" t="s">
        <v>60</v>
      </c>
      <c r="C96" s="6">
        <v>10</v>
      </c>
      <c r="E96" s="22" t="str">
        <f t="shared" si="2"/>
        <v>UI/UX Design</v>
      </c>
      <c r="F96" s="22">
        <f t="shared" si="3"/>
        <v>10</v>
      </c>
    </row>
    <row r="97" spans="1:6" x14ac:dyDescent="0.25">
      <c r="A97" s="6" t="s">
        <v>1856</v>
      </c>
      <c r="B97" s="6" t="s">
        <v>60</v>
      </c>
      <c r="C97" s="6">
        <v>5</v>
      </c>
      <c r="E97" s="22" t="str">
        <f t="shared" si="2"/>
        <v>UI/UX Design</v>
      </c>
      <c r="F97" s="22">
        <f t="shared" si="3"/>
        <v>5</v>
      </c>
    </row>
    <row r="98" spans="1:6" x14ac:dyDescent="0.25">
      <c r="A98" s="6" t="s">
        <v>1913</v>
      </c>
      <c r="B98" s="6" t="s">
        <v>97</v>
      </c>
      <c r="C98" s="6">
        <v>1</v>
      </c>
      <c r="E98" s="22" t="str">
        <f t="shared" si="2"/>
        <v>Machine Learning</v>
      </c>
      <c r="F98" s="22">
        <f t="shared" si="3"/>
        <v>1</v>
      </c>
    </row>
    <row r="99" spans="1:6" x14ac:dyDescent="0.25">
      <c r="A99" s="6" t="s">
        <v>154</v>
      </c>
      <c r="B99" s="6" t="s">
        <v>75</v>
      </c>
      <c r="C99" s="6">
        <v>12</v>
      </c>
      <c r="E99" s="22" t="str">
        <f t="shared" si="2"/>
        <v>DevOps</v>
      </c>
      <c r="F99" s="22">
        <f t="shared" si="3"/>
        <v>12</v>
      </c>
    </row>
    <row r="100" spans="1:6" x14ac:dyDescent="0.25">
      <c r="A100" s="6" t="s">
        <v>1146</v>
      </c>
      <c r="B100" s="6" t="s">
        <v>38</v>
      </c>
      <c r="C100" s="6">
        <v>3</v>
      </c>
      <c r="E100" s="22" t="str">
        <f t="shared" si="2"/>
        <v>Data Analysis</v>
      </c>
      <c r="F100" s="22">
        <f t="shared" si="3"/>
        <v>3</v>
      </c>
    </row>
    <row r="101" spans="1:6" x14ac:dyDescent="0.25">
      <c r="A101" s="6" t="s">
        <v>1795</v>
      </c>
      <c r="B101" s="6" t="s">
        <v>38</v>
      </c>
      <c r="C101" s="6">
        <v>2</v>
      </c>
      <c r="E101" s="22" t="str">
        <f t="shared" si="2"/>
        <v>Data Analysis</v>
      </c>
      <c r="F101" s="22">
        <f t="shared" si="3"/>
        <v>2</v>
      </c>
    </row>
    <row r="102" spans="1:6" x14ac:dyDescent="0.25">
      <c r="A102" s="6" t="s">
        <v>210</v>
      </c>
      <c r="B102" s="6" t="s">
        <v>23</v>
      </c>
      <c r="C102" s="6">
        <v>11</v>
      </c>
      <c r="E102" s="22" t="str">
        <f t="shared" si="2"/>
        <v>Web Development</v>
      </c>
      <c r="F102" s="22">
        <f t="shared" si="3"/>
        <v>11</v>
      </c>
    </row>
    <row r="103" spans="1:6" x14ac:dyDescent="0.25">
      <c r="A103" s="6" t="s">
        <v>2025</v>
      </c>
      <c r="B103" s="6" t="s">
        <v>38</v>
      </c>
      <c r="C103" s="6">
        <v>15</v>
      </c>
      <c r="E103" s="22" t="str">
        <f t="shared" si="2"/>
        <v>Data Analysis</v>
      </c>
      <c r="F103" s="22">
        <f t="shared" si="3"/>
        <v>15</v>
      </c>
    </row>
    <row r="104" spans="1:6" x14ac:dyDescent="0.25">
      <c r="A104" s="6" t="s">
        <v>269</v>
      </c>
      <c r="B104" s="6" t="s">
        <v>19</v>
      </c>
      <c r="C104" s="6">
        <v>5</v>
      </c>
      <c r="E104" s="22" t="str">
        <f t="shared" si="2"/>
        <v>Graphic Design</v>
      </c>
      <c r="F104" s="22">
        <f t="shared" si="3"/>
        <v>5</v>
      </c>
    </row>
    <row r="105" spans="1:6" x14ac:dyDescent="0.25">
      <c r="A105" s="6" t="s">
        <v>387</v>
      </c>
      <c r="B105" s="6" t="s">
        <v>60</v>
      </c>
      <c r="C105" s="6">
        <v>15</v>
      </c>
      <c r="E105" s="22" t="str">
        <f t="shared" si="2"/>
        <v>UI/UX Design</v>
      </c>
      <c r="F105" s="22">
        <f t="shared" si="3"/>
        <v>15</v>
      </c>
    </row>
    <row r="106" spans="1:6" x14ac:dyDescent="0.25">
      <c r="A106" s="6" t="s">
        <v>419</v>
      </c>
      <c r="B106" s="6" t="s">
        <v>75</v>
      </c>
      <c r="C106" s="6">
        <v>12</v>
      </c>
      <c r="E106" s="22" t="str">
        <f t="shared" si="2"/>
        <v>DevOps</v>
      </c>
      <c r="F106" s="22">
        <f t="shared" si="3"/>
        <v>12</v>
      </c>
    </row>
    <row r="107" spans="1:6" x14ac:dyDescent="0.25">
      <c r="A107" s="6" t="s">
        <v>690</v>
      </c>
      <c r="B107" s="6" t="s">
        <v>75</v>
      </c>
      <c r="C107" s="6">
        <v>7</v>
      </c>
      <c r="E107" s="22" t="str">
        <f t="shared" si="2"/>
        <v>DevOps</v>
      </c>
      <c r="F107" s="22">
        <f t="shared" si="3"/>
        <v>7</v>
      </c>
    </row>
    <row r="108" spans="1:6" x14ac:dyDescent="0.25">
      <c r="A108" s="6" t="s">
        <v>762</v>
      </c>
      <c r="B108" s="6" t="s">
        <v>75</v>
      </c>
      <c r="C108" s="6">
        <v>9</v>
      </c>
      <c r="E108" s="22" t="str">
        <f t="shared" si="2"/>
        <v>DevOps</v>
      </c>
      <c r="F108" s="22">
        <f t="shared" si="3"/>
        <v>9</v>
      </c>
    </row>
    <row r="109" spans="1:6" x14ac:dyDescent="0.25">
      <c r="A109" s="6" t="s">
        <v>776</v>
      </c>
      <c r="B109" s="6" t="s">
        <v>60</v>
      </c>
      <c r="C109" s="6">
        <v>3</v>
      </c>
      <c r="E109" s="22" t="str">
        <f t="shared" si="2"/>
        <v>UI/UX Design</v>
      </c>
      <c r="F109" s="22">
        <f t="shared" si="3"/>
        <v>3</v>
      </c>
    </row>
    <row r="110" spans="1:6" x14ac:dyDescent="0.25">
      <c r="A110" s="6" t="s">
        <v>1491</v>
      </c>
      <c r="B110" s="6" t="s">
        <v>23</v>
      </c>
      <c r="C110" s="6">
        <v>16</v>
      </c>
      <c r="E110" s="22" t="str">
        <f t="shared" si="2"/>
        <v>Web Development</v>
      </c>
      <c r="F110" s="22">
        <f t="shared" si="3"/>
        <v>16</v>
      </c>
    </row>
    <row r="111" spans="1:6" x14ac:dyDescent="0.25">
      <c r="A111" s="6" t="s">
        <v>1511</v>
      </c>
      <c r="B111" s="6" t="s">
        <v>23</v>
      </c>
      <c r="C111" s="6">
        <v>15</v>
      </c>
      <c r="E111" s="22" t="str">
        <f t="shared" si="2"/>
        <v>Web Development</v>
      </c>
      <c r="F111" s="22">
        <f t="shared" si="3"/>
        <v>15</v>
      </c>
    </row>
    <row r="112" spans="1:6" x14ac:dyDescent="0.25">
      <c r="A112" s="6" t="s">
        <v>1567</v>
      </c>
      <c r="B112" s="6" t="s">
        <v>7</v>
      </c>
      <c r="C112" s="6">
        <v>11</v>
      </c>
      <c r="E112" s="22" t="str">
        <f t="shared" si="2"/>
        <v>Blockchain Development</v>
      </c>
      <c r="F112" s="22">
        <f t="shared" si="3"/>
        <v>11</v>
      </c>
    </row>
    <row r="113" spans="1:6" x14ac:dyDescent="0.25">
      <c r="A113" s="6" t="s">
        <v>1577</v>
      </c>
      <c r="B113" s="6" t="s">
        <v>31</v>
      </c>
      <c r="C113" s="6">
        <v>1</v>
      </c>
      <c r="E113" s="22" t="str">
        <f t="shared" si="2"/>
        <v>AI</v>
      </c>
      <c r="F113" s="22">
        <f t="shared" si="3"/>
        <v>1</v>
      </c>
    </row>
    <row r="114" spans="1:6" x14ac:dyDescent="0.25">
      <c r="A114" s="6" t="s">
        <v>1625</v>
      </c>
      <c r="B114" s="6" t="s">
        <v>7</v>
      </c>
      <c r="C114" s="6">
        <v>15</v>
      </c>
      <c r="E114" s="22" t="str">
        <f t="shared" si="2"/>
        <v>Blockchain Development</v>
      </c>
      <c r="F114" s="22">
        <f t="shared" si="3"/>
        <v>15</v>
      </c>
    </row>
    <row r="115" spans="1:6" x14ac:dyDescent="0.25">
      <c r="A115" s="6" t="s">
        <v>1669</v>
      </c>
      <c r="B115" s="6" t="s">
        <v>31</v>
      </c>
      <c r="C115" s="6">
        <v>1</v>
      </c>
      <c r="E115" s="22" t="str">
        <f t="shared" si="2"/>
        <v>AI</v>
      </c>
      <c r="F115" s="22">
        <f t="shared" si="3"/>
        <v>1</v>
      </c>
    </row>
    <row r="116" spans="1:6" x14ac:dyDescent="0.25">
      <c r="A116" s="6" t="s">
        <v>1829</v>
      </c>
      <c r="B116" s="6" t="s">
        <v>75</v>
      </c>
      <c r="C116" s="6">
        <v>5</v>
      </c>
      <c r="E116" s="22" t="str">
        <f t="shared" si="2"/>
        <v>DevOps</v>
      </c>
      <c r="F116" s="22">
        <f t="shared" si="3"/>
        <v>5</v>
      </c>
    </row>
    <row r="117" spans="1:6" x14ac:dyDescent="0.25">
      <c r="A117" s="6" t="s">
        <v>1840</v>
      </c>
      <c r="B117" s="6" t="s">
        <v>75</v>
      </c>
      <c r="C117" s="6">
        <v>2</v>
      </c>
      <c r="E117" s="22" t="str">
        <f t="shared" si="2"/>
        <v>DevOps</v>
      </c>
      <c r="F117" s="22">
        <f t="shared" si="3"/>
        <v>2</v>
      </c>
    </row>
    <row r="118" spans="1:6" x14ac:dyDescent="0.25">
      <c r="A118" s="6" t="s">
        <v>1860</v>
      </c>
      <c r="B118" s="6" t="s">
        <v>7</v>
      </c>
      <c r="C118" s="6">
        <v>14</v>
      </c>
      <c r="E118" s="22" t="str">
        <f t="shared" si="2"/>
        <v>Blockchain Development</v>
      </c>
      <c r="F118" s="22">
        <f t="shared" si="3"/>
        <v>14</v>
      </c>
    </row>
    <row r="119" spans="1:6" x14ac:dyDescent="0.25">
      <c r="A119" s="6" t="s">
        <v>229</v>
      </c>
      <c r="B119" s="6" t="s">
        <v>23</v>
      </c>
      <c r="C119" s="6">
        <v>11</v>
      </c>
      <c r="E119" s="22" t="str">
        <f t="shared" si="2"/>
        <v>Web Development</v>
      </c>
      <c r="F119" s="22">
        <f t="shared" si="3"/>
        <v>11</v>
      </c>
    </row>
    <row r="120" spans="1:6" x14ac:dyDescent="0.25">
      <c r="A120" s="6" t="s">
        <v>321</v>
      </c>
      <c r="B120" s="6" t="s">
        <v>19</v>
      </c>
      <c r="C120" s="6">
        <v>15</v>
      </c>
      <c r="E120" s="22" t="str">
        <f t="shared" si="2"/>
        <v>Graphic Design</v>
      </c>
      <c r="F120" s="22">
        <f t="shared" si="3"/>
        <v>15</v>
      </c>
    </row>
    <row r="121" spans="1:6" x14ac:dyDescent="0.25">
      <c r="A121" s="6" t="s">
        <v>736</v>
      </c>
      <c r="B121" s="6" t="s">
        <v>60</v>
      </c>
      <c r="C121" s="6">
        <v>20</v>
      </c>
      <c r="E121" s="22" t="str">
        <f t="shared" si="2"/>
        <v>UI/UX Design</v>
      </c>
      <c r="F121" s="22">
        <f t="shared" si="3"/>
        <v>20</v>
      </c>
    </row>
    <row r="122" spans="1:6" x14ac:dyDescent="0.25">
      <c r="A122" s="6" t="s">
        <v>844</v>
      </c>
      <c r="B122" s="6" t="s">
        <v>64</v>
      </c>
      <c r="C122" s="6">
        <v>4</v>
      </c>
      <c r="E122" s="22" t="str">
        <f t="shared" si="2"/>
        <v>Cybersecurity</v>
      </c>
      <c r="F122" s="22">
        <f t="shared" si="3"/>
        <v>4</v>
      </c>
    </row>
    <row r="123" spans="1:6" x14ac:dyDescent="0.25">
      <c r="A123" s="6" t="s">
        <v>899</v>
      </c>
      <c r="B123" s="6" t="s">
        <v>23</v>
      </c>
      <c r="C123" s="6">
        <v>14</v>
      </c>
      <c r="E123" s="22" t="str">
        <f t="shared" si="2"/>
        <v>Web Development</v>
      </c>
      <c r="F123" s="22">
        <f t="shared" si="3"/>
        <v>14</v>
      </c>
    </row>
    <row r="124" spans="1:6" x14ac:dyDescent="0.25">
      <c r="A124" s="6" t="s">
        <v>1074</v>
      </c>
      <c r="B124" s="6" t="s">
        <v>31</v>
      </c>
      <c r="C124" s="6">
        <v>12</v>
      </c>
      <c r="E124" s="22" t="str">
        <f t="shared" si="2"/>
        <v>AI</v>
      </c>
      <c r="F124" s="22">
        <f t="shared" si="3"/>
        <v>12</v>
      </c>
    </row>
    <row r="125" spans="1:6" x14ac:dyDescent="0.25">
      <c r="A125" s="6" t="s">
        <v>1206</v>
      </c>
      <c r="B125" s="6" t="s">
        <v>31</v>
      </c>
      <c r="C125" s="6">
        <v>4</v>
      </c>
      <c r="E125" s="22" t="str">
        <f t="shared" si="2"/>
        <v>AI</v>
      </c>
      <c r="F125" s="22">
        <f t="shared" si="3"/>
        <v>4</v>
      </c>
    </row>
    <row r="126" spans="1:6" x14ac:dyDescent="0.25">
      <c r="A126" s="6" t="s">
        <v>1236</v>
      </c>
      <c r="B126" s="6" t="s">
        <v>14</v>
      </c>
      <c r="C126" s="6">
        <v>5</v>
      </c>
      <c r="E126" s="22" t="str">
        <f t="shared" si="2"/>
        <v>Mobile Apps</v>
      </c>
      <c r="F126" s="22">
        <f t="shared" si="3"/>
        <v>5</v>
      </c>
    </row>
    <row r="127" spans="1:6" x14ac:dyDescent="0.25">
      <c r="A127" s="6" t="s">
        <v>1316</v>
      </c>
      <c r="B127" s="6" t="s">
        <v>14</v>
      </c>
      <c r="C127" s="6">
        <v>2</v>
      </c>
      <c r="E127" s="22" t="str">
        <f t="shared" si="2"/>
        <v>Mobile Apps</v>
      </c>
      <c r="F127" s="22">
        <f t="shared" si="3"/>
        <v>2</v>
      </c>
    </row>
    <row r="128" spans="1:6" x14ac:dyDescent="0.25">
      <c r="A128" s="6" t="s">
        <v>1398</v>
      </c>
      <c r="B128" s="6" t="s">
        <v>31</v>
      </c>
      <c r="C128" s="6">
        <v>15</v>
      </c>
      <c r="E128" s="22" t="str">
        <f t="shared" si="2"/>
        <v>AI</v>
      </c>
      <c r="F128" s="22">
        <f t="shared" si="3"/>
        <v>15</v>
      </c>
    </row>
    <row r="129" spans="1:6" x14ac:dyDescent="0.25">
      <c r="A129" s="6" t="s">
        <v>1438</v>
      </c>
      <c r="B129" s="6" t="s">
        <v>64</v>
      </c>
      <c r="C129" s="6">
        <v>1</v>
      </c>
      <c r="E129" s="22" t="str">
        <f t="shared" si="2"/>
        <v>Cybersecurity</v>
      </c>
      <c r="F129" s="22">
        <f t="shared" si="3"/>
        <v>1</v>
      </c>
    </row>
    <row r="130" spans="1:6" x14ac:dyDescent="0.25">
      <c r="A130" s="6" t="s">
        <v>1459</v>
      </c>
      <c r="B130" s="6" t="s">
        <v>60</v>
      </c>
      <c r="C130" s="6">
        <v>18</v>
      </c>
      <c r="E130" s="22" t="str">
        <f t="shared" si="2"/>
        <v>UI/UX Design</v>
      </c>
      <c r="F130" s="22">
        <f t="shared" si="3"/>
        <v>18</v>
      </c>
    </row>
    <row r="131" spans="1:6" x14ac:dyDescent="0.25">
      <c r="A131" s="6" t="s">
        <v>1461</v>
      </c>
      <c r="B131" s="6" t="s">
        <v>19</v>
      </c>
      <c r="C131" s="6">
        <v>17</v>
      </c>
      <c r="E131" s="22" t="str">
        <f t="shared" si="2"/>
        <v>Graphic Design</v>
      </c>
      <c r="F131" s="22">
        <f t="shared" si="3"/>
        <v>17</v>
      </c>
    </row>
    <row r="132" spans="1:6" x14ac:dyDescent="0.25">
      <c r="A132" s="6" t="s">
        <v>1862</v>
      </c>
      <c r="B132" s="6" t="s">
        <v>60</v>
      </c>
      <c r="C132" s="6">
        <v>5</v>
      </c>
      <c r="E132" s="22" t="str">
        <f t="shared" ref="E132:E195" si="4">VLOOKUP($A132,$A:$C,2,FALSE)</f>
        <v>UI/UX Design</v>
      </c>
      <c r="F132" s="22">
        <f t="shared" ref="F132:F195" si="5">VLOOKUP($A132, $A:$C, 3, FALSE)</f>
        <v>5</v>
      </c>
    </row>
    <row r="133" spans="1:6" x14ac:dyDescent="0.25">
      <c r="A133" s="6" t="s">
        <v>375</v>
      </c>
      <c r="B133" s="6" t="s">
        <v>75</v>
      </c>
      <c r="C133" s="6">
        <v>11</v>
      </c>
      <c r="E133" s="22" t="str">
        <f t="shared" si="4"/>
        <v>DevOps</v>
      </c>
      <c r="F133" s="22">
        <f t="shared" si="5"/>
        <v>11</v>
      </c>
    </row>
    <row r="134" spans="1:6" x14ac:dyDescent="0.25">
      <c r="A134" s="6" t="s">
        <v>460</v>
      </c>
      <c r="B134" s="6" t="s">
        <v>97</v>
      </c>
      <c r="C134" s="6">
        <v>9</v>
      </c>
      <c r="E134" s="22" t="str">
        <f t="shared" si="4"/>
        <v>Machine Learning</v>
      </c>
      <c r="F134" s="22">
        <f t="shared" si="5"/>
        <v>9</v>
      </c>
    </row>
    <row r="135" spans="1:6" x14ac:dyDescent="0.25">
      <c r="A135" s="6" t="s">
        <v>780</v>
      </c>
      <c r="B135" s="6" t="s">
        <v>60</v>
      </c>
      <c r="C135" s="6">
        <v>1</v>
      </c>
      <c r="E135" s="22" t="str">
        <f t="shared" si="4"/>
        <v>UI/UX Design</v>
      </c>
      <c r="F135" s="22">
        <f t="shared" si="5"/>
        <v>1</v>
      </c>
    </row>
    <row r="136" spans="1:6" x14ac:dyDescent="0.25">
      <c r="A136" s="6" t="s">
        <v>802</v>
      </c>
      <c r="B136" s="6" t="s">
        <v>97</v>
      </c>
      <c r="C136" s="6">
        <v>2</v>
      </c>
      <c r="E136" s="22" t="str">
        <f t="shared" si="4"/>
        <v>Machine Learning</v>
      </c>
      <c r="F136" s="22">
        <f t="shared" si="5"/>
        <v>2</v>
      </c>
    </row>
    <row r="137" spans="1:6" x14ac:dyDescent="0.25">
      <c r="A137" s="6" t="s">
        <v>842</v>
      </c>
      <c r="B137" s="6" t="s">
        <v>23</v>
      </c>
      <c r="C137" s="6">
        <v>4</v>
      </c>
      <c r="E137" s="22" t="str">
        <f t="shared" si="4"/>
        <v>Web Development</v>
      </c>
      <c r="F137" s="22">
        <f t="shared" si="5"/>
        <v>4</v>
      </c>
    </row>
    <row r="138" spans="1:6" x14ac:dyDescent="0.25">
      <c r="A138" s="6" t="s">
        <v>941</v>
      </c>
      <c r="B138" s="6" t="s">
        <v>60</v>
      </c>
      <c r="C138" s="6">
        <v>7</v>
      </c>
      <c r="E138" s="22" t="str">
        <f t="shared" si="4"/>
        <v>UI/UX Design</v>
      </c>
      <c r="F138" s="22">
        <f t="shared" si="5"/>
        <v>7</v>
      </c>
    </row>
    <row r="139" spans="1:6" x14ac:dyDescent="0.25">
      <c r="A139" s="6" t="s">
        <v>955</v>
      </c>
      <c r="B139" s="6" t="s">
        <v>75</v>
      </c>
      <c r="C139" s="6">
        <v>14</v>
      </c>
      <c r="E139" s="22" t="str">
        <f t="shared" si="4"/>
        <v>DevOps</v>
      </c>
      <c r="F139" s="22">
        <f t="shared" si="5"/>
        <v>14</v>
      </c>
    </row>
    <row r="140" spans="1:6" x14ac:dyDescent="0.25">
      <c r="A140" s="6" t="s">
        <v>1001</v>
      </c>
      <c r="B140" s="6" t="s">
        <v>14</v>
      </c>
      <c r="C140" s="6">
        <v>11</v>
      </c>
      <c r="E140" s="22" t="str">
        <f t="shared" si="4"/>
        <v>Mobile Apps</v>
      </c>
      <c r="F140" s="22">
        <f t="shared" si="5"/>
        <v>11</v>
      </c>
    </row>
    <row r="141" spans="1:6" x14ac:dyDescent="0.25">
      <c r="A141" s="6" t="s">
        <v>1015</v>
      </c>
      <c r="B141" s="6" t="s">
        <v>64</v>
      </c>
      <c r="C141" s="6">
        <v>7</v>
      </c>
      <c r="E141" s="22" t="str">
        <f t="shared" si="4"/>
        <v>Cybersecurity</v>
      </c>
      <c r="F141" s="22">
        <f t="shared" si="5"/>
        <v>7</v>
      </c>
    </row>
    <row r="142" spans="1:6" x14ac:dyDescent="0.25">
      <c r="A142" s="6" t="s">
        <v>1324</v>
      </c>
      <c r="B142" s="6" t="s">
        <v>75</v>
      </c>
      <c r="C142" s="6">
        <v>1</v>
      </c>
      <c r="E142" s="22" t="str">
        <f t="shared" si="4"/>
        <v>DevOps</v>
      </c>
      <c r="F142" s="22">
        <f t="shared" si="5"/>
        <v>1</v>
      </c>
    </row>
    <row r="143" spans="1:6" x14ac:dyDescent="0.25">
      <c r="A143" s="6" t="s">
        <v>1358</v>
      </c>
      <c r="B143" s="6" t="s">
        <v>75</v>
      </c>
      <c r="C143" s="6">
        <v>8</v>
      </c>
      <c r="E143" s="22" t="str">
        <f t="shared" si="4"/>
        <v>DevOps</v>
      </c>
      <c r="F143" s="22">
        <f t="shared" si="5"/>
        <v>8</v>
      </c>
    </row>
    <row r="144" spans="1:6" x14ac:dyDescent="0.25">
      <c r="A144" s="6" t="s">
        <v>1380</v>
      </c>
      <c r="B144" s="6" t="s">
        <v>31</v>
      </c>
      <c r="C144" s="6">
        <v>6</v>
      </c>
      <c r="E144" s="22" t="str">
        <f t="shared" si="4"/>
        <v>AI</v>
      </c>
      <c r="F144" s="22">
        <f t="shared" si="5"/>
        <v>6</v>
      </c>
    </row>
    <row r="145" spans="1:6" x14ac:dyDescent="0.25">
      <c r="A145" s="6" t="s">
        <v>1493</v>
      </c>
      <c r="B145" s="6" t="s">
        <v>97</v>
      </c>
      <c r="C145" s="6">
        <v>1</v>
      </c>
      <c r="E145" s="22" t="str">
        <f t="shared" si="4"/>
        <v>Machine Learning</v>
      </c>
      <c r="F145" s="22">
        <f t="shared" si="5"/>
        <v>1</v>
      </c>
    </row>
    <row r="146" spans="1:6" x14ac:dyDescent="0.25">
      <c r="A146" s="6" t="s">
        <v>1617</v>
      </c>
      <c r="B146" s="6" t="s">
        <v>14</v>
      </c>
      <c r="C146" s="6">
        <v>6</v>
      </c>
      <c r="E146" s="22" t="str">
        <f t="shared" si="4"/>
        <v>Mobile Apps</v>
      </c>
      <c r="F146" s="22">
        <f t="shared" si="5"/>
        <v>6</v>
      </c>
    </row>
    <row r="147" spans="1:6" x14ac:dyDescent="0.25">
      <c r="A147" s="6" t="s">
        <v>1763</v>
      </c>
      <c r="B147" s="6" t="s">
        <v>60</v>
      </c>
      <c r="C147" s="6">
        <v>13</v>
      </c>
      <c r="E147" s="22" t="str">
        <f t="shared" si="4"/>
        <v>UI/UX Design</v>
      </c>
      <c r="F147" s="22">
        <f t="shared" si="5"/>
        <v>13</v>
      </c>
    </row>
    <row r="148" spans="1:6" x14ac:dyDescent="0.25">
      <c r="A148" s="6" t="s">
        <v>1767</v>
      </c>
      <c r="B148" s="6" t="s">
        <v>60</v>
      </c>
      <c r="C148" s="6">
        <v>4</v>
      </c>
      <c r="E148" s="22" t="str">
        <f t="shared" si="4"/>
        <v>UI/UX Design</v>
      </c>
      <c r="F148" s="22">
        <f t="shared" si="5"/>
        <v>4</v>
      </c>
    </row>
    <row r="149" spans="1:6" x14ac:dyDescent="0.25">
      <c r="A149" s="6" t="s">
        <v>1775</v>
      </c>
      <c r="B149" s="6" t="s">
        <v>19</v>
      </c>
      <c r="C149" s="6">
        <v>14</v>
      </c>
      <c r="E149" s="22" t="str">
        <f t="shared" si="4"/>
        <v>Graphic Design</v>
      </c>
      <c r="F149" s="22">
        <f t="shared" si="5"/>
        <v>14</v>
      </c>
    </row>
    <row r="150" spans="1:6" x14ac:dyDescent="0.25">
      <c r="A150" s="6" t="s">
        <v>1852</v>
      </c>
      <c r="B150" s="6" t="s">
        <v>60</v>
      </c>
      <c r="C150" s="6">
        <v>15</v>
      </c>
      <c r="E150" s="22" t="str">
        <f t="shared" si="4"/>
        <v>UI/UX Design</v>
      </c>
      <c r="F150" s="22">
        <f t="shared" si="5"/>
        <v>15</v>
      </c>
    </row>
    <row r="151" spans="1:6" x14ac:dyDescent="0.25">
      <c r="A151" s="6" t="s">
        <v>2033</v>
      </c>
      <c r="B151" s="6" t="s">
        <v>19</v>
      </c>
      <c r="C151" s="6">
        <v>13</v>
      </c>
      <c r="E151" s="22" t="str">
        <f t="shared" si="4"/>
        <v>Graphic Design</v>
      </c>
      <c r="F151" s="22">
        <f t="shared" si="5"/>
        <v>13</v>
      </c>
    </row>
    <row r="152" spans="1:6" x14ac:dyDescent="0.25">
      <c r="A152" s="6" t="s">
        <v>116</v>
      </c>
      <c r="B152" s="6" t="s">
        <v>97</v>
      </c>
      <c r="C152" s="6">
        <v>10</v>
      </c>
      <c r="E152" s="22" t="str">
        <f t="shared" si="4"/>
        <v>Machine Learning</v>
      </c>
      <c r="F152" s="22">
        <f t="shared" si="5"/>
        <v>10</v>
      </c>
    </row>
    <row r="153" spans="1:6" x14ac:dyDescent="0.25">
      <c r="A153" s="6" t="s">
        <v>452</v>
      </c>
      <c r="B153" s="6" t="s">
        <v>7</v>
      </c>
      <c r="C153" s="6">
        <v>11</v>
      </c>
      <c r="E153" s="22" t="str">
        <f t="shared" si="4"/>
        <v>Blockchain Development</v>
      </c>
      <c r="F153" s="22">
        <f t="shared" si="5"/>
        <v>11</v>
      </c>
    </row>
    <row r="154" spans="1:6" x14ac:dyDescent="0.25">
      <c r="A154" s="6" t="s">
        <v>650</v>
      </c>
      <c r="B154" s="6" t="s">
        <v>7</v>
      </c>
      <c r="C154" s="6">
        <v>7</v>
      </c>
      <c r="E154" s="22" t="str">
        <f t="shared" si="4"/>
        <v>Blockchain Development</v>
      </c>
      <c r="F154" s="22">
        <f t="shared" si="5"/>
        <v>7</v>
      </c>
    </row>
    <row r="155" spans="1:6" x14ac:dyDescent="0.25">
      <c r="A155" s="6" t="s">
        <v>824</v>
      </c>
      <c r="B155" s="6" t="s">
        <v>31</v>
      </c>
      <c r="C155" s="6">
        <v>7</v>
      </c>
      <c r="E155" s="22" t="str">
        <f t="shared" si="4"/>
        <v>AI</v>
      </c>
      <c r="F155" s="22">
        <f t="shared" si="5"/>
        <v>7</v>
      </c>
    </row>
    <row r="156" spans="1:6" x14ac:dyDescent="0.25">
      <c r="A156" s="6" t="s">
        <v>856</v>
      </c>
      <c r="B156" s="6" t="s">
        <v>64</v>
      </c>
      <c r="C156" s="6">
        <v>5</v>
      </c>
      <c r="E156" s="22" t="str">
        <f t="shared" si="4"/>
        <v>Cybersecurity</v>
      </c>
      <c r="F156" s="22">
        <f t="shared" si="5"/>
        <v>5</v>
      </c>
    </row>
    <row r="157" spans="1:6" x14ac:dyDescent="0.25">
      <c r="A157" s="6" t="s">
        <v>1068</v>
      </c>
      <c r="B157" s="6" t="s">
        <v>60</v>
      </c>
      <c r="C157" s="6">
        <v>3</v>
      </c>
      <c r="E157" s="22" t="str">
        <f t="shared" si="4"/>
        <v>UI/UX Design</v>
      </c>
      <c r="F157" s="22">
        <f t="shared" si="5"/>
        <v>3</v>
      </c>
    </row>
    <row r="158" spans="1:6" x14ac:dyDescent="0.25">
      <c r="A158" s="6" t="s">
        <v>1098</v>
      </c>
      <c r="B158" s="6" t="s">
        <v>31</v>
      </c>
      <c r="C158" s="6">
        <v>6</v>
      </c>
      <c r="E158" s="22" t="str">
        <f t="shared" si="4"/>
        <v>AI</v>
      </c>
      <c r="F158" s="22">
        <f t="shared" si="5"/>
        <v>6</v>
      </c>
    </row>
    <row r="159" spans="1:6" x14ac:dyDescent="0.25">
      <c r="A159" s="6" t="s">
        <v>1132</v>
      </c>
      <c r="B159" s="6" t="s">
        <v>19</v>
      </c>
      <c r="C159" s="6">
        <v>15</v>
      </c>
      <c r="E159" s="22" t="str">
        <f t="shared" si="4"/>
        <v>Graphic Design</v>
      </c>
      <c r="F159" s="22">
        <f t="shared" si="5"/>
        <v>15</v>
      </c>
    </row>
    <row r="160" spans="1:6" x14ac:dyDescent="0.25">
      <c r="A160" s="6" t="s">
        <v>1232</v>
      </c>
      <c r="B160" s="6" t="s">
        <v>60</v>
      </c>
      <c r="C160" s="6">
        <v>5</v>
      </c>
      <c r="E160" s="22" t="str">
        <f t="shared" si="4"/>
        <v>UI/UX Design</v>
      </c>
      <c r="F160" s="22">
        <f t="shared" si="5"/>
        <v>5</v>
      </c>
    </row>
    <row r="161" spans="1:6" x14ac:dyDescent="0.25">
      <c r="A161" s="6" t="s">
        <v>1288</v>
      </c>
      <c r="B161" s="6" t="s">
        <v>19</v>
      </c>
      <c r="C161" s="6">
        <v>4</v>
      </c>
      <c r="E161" s="22" t="str">
        <f t="shared" si="4"/>
        <v>Graphic Design</v>
      </c>
      <c r="F161" s="22">
        <f t="shared" si="5"/>
        <v>4</v>
      </c>
    </row>
    <row r="162" spans="1:6" x14ac:dyDescent="0.25">
      <c r="A162" s="6" t="s">
        <v>1350</v>
      </c>
      <c r="B162" s="6" t="s">
        <v>19</v>
      </c>
      <c r="C162" s="6">
        <v>5</v>
      </c>
      <c r="E162" s="22" t="str">
        <f t="shared" si="4"/>
        <v>Graphic Design</v>
      </c>
      <c r="F162" s="22">
        <f t="shared" si="5"/>
        <v>5</v>
      </c>
    </row>
    <row r="163" spans="1:6" x14ac:dyDescent="0.25">
      <c r="A163" s="6" t="s">
        <v>1440</v>
      </c>
      <c r="B163" s="6" t="s">
        <v>14</v>
      </c>
      <c r="C163" s="6">
        <v>1</v>
      </c>
      <c r="E163" s="22" t="str">
        <f t="shared" si="4"/>
        <v>Mobile Apps</v>
      </c>
      <c r="F163" s="22">
        <f t="shared" si="5"/>
        <v>1</v>
      </c>
    </row>
    <row r="164" spans="1:6" x14ac:dyDescent="0.25">
      <c r="A164" s="6" t="s">
        <v>1517</v>
      </c>
      <c r="B164" s="6" t="s">
        <v>60</v>
      </c>
      <c r="C164" s="6">
        <v>10</v>
      </c>
      <c r="E164" s="22" t="str">
        <f t="shared" si="4"/>
        <v>UI/UX Design</v>
      </c>
      <c r="F164" s="22">
        <f t="shared" si="5"/>
        <v>10</v>
      </c>
    </row>
    <row r="165" spans="1:6" x14ac:dyDescent="0.25">
      <c r="A165" s="6" t="s">
        <v>1679</v>
      </c>
      <c r="B165" s="6" t="s">
        <v>23</v>
      </c>
      <c r="C165" s="6">
        <v>16</v>
      </c>
      <c r="E165" s="22" t="str">
        <f t="shared" si="4"/>
        <v>Web Development</v>
      </c>
      <c r="F165" s="22">
        <f t="shared" si="5"/>
        <v>16</v>
      </c>
    </row>
    <row r="166" spans="1:6" x14ac:dyDescent="0.25">
      <c r="A166" s="6" t="s">
        <v>1703</v>
      </c>
      <c r="B166" s="6" t="s">
        <v>60</v>
      </c>
      <c r="C166" s="6">
        <v>13</v>
      </c>
      <c r="E166" s="22" t="str">
        <f t="shared" si="4"/>
        <v>UI/UX Design</v>
      </c>
      <c r="F166" s="22">
        <f t="shared" si="5"/>
        <v>13</v>
      </c>
    </row>
    <row r="167" spans="1:6" x14ac:dyDescent="0.25">
      <c r="A167" s="6" t="s">
        <v>1779</v>
      </c>
      <c r="B167" s="6" t="s">
        <v>23</v>
      </c>
      <c r="C167" s="6">
        <v>1</v>
      </c>
      <c r="E167" s="22" t="str">
        <f t="shared" si="4"/>
        <v>Web Development</v>
      </c>
      <c r="F167" s="22">
        <f t="shared" si="5"/>
        <v>1</v>
      </c>
    </row>
    <row r="168" spans="1:6" x14ac:dyDescent="0.25">
      <c r="A168" s="6" t="s">
        <v>389</v>
      </c>
      <c r="B168" s="6" t="s">
        <v>38</v>
      </c>
      <c r="C168" s="6">
        <v>15</v>
      </c>
      <c r="E168" s="22" t="str">
        <f t="shared" si="4"/>
        <v>Data Analysis</v>
      </c>
      <c r="F168" s="22">
        <f t="shared" si="5"/>
        <v>15</v>
      </c>
    </row>
    <row r="169" spans="1:6" x14ac:dyDescent="0.25">
      <c r="A169" s="6" t="s">
        <v>1090</v>
      </c>
      <c r="B169" s="6" t="s">
        <v>38</v>
      </c>
      <c r="C169" s="6">
        <v>14</v>
      </c>
      <c r="E169" s="22" t="str">
        <f t="shared" si="4"/>
        <v>Data Analysis</v>
      </c>
      <c r="F169" s="22">
        <f t="shared" si="5"/>
        <v>14</v>
      </c>
    </row>
    <row r="170" spans="1:6" x14ac:dyDescent="0.25">
      <c r="A170" s="6" t="s">
        <v>331</v>
      </c>
      <c r="B170" s="6" t="s">
        <v>23</v>
      </c>
      <c r="C170" s="6">
        <v>17</v>
      </c>
      <c r="E170" s="22" t="str">
        <f t="shared" si="4"/>
        <v>Web Development</v>
      </c>
      <c r="F170" s="22">
        <f t="shared" si="5"/>
        <v>17</v>
      </c>
    </row>
    <row r="171" spans="1:6" x14ac:dyDescent="0.25">
      <c r="A171" s="6" t="s">
        <v>808</v>
      </c>
      <c r="B171" s="6" t="s">
        <v>19</v>
      </c>
      <c r="C171" s="6">
        <v>8</v>
      </c>
      <c r="E171" s="22" t="str">
        <f t="shared" si="4"/>
        <v>Graphic Design</v>
      </c>
      <c r="F171" s="22">
        <f t="shared" si="5"/>
        <v>8</v>
      </c>
    </row>
    <row r="172" spans="1:6" x14ac:dyDescent="0.25">
      <c r="A172" s="6" t="s">
        <v>838</v>
      </c>
      <c r="B172" s="6" t="s">
        <v>75</v>
      </c>
      <c r="C172" s="6">
        <v>4</v>
      </c>
      <c r="E172" s="22" t="str">
        <f t="shared" si="4"/>
        <v>DevOps</v>
      </c>
      <c r="F172" s="22">
        <f t="shared" si="5"/>
        <v>4</v>
      </c>
    </row>
    <row r="173" spans="1:6" x14ac:dyDescent="0.25">
      <c r="A173" s="6" t="s">
        <v>886</v>
      </c>
      <c r="B173" s="6" t="s">
        <v>23</v>
      </c>
      <c r="C173" s="6">
        <v>11</v>
      </c>
      <c r="E173" s="22" t="str">
        <f t="shared" si="4"/>
        <v>Web Development</v>
      </c>
      <c r="F173" s="22">
        <f t="shared" si="5"/>
        <v>11</v>
      </c>
    </row>
    <row r="174" spans="1:6" x14ac:dyDescent="0.25">
      <c r="A174" s="6" t="s">
        <v>894</v>
      </c>
      <c r="B174" s="6" t="s">
        <v>64</v>
      </c>
      <c r="C174" s="6">
        <v>15</v>
      </c>
      <c r="E174" s="22" t="str">
        <f t="shared" si="4"/>
        <v>Cybersecurity</v>
      </c>
      <c r="F174" s="22">
        <f t="shared" si="5"/>
        <v>15</v>
      </c>
    </row>
    <row r="175" spans="1:6" x14ac:dyDescent="0.25">
      <c r="A175" s="6" t="s">
        <v>989</v>
      </c>
      <c r="B175" s="6" t="s">
        <v>75</v>
      </c>
      <c r="C175" s="6">
        <v>7</v>
      </c>
      <c r="E175" s="22" t="str">
        <f t="shared" si="4"/>
        <v>DevOps</v>
      </c>
      <c r="F175" s="22">
        <f t="shared" si="5"/>
        <v>7</v>
      </c>
    </row>
    <row r="176" spans="1:6" x14ac:dyDescent="0.25">
      <c r="A176" s="6" t="s">
        <v>1056</v>
      </c>
      <c r="B176" s="6" t="s">
        <v>7</v>
      </c>
      <c r="C176" s="6">
        <v>19</v>
      </c>
      <c r="E176" s="22" t="str">
        <f t="shared" si="4"/>
        <v>Blockchain Development</v>
      </c>
      <c r="F176" s="22">
        <f t="shared" si="5"/>
        <v>19</v>
      </c>
    </row>
    <row r="177" spans="1:6" x14ac:dyDescent="0.25">
      <c r="A177" s="6" t="s">
        <v>1106</v>
      </c>
      <c r="B177" s="6" t="s">
        <v>75</v>
      </c>
      <c r="C177" s="6">
        <v>3</v>
      </c>
      <c r="E177" s="22" t="str">
        <f t="shared" si="4"/>
        <v>DevOps</v>
      </c>
      <c r="F177" s="22">
        <f t="shared" si="5"/>
        <v>3</v>
      </c>
    </row>
    <row r="178" spans="1:6" x14ac:dyDescent="0.25">
      <c r="A178" s="6" t="s">
        <v>1164</v>
      </c>
      <c r="B178" s="6" t="s">
        <v>31</v>
      </c>
      <c r="C178" s="6">
        <v>2</v>
      </c>
      <c r="E178" s="22" t="str">
        <f t="shared" si="4"/>
        <v>AI</v>
      </c>
      <c r="F178" s="22">
        <f t="shared" si="5"/>
        <v>2</v>
      </c>
    </row>
    <row r="179" spans="1:6" x14ac:dyDescent="0.25">
      <c r="A179" s="6" t="s">
        <v>1545</v>
      </c>
      <c r="B179" s="6" t="s">
        <v>31</v>
      </c>
      <c r="C179" s="6">
        <v>16</v>
      </c>
      <c r="E179" s="22" t="str">
        <f t="shared" si="4"/>
        <v>AI</v>
      </c>
      <c r="F179" s="22">
        <f t="shared" si="5"/>
        <v>16</v>
      </c>
    </row>
    <row r="180" spans="1:6" x14ac:dyDescent="0.25">
      <c r="A180" s="6" t="s">
        <v>1613</v>
      </c>
      <c r="B180" s="6" t="s">
        <v>7</v>
      </c>
      <c r="C180" s="6">
        <v>5</v>
      </c>
      <c r="E180" s="22" t="str">
        <f t="shared" si="4"/>
        <v>Blockchain Development</v>
      </c>
      <c r="F180" s="22">
        <f t="shared" si="5"/>
        <v>5</v>
      </c>
    </row>
    <row r="181" spans="1:6" x14ac:dyDescent="0.25">
      <c r="A181" s="6" t="s">
        <v>1929</v>
      </c>
      <c r="B181" s="6" t="s">
        <v>75</v>
      </c>
      <c r="C181" s="6">
        <v>12</v>
      </c>
      <c r="E181" s="22" t="str">
        <f t="shared" si="4"/>
        <v>DevOps</v>
      </c>
      <c r="F181" s="22">
        <f t="shared" si="5"/>
        <v>12</v>
      </c>
    </row>
    <row r="182" spans="1:6" x14ac:dyDescent="0.25">
      <c r="A182" s="6" t="s">
        <v>1983</v>
      </c>
      <c r="B182" s="6" t="s">
        <v>23</v>
      </c>
      <c r="C182" s="6">
        <v>4</v>
      </c>
      <c r="E182" s="22" t="str">
        <f t="shared" si="4"/>
        <v>Web Development</v>
      </c>
      <c r="F182" s="22">
        <f t="shared" si="5"/>
        <v>4</v>
      </c>
    </row>
    <row r="183" spans="1:6" x14ac:dyDescent="0.25">
      <c r="A183" s="6" t="s">
        <v>2013</v>
      </c>
      <c r="B183" s="6" t="s">
        <v>64</v>
      </c>
      <c r="C183" s="6">
        <v>10</v>
      </c>
      <c r="E183" s="22" t="str">
        <f t="shared" si="4"/>
        <v>Cybersecurity</v>
      </c>
      <c r="F183" s="22">
        <f t="shared" si="5"/>
        <v>10</v>
      </c>
    </row>
    <row r="184" spans="1:6" x14ac:dyDescent="0.25">
      <c r="A184" s="6" t="s">
        <v>41</v>
      </c>
      <c r="B184" s="6" t="s">
        <v>7</v>
      </c>
      <c r="C184" s="6">
        <v>2</v>
      </c>
      <c r="E184" s="22" t="str">
        <f t="shared" si="4"/>
        <v>Blockchain Development</v>
      </c>
      <c r="F184" s="22">
        <f t="shared" si="5"/>
        <v>2</v>
      </c>
    </row>
    <row r="185" spans="1:6" x14ac:dyDescent="0.25">
      <c r="A185" s="6" t="s">
        <v>180</v>
      </c>
      <c r="B185" s="6" t="s">
        <v>31</v>
      </c>
      <c r="C185" s="6">
        <v>16</v>
      </c>
      <c r="E185" s="22" t="str">
        <f t="shared" si="4"/>
        <v>AI</v>
      </c>
      <c r="F185" s="22">
        <f t="shared" si="5"/>
        <v>16</v>
      </c>
    </row>
    <row r="186" spans="1:6" x14ac:dyDescent="0.25">
      <c r="A186" s="6" t="s">
        <v>198</v>
      </c>
      <c r="B186" s="6" t="s">
        <v>31</v>
      </c>
      <c r="C186" s="6">
        <v>9</v>
      </c>
      <c r="E186" s="22" t="str">
        <f t="shared" si="4"/>
        <v>AI</v>
      </c>
      <c r="F186" s="22">
        <f t="shared" si="5"/>
        <v>9</v>
      </c>
    </row>
    <row r="187" spans="1:6" x14ac:dyDescent="0.25">
      <c r="A187" s="6" t="s">
        <v>219</v>
      </c>
      <c r="B187" s="6" t="s">
        <v>31</v>
      </c>
      <c r="C187" s="6">
        <v>14</v>
      </c>
      <c r="E187" s="22" t="str">
        <f t="shared" si="4"/>
        <v>AI</v>
      </c>
      <c r="F187" s="22">
        <f t="shared" si="5"/>
        <v>14</v>
      </c>
    </row>
    <row r="188" spans="1:6" x14ac:dyDescent="0.25">
      <c r="A188" s="6" t="s">
        <v>335</v>
      </c>
      <c r="B188" s="6" t="s">
        <v>7</v>
      </c>
      <c r="C188" s="6">
        <v>16</v>
      </c>
      <c r="E188" s="22" t="str">
        <f t="shared" si="4"/>
        <v>Blockchain Development</v>
      </c>
      <c r="F188" s="22">
        <f t="shared" si="5"/>
        <v>16</v>
      </c>
    </row>
    <row r="189" spans="1:6" x14ac:dyDescent="0.25">
      <c r="A189" s="6" t="s">
        <v>544</v>
      </c>
      <c r="B189" s="6" t="s">
        <v>23</v>
      </c>
      <c r="C189" s="6">
        <v>3</v>
      </c>
      <c r="E189" s="22" t="str">
        <f t="shared" si="4"/>
        <v>Web Development</v>
      </c>
      <c r="F189" s="22">
        <f t="shared" si="5"/>
        <v>3</v>
      </c>
    </row>
    <row r="190" spans="1:6" x14ac:dyDescent="0.25">
      <c r="A190" s="6" t="s">
        <v>760</v>
      </c>
      <c r="B190" s="6" t="s">
        <v>75</v>
      </c>
      <c r="C190" s="6">
        <v>1</v>
      </c>
      <c r="E190" s="22" t="str">
        <f t="shared" si="4"/>
        <v>DevOps</v>
      </c>
      <c r="F190" s="22">
        <f t="shared" si="5"/>
        <v>1</v>
      </c>
    </row>
    <row r="191" spans="1:6" x14ac:dyDescent="0.25">
      <c r="A191" s="6" t="s">
        <v>766</v>
      </c>
      <c r="B191" s="6" t="s">
        <v>97</v>
      </c>
      <c r="C191" s="6">
        <v>20</v>
      </c>
      <c r="E191" s="22" t="str">
        <f t="shared" si="4"/>
        <v>Machine Learning</v>
      </c>
      <c r="F191" s="22">
        <f t="shared" si="5"/>
        <v>20</v>
      </c>
    </row>
    <row r="192" spans="1:6" x14ac:dyDescent="0.25">
      <c r="A192" s="6" t="s">
        <v>828</v>
      </c>
      <c r="B192" s="6" t="s">
        <v>7</v>
      </c>
      <c r="C192" s="6">
        <v>10</v>
      </c>
      <c r="E192" s="22" t="str">
        <f t="shared" si="4"/>
        <v>Blockchain Development</v>
      </c>
      <c r="F192" s="22">
        <f t="shared" si="5"/>
        <v>10</v>
      </c>
    </row>
    <row r="193" spans="1:6" x14ac:dyDescent="0.25">
      <c r="A193" s="6" t="s">
        <v>836</v>
      </c>
      <c r="B193" s="6" t="s">
        <v>7</v>
      </c>
      <c r="C193" s="6">
        <v>15</v>
      </c>
      <c r="E193" s="22" t="str">
        <f t="shared" si="4"/>
        <v>Blockchain Development</v>
      </c>
      <c r="F193" s="22">
        <f t="shared" si="5"/>
        <v>15</v>
      </c>
    </row>
    <row r="194" spans="1:6" x14ac:dyDescent="0.25">
      <c r="A194" s="6" t="s">
        <v>1076</v>
      </c>
      <c r="B194" s="6" t="s">
        <v>7</v>
      </c>
      <c r="C194" s="6">
        <v>2</v>
      </c>
      <c r="E194" s="22" t="str">
        <f t="shared" si="4"/>
        <v>Blockchain Development</v>
      </c>
      <c r="F194" s="22">
        <f t="shared" si="5"/>
        <v>2</v>
      </c>
    </row>
    <row r="195" spans="1:6" x14ac:dyDescent="0.25">
      <c r="A195" s="6" t="s">
        <v>1182</v>
      </c>
      <c r="B195" s="6" t="s">
        <v>19</v>
      </c>
      <c r="C195" s="6">
        <v>15</v>
      </c>
      <c r="E195" s="22" t="str">
        <f t="shared" si="4"/>
        <v>Graphic Design</v>
      </c>
      <c r="F195" s="22">
        <f t="shared" si="5"/>
        <v>15</v>
      </c>
    </row>
    <row r="196" spans="1:6" x14ac:dyDescent="0.25">
      <c r="A196" s="6" t="s">
        <v>1364</v>
      </c>
      <c r="B196" s="6" t="s">
        <v>31</v>
      </c>
      <c r="C196" s="6">
        <v>15</v>
      </c>
      <c r="E196" s="22" t="str">
        <f t="shared" ref="E196:E259" si="6">VLOOKUP($A196,$A:$C,2,FALSE)</f>
        <v>AI</v>
      </c>
      <c r="F196" s="22">
        <f t="shared" ref="F196:F259" si="7">VLOOKUP($A196, $A:$C, 3, FALSE)</f>
        <v>15</v>
      </c>
    </row>
    <row r="197" spans="1:6" x14ac:dyDescent="0.25">
      <c r="A197" s="6" t="s">
        <v>1376</v>
      </c>
      <c r="B197" s="6" t="s">
        <v>64</v>
      </c>
      <c r="C197" s="6">
        <v>20</v>
      </c>
      <c r="E197" s="22" t="str">
        <f t="shared" si="6"/>
        <v>Cybersecurity</v>
      </c>
      <c r="F197" s="22">
        <f t="shared" si="7"/>
        <v>20</v>
      </c>
    </row>
    <row r="198" spans="1:6" x14ac:dyDescent="0.25">
      <c r="A198" s="6" t="s">
        <v>1386</v>
      </c>
      <c r="B198" s="6" t="s">
        <v>60</v>
      </c>
      <c r="C198" s="6">
        <v>10</v>
      </c>
      <c r="E198" s="22" t="str">
        <f t="shared" si="6"/>
        <v>UI/UX Design</v>
      </c>
      <c r="F198" s="22">
        <f t="shared" si="7"/>
        <v>10</v>
      </c>
    </row>
    <row r="199" spans="1:6" x14ac:dyDescent="0.25">
      <c r="A199" s="6" t="s">
        <v>1434</v>
      </c>
      <c r="B199" s="6" t="s">
        <v>19</v>
      </c>
      <c r="C199" s="6">
        <v>14</v>
      </c>
      <c r="E199" s="22" t="str">
        <f t="shared" si="6"/>
        <v>Graphic Design</v>
      </c>
      <c r="F199" s="22">
        <f t="shared" si="7"/>
        <v>14</v>
      </c>
    </row>
    <row r="200" spans="1:6" x14ac:dyDescent="0.25">
      <c r="A200" s="6" t="s">
        <v>1489</v>
      </c>
      <c r="B200" s="6" t="s">
        <v>60</v>
      </c>
      <c r="C200" s="6">
        <v>14</v>
      </c>
      <c r="E200" s="22" t="str">
        <f t="shared" si="6"/>
        <v>UI/UX Design</v>
      </c>
      <c r="F200" s="22">
        <f t="shared" si="7"/>
        <v>14</v>
      </c>
    </row>
    <row r="201" spans="1:6" x14ac:dyDescent="0.25">
      <c r="A201" s="6" t="s">
        <v>1495</v>
      </c>
      <c r="B201" s="6" t="s">
        <v>64</v>
      </c>
      <c r="C201" s="6">
        <v>3</v>
      </c>
      <c r="E201" s="22" t="str">
        <f t="shared" si="6"/>
        <v>Cybersecurity</v>
      </c>
      <c r="F201" s="22">
        <f t="shared" si="7"/>
        <v>3</v>
      </c>
    </row>
    <row r="202" spans="1:6" x14ac:dyDescent="0.25">
      <c r="A202" s="6" t="s">
        <v>1603</v>
      </c>
      <c r="B202" s="6" t="s">
        <v>14</v>
      </c>
      <c r="C202" s="6">
        <v>14</v>
      </c>
      <c r="E202" s="22" t="str">
        <f t="shared" si="6"/>
        <v>Mobile Apps</v>
      </c>
      <c r="F202" s="22">
        <f t="shared" si="7"/>
        <v>14</v>
      </c>
    </row>
    <row r="203" spans="1:6" x14ac:dyDescent="0.25">
      <c r="A203" s="6" t="s">
        <v>1878</v>
      </c>
      <c r="B203" s="6" t="s">
        <v>64</v>
      </c>
      <c r="C203" s="6">
        <v>13</v>
      </c>
      <c r="E203" s="22" t="str">
        <f t="shared" si="6"/>
        <v>Cybersecurity</v>
      </c>
      <c r="F203" s="22">
        <f t="shared" si="7"/>
        <v>13</v>
      </c>
    </row>
    <row r="204" spans="1:6" x14ac:dyDescent="0.25">
      <c r="A204" s="6" t="s">
        <v>1941</v>
      </c>
      <c r="B204" s="6" t="s">
        <v>31</v>
      </c>
      <c r="C204" s="6">
        <v>7</v>
      </c>
      <c r="E204" s="22" t="str">
        <f t="shared" si="6"/>
        <v>AI</v>
      </c>
      <c r="F204" s="22">
        <f t="shared" si="7"/>
        <v>7</v>
      </c>
    </row>
    <row r="205" spans="1:6" x14ac:dyDescent="0.25">
      <c r="A205" s="6" t="s">
        <v>1953</v>
      </c>
      <c r="B205" s="6" t="s">
        <v>14</v>
      </c>
      <c r="C205" s="6">
        <v>8</v>
      </c>
      <c r="E205" s="22" t="str">
        <f t="shared" si="6"/>
        <v>Mobile Apps</v>
      </c>
      <c r="F205" s="22">
        <f t="shared" si="7"/>
        <v>8</v>
      </c>
    </row>
    <row r="206" spans="1:6" x14ac:dyDescent="0.25">
      <c r="A206" s="6" t="s">
        <v>184</v>
      </c>
      <c r="B206" s="6" t="s">
        <v>75</v>
      </c>
      <c r="C206" s="6">
        <v>13</v>
      </c>
      <c r="E206" s="22" t="str">
        <f t="shared" si="6"/>
        <v>DevOps</v>
      </c>
      <c r="F206" s="22">
        <f t="shared" si="7"/>
        <v>13</v>
      </c>
    </row>
    <row r="207" spans="1:6" x14ac:dyDescent="0.25">
      <c r="A207" s="6" t="s">
        <v>528</v>
      </c>
      <c r="B207" s="6" t="s">
        <v>38</v>
      </c>
      <c r="C207" s="6">
        <v>13</v>
      </c>
      <c r="E207" s="22" t="str">
        <f t="shared" si="6"/>
        <v>Data Analysis</v>
      </c>
      <c r="F207" s="22">
        <f t="shared" si="7"/>
        <v>13</v>
      </c>
    </row>
    <row r="208" spans="1:6" x14ac:dyDescent="0.25">
      <c r="A208" s="6" t="s">
        <v>674</v>
      </c>
      <c r="B208" s="6" t="s">
        <v>38</v>
      </c>
      <c r="C208" s="6">
        <v>1</v>
      </c>
      <c r="E208" s="22" t="str">
        <f t="shared" si="6"/>
        <v>Data Analysis</v>
      </c>
      <c r="F208" s="22">
        <f t="shared" si="7"/>
        <v>1</v>
      </c>
    </row>
    <row r="209" spans="1:6" x14ac:dyDescent="0.25">
      <c r="A209" s="6" t="s">
        <v>2019</v>
      </c>
      <c r="B209" s="6" t="s">
        <v>38</v>
      </c>
      <c r="C209" s="6">
        <v>12</v>
      </c>
      <c r="E209" s="22" t="str">
        <f t="shared" si="6"/>
        <v>Data Analysis</v>
      </c>
      <c r="F209" s="22">
        <f t="shared" si="7"/>
        <v>12</v>
      </c>
    </row>
    <row r="210" spans="1:6" x14ac:dyDescent="0.25">
      <c r="A210" s="6" t="s">
        <v>686</v>
      </c>
      <c r="B210" s="6" t="s">
        <v>60</v>
      </c>
      <c r="C210" s="6">
        <v>4</v>
      </c>
      <c r="E210" s="22" t="str">
        <f t="shared" si="6"/>
        <v>UI/UX Design</v>
      </c>
      <c r="F210" s="22">
        <f t="shared" si="7"/>
        <v>4</v>
      </c>
    </row>
    <row r="211" spans="1:6" x14ac:dyDescent="0.25">
      <c r="A211" s="6" t="s">
        <v>1136</v>
      </c>
      <c r="B211" s="6" t="s">
        <v>14</v>
      </c>
      <c r="C211" s="6">
        <v>15</v>
      </c>
      <c r="E211" s="22" t="str">
        <f t="shared" si="6"/>
        <v>Mobile Apps</v>
      </c>
      <c r="F211" s="22">
        <f t="shared" si="7"/>
        <v>15</v>
      </c>
    </row>
    <row r="212" spans="1:6" x14ac:dyDescent="0.25">
      <c r="A212" s="6" t="s">
        <v>1172</v>
      </c>
      <c r="B212" s="6" t="s">
        <v>75</v>
      </c>
      <c r="C212" s="6">
        <v>5</v>
      </c>
      <c r="E212" s="22" t="str">
        <f t="shared" si="6"/>
        <v>DevOps</v>
      </c>
      <c r="F212" s="22">
        <f t="shared" si="7"/>
        <v>5</v>
      </c>
    </row>
    <row r="213" spans="1:6" x14ac:dyDescent="0.25">
      <c r="A213" s="6" t="s">
        <v>1412</v>
      </c>
      <c r="B213" s="6" t="s">
        <v>7</v>
      </c>
      <c r="C213" s="6">
        <v>12</v>
      </c>
      <c r="E213" s="22" t="str">
        <f t="shared" si="6"/>
        <v>Blockchain Development</v>
      </c>
      <c r="F213" s="22">
        <f t="shared" si="7"/>
        <v>12</v>
      </c>
    </row>
    <row r="214" spans="1:6" x14ac:dyDescent="0.25">
      <c r="A214" s="6" t="s">
        <v>1455</v>
      </c>
      <c r="B214" s="6" t="s">
        <v>60</v>
      </c>
      <c r="C214" s="6">
        <v>5</v>
      </c>
      <c r="E214" s="22" t="str">
        <f t="shared" si="6"/>
        <v>UI/UX Design</v>
      </c>
      <c r="F214" s="22">
        <f t="shared" si="7"/>
        <v>5</v>
      </c>
    </row>
    <row r="215" spans="1:6" x14ac:dyDescent="0.25">
      <c r="A215" s="6" t="s">
        <v>1643</v>
      </c>
      <c r="B215" s="6" t="s">
        <v>64</v>
      </c>
      <c r="C215" s="6">
        <v>6</v>
      </c>
      <c r="E215" s="22" t="str">
        <f t="shared" si="6"/>
        <v>Cybersecurity</v>
      </c>
      <c r="F215" s="22">
        <f t="shared" si="7"/>
        <v>6</v>
      </c>
    </row>
    <row r="216" spans="1:6" x14ac:dyDescent="0.25">
      <c r="A216" s="6" t="s">
        <v>1675</v>
      </c>
      <c r="B216" s="6" t="s">
        <v>14</v>
      </c>
      <c r="C216" s="6">
        <v>14</v>
      </c>
      <c r="E216" s="22" t="str">
        <f t="shared" si="6"/>
        <v>Mobile Apps</v>
      </c>
      <c r="F216" s="22">
        <f t="shared" si="7"/>
        <v>14</v>
      </c>
    </row>
    <row r="217" spans="1:6" x14ac:dyDescent="0.25">
      <c r="A217" s="6" t="s">
        <v>1701</v>
      </c>
      <c r="B217" s="6" t="s">
        <v>14</v>
      </c>
      <c r="C217" s="6">
        <v>15</v>
      </c>
      <c r="E217" s="22" t="str">
        <f t="shared" si="6"/>
        <v>Mobile Apps</v>
      </c>
      <c r="F217" s="22">
        <f t="shared" si="7"/>
        <v>15</v>
      </c>
    </row>
    <row r="218" spans="1:6" x14ac:dyDescent="0.25">
      <c r="A218" s="6" t="s">
        <v>1713</v>
      </c>
      <c r="B218" s="6" t="s">
        <v>97</v>
      </c>
      <c r="C218" s="6">
        <v>5</v>
      </c>
      <c r="E218" s="22" t="str">
        <f t="shared" si="6"/>
        <v>Machine Learning</v>
      </c>
      <c r="F218" s="22">
        <f t="shared" si="7"/>
        <v>5</v>
      </c>
    </row>
    <row r="219" spans="1:6" x14ac:dyDescent="0.25">
      <c r="A219" s="6" t="s">
        <v>1791</v>
      </c>
      <c r="B219" s="6" t="s">
        <v>14</v>
      </c>
      <c r="C219" s="6">
        <v>1</v>
      </c>
      <c r="E219" s="22" t="str">
        <f t="shared" si="6"/>
        <v>Mobile Apps</v>
      </c>
      <c r="F219" s="22">
        <f t="shared" si="7"/>
        <v>1</v>
      </c>
    </row>
    <row r="220" spans="1:6" x14ac:dyDescent="0.25">
      <c r="A220" s="6" t="s">
        <v>2003</v>
      </c>
      <c r="B220" s="6" t="s">
        <v>7</v>
      </c>
      <c r="C220" s="6">
        <v>5</v>
      </c>
      <c r="E220" s="22" t="str">
        <f t="shared" si="6"/>
        <v>Blockchain Development</v>
      </c>
      <c r="F220" s="22">
        <f t="shared" si="7"/>
        <v>5</v>
      </c>
    </row>
    <row r="221" spans="1:6" x14ac:dyDescent="0.25">
      <c r="A221" s="6" t="s">
        <v>2047</v>
      </c>
      <c r="B221" s="6" t="s">
        <v>75</v>
      </c>
      <c r="C221" s="6">
        <v>10</v>
      </c>
      <c r="E221" s="22" t="str">
        <f t="shared" si="6"/>
        <v>DevOps</v>
      </c>
      <c r="F221" s="22">
        <f t="shared" si="7"/>
        <v>10</v>
      </c>
    </row>
    <row r="222" spans="1:6" x14ac:dyDescent="0.25">
      <c r="A222" s="6" t="s">
        <v>253</v>
      </c>
      <c r="B222" s="6" t="s">
        <v>7</v>
      </c>
      <c r="C222" s="6">
        <v>3</v>
      </c>
      <c r="E222" s="22" t="str">
        <f t="shared" si="6"/>
        <v>Blockchain Development</v>
      </c>
      <c r="F222" s="22">
        <f t="shared" si="7"/>
        <v>3</v>
      </c>
    </row>
    <row r="223" spans="1:6" x14ac:dyDescent="0.25">
      <c r="A223" s="6" t="s">
        <v>1354</v>
      </c>
      <c r="B223" s="6" t="s">
        <v>38</v>
      </c>
      <c r="C223" s="6">
        <v>5</v>
      </c>
      <c r="E223" s="22" t="str">
        <f t="shared" si="6"/>
        <v>Data Analysis</v>
      </c>
      <c r="F223" s="22">
        <f t="shared" si="7"/>
        <v>5</v>
      </c>
    </row>
    <row r="224" spans="1:6" x14ac:dyDescent="0.25">
      <c r="A224" s="6" t="s">
        <v>660</v>
      </c>
      <c r="B224" s="6" t="s">
        <v>14</v>
      </c>
      <c r="C224" s="6">
        <v>5</v>
      </c>
      <c r="E224" s="22" t="str">
        <f t="shared" si="6"/>
        <v>Mobile Apps</v>
      </c>
      <c r="F224" s="22">
        <f t="shared" si="7"/>
        <v>5</v>
      </c>
    </row>
    <row r="225" spans="1:6" x14ac:dyDescent="0.25">
      <c r="A225" s="6" t="s">
        <v>764</v>
      </c>
      <c r="B225" s="6" t="s">
        <v>14</v>
      </c>
      <c r="C225" s="6">
        <v>14</v>
      </c>
      <c r="E225" s="22" t="str">
        <f t="shared" si="6"/>
        <v>Mobile Apps</v>
      </c>
      <c r="F225" s="22">
        <f t="shared" si="7"/>
        <v>14</v>
      </c>
    </row>
    <row r="226" spans="1:6" x14ac:dyDescent="0.25">
      <c r="A226" s="6" t="s">
        <v>778</v>
      </c>
      <c r="B226" s="6" t="s">
        <v>60</v>
      </c>
      <c r="C226" s="6">
        <v>11</v>
      </c>
      <c r="E226" s="22" t="str">
        <f t="shared" si="6"/>
        <v>UI/UX Design</v>
      </c>
      <c r="F226" s="22">
        <f t="shared" si="7"/>
        <v>11</v>
      </c>
    </row>
    <row r="227" spans="1:6" x14ac:dyDescent="0.25">
      <c r="A227" s="6" t="s">
        <v>878</v>
      </c>
      <c r="B227" s="6" t="s">
        <v>31</v>
      </c>
      <c r="C227" s="6">
        <v>2</v>
      </c>
      <c r="E227" s="22" t="str">
        <f t="shared" si="6"/>
        <v>AI</v>
      </c>
      <c r="F227" s="22">
        <f t="shared" si="7"/>
        <v>2</v>
      </c>
    </row>
    <row r="228" spans="1:6" x14ac:dyDescent="0.25">
      <c r="A228" s="6" t="s">
        <v>999</v>
      </c>
      <c r="B228" s="6" t="s">
        <v>97</v>
      </c>
      <c r="C228" s="6">
        <v>16</v>
      </c>
      <c r="E228" s="22" t="str">
        <f t="shared" si="6"/>
        <v>Machine Learning</v>
      </c>
      <c r="F228" s="22">
        <f t="shared" si="7"/>
        <v>16</v>
      </c>
    </row>
    <row r="229" spans="1:6" x14ac:dyDescent="0.25">
      <c r="A229" s="6" t="s">
        <v>1084</v>
      </c>
      <c r="B229" s="6" t="s">
        <v>23</v>
      </c>
      <c r="C229" s="6">
        <v>5</v>
      </c>
      <c r="E229" s="22" t="str">
        <f t="shared" si="6"/>
        <v>Web Development</v>
      </c>
      <c r="F229" s="22">
        <f t="shared" si="7"/>
        <v>5</v>
      </c>
    </row>
    <row r="230" spans="1:6" x14ac:dyDescent="0.25">
      <c r="A230" s="6" t="s">
        <v>1092</v>
      </c>
      <c r="B230" s="6" t="s">
        <v>7</v>
      </c>
      <c r="C230" s="6">
        <v>1</v>
      </c>
      <c r="E230" s="22" t="str">
        <f t="shared" si="6"/>
        <v>Blockchain Development</v>
      </c>
      <c r="F230" s="22">
        <f t="shared" si="7"/>
        <v>1</v>
      </c>
    </row>
    <row r="231" spans="1:6" x14ac:dyDescent="0.25">
      <c r="A231" s="6" t="s">
        <v>1178</v>
      </c>
      <c r="B231" s="6" t="s">
        <v>19</v>
      </c>
      <c r="C231" s="6">
        <v>13</v>
      </c>
      <c r="E231" s="22" t="str">
        <f t="shared" si="6"/>
        <v>Graphic Design</v>
      </c>
      <c r="F231" s="22">
        <f t="shared" si="7"/>
        <v>13</v>
      </c>
    </row>
    <row r="232" spans="1:6" x14ac:dyDescent="0.25">
      <c r="A232" s="6" t="s">
        <v>1280</v>
      </c>
      <c r="B232" s="6" t="s">
        <v>14</v>
      </c>
      <c r="C232" s="6">
        <v>10</v>
      </c>
      <c r="E232" s="22" t="str">
        <f t="shared" si="6"/>
        <v>Mobile Apps</v>
      </c>
      <c r="F232" s="22">
        <f t="shared" si="7"/>
        <v>10</v>
      </c>
    </row>
    <row r="233" spans="1:6" x14ac:dyDescent="0.25">
      <c r="A233" s="6" t="s">
        <v>1282</v>
      </c>
      <c r="B233" s="6" t="s">
        <v>7</v>
      </c>
      <c r="C233" s="6">
        <v>14</v>
      </c>
      <c r="E233" s="22" t="str">
        <f t="shared" si="6"/>
        <v>Blockchain Development</v>
      </c>
      <c r="F233" s="22">
        <f t="shared" si="7"/>
        <v>14</v>
      </c>
    </row>
    <row r="234" spans="1:6" x14ac:dyDescent="0.25">
      <c r="A234" s="6" t="s">
        <v>1374</v>
      </c>
      <c r="B234" s="6" t="s">
        <v>19</v>
      </c>
      <c r="C234" s="6">
        <v>8</v>
      </c>
      <c r="E234" s="22" t="str">
        <f t="shared" si="6"/>
        <v>Graphic Design</v>
      </c>
      <c r="F234" s="22">
        <f t="shared" si="7"/>
        <v>8</v>
      </c>
    </row>
    <row r="235" spans="1:6" x14ac:dyDescent="0.25">
      <c r="A235" s="6" t="s">
        <v>1404</v>
      </c>
      <c r="B235" s="6" t="s">
        <v>64</v>
      </c>
      <c r="C235" s="6">
        <v>12</v>
      </c>
      <c r="E235" s="22" t="str">
        <f t="shared" si="6"/>
        <v>Cybersecurity</v>
      </c>
      <c r="F235" s="22">
        <f t="shared" si="7"/>
        <v>12</v>
      </c>
    </row>
    <row r="236" spans="1:6" x14ac:dyDescent="0.25">
      <c r="A236" s="6" t="s">
        <v>1424</v>
      </c>
      <c r="B236" s="6" t="s">
        <v>23</v>
      </c>
      <c r="C236" s="6">
        <v>13</v>
      </c>
      <c r="E236" s="22" t="str">
        <f t="shared" si="6"/>
        <v>Web Development</v>
      </c>
      <c r="F236" s="22">
        <f t="shared" si="7"/>
        <v>13</v>
      </c>
    </row>
    <row r="237" spans="1:6" x14ac:dyDescent="0.25">
      <c r="A237" s="6" t="s">
        <v>1689</v>
      </c>
      <c r="B237" s="6" t="s">
        <v>60</v>
      </c>
      <c r="C237" s="6">
        <v>2</v>
      </c>
      <c r="E237" s="22" t="str">
        <f t="shared" si="6"/>
        <v>UI/UX Design</v>
      </c>
      <c r="F237" s="22">
        <f t="shared" si="7"/>
        <v>2</v>
      </c>
    </row>
    <row r="238" spans="1:6" x14ac:dyDescent="0.25">
      <c r="A238" s="6" t="s">
        <v>1957</v>
      </c>
      <c r="B238" s="6" t="s">
        <v>75</v>
      </c>
      <c r="C238" s="6">
        <v>8</v>
      </c>
      <c r="E238" s="22" t="str">
        <f t="shared" si="6"/>
        <v>DevOps</v>
      </c>
      <c r="F238" s="22">
        <f t="shared" si="7"/>
        <v>8</v>
      </c>
    </row>
    <row r="239" spans="1:6" x14ac:dyDescent="0.25">
      <c r="A239" s="6" t="s">
        <v>215</v>
      </c>
      <c r="B239" s="6" t="s">
        <v>97</v>
      </c>
      <c r="C239" s="6">
        <v>9</v>
      </c>
      <c r="E239" s="22" t="str">
        <f t="shared" si="6"/>
        <v>Machine Learning</v>
      </c>
      <c r="F239" s="22">
        <f t="shared" si="7"/>
        <v>9</v>
      </c>
    </row>
    <row r="240" spans="1:6" x14ac:dyDescent="0.25">
      <c r="A240" s="6" t="s">
        <v>239</v>
      </c>
      <c r="B240" s="6" t="s">
        <v>14</v>
      </c>
      <c r="C240" s="6">
        <v>1</v>
      </c>
      <c r="E240" s="22" t="str">
        <f t="shared" si="6"/>
        <v>Mobile Apps</v>
      </c>
      <c r="F240" s="22">
        <f t="shared" si="7"/>
        <v>1</v>
      </c>
    </row>
    <row r="241" spans="1:6" x14ac:dyDescent="0.25">
      <c r="A241" s="6" t="s">
        <v>309</v>
      </c>
      <c r="B241" s="6" t="s">
        <v>75</v>
      </c>
      <c r="C241" s="6">
        <v>3</v>
      </c>
      <c r="E241" s="22" t="str">
        <f t="shared" si="6"/>
        <v>DevOps</v>
      </c>
      <c r="F241" s="22">
        <f t="shared" si="7"/>
        <v>3</v>
      </c>
    </row>
    <row r="242" spans="1:6" x14ac:dyDescent="0.25">
      <c r="A242" s="6" t="s">
        <v>67</v>
      </c>
      <c r="B242" s="6" t="s">
        <v>38</v>
      </c>
      <c r="C242" s="6">
        <v>14</v>
      </c>
      <c r="E242" s="22" t="str">
        <f t="shared" si="6"/>
        <v>Data Analysis</v>
      </c>
      <c r="F242" s="22">
        <f t="shared" si="7"/>
        <v>14</v>
      </c>
    </row>
    <row r="243" spans="1:6" x14ac:dyDescent="0.25">
      <c r="A243" s="6" t="s">
        <v>1627</v>
      </c>
      <c r="B243" s="6" t="s">
        <v>38</v>
      </c>
      <c r="C243" s="6">
        <v>1</v>
      </c>
      <c r="E243" s="22" t="str">
        <f t="shared" si="6"/>
        <v>Data Analysis</v>
      </c>
      <c r="F243" s="22">
        <f t="shared" si="7"/>
        <v>1</v>
      </c>
    </row>
    <row r="244" spans="1:6" x14ac:dyDescent="0.25">
      <c r="A244" s="6" t="s">
        <v>395</v>
      </c>
      <c r="B244" s="6" t="s">
        <v>64</v>
      </c>
      <c r="C244" s="6">
        <v>14</v>
      </c>
      <c r="E244" s="22" t="str">
        <f t="shared" si="6"/>
        <v>Cybersecurity</v>
      </c>
      <c r="F244" s="22">
        <f t="shared" si="7"/>
        <v>14</v>
      </c>
    </row>
    <row r="245" spans="1:6" x14ac:dyDescent="0.25">
      <c r="A245" s="6" t="s">
        <v>425</v>
      </c>
      <c r="B245" s="6" t="s">
        <v>97</v>
      </c>
      <c r="C245" s="6">
        <v>3</v>
      </c>
      <c r="E245" s="22" t="str">
        <f t="shared" si="6"/>
        <v>Machine Learning</v>
      </c>
      <c r="F245" s="22">
        <f t="shared" si="7"/>
        <v>3</v>
      </c>
    </row>
    <row r="246" spans="1:6" x14ac:dyDescent="0.25">
      <c r="A246" s="6" t="s">
        <v>708</v>
      </c>
      <c r="B246" s="6" t="s">
        <v>64</v>
      </c>
      <c r="C246" s="6">
        <v>3</v>
      </c>
      <c r="E246" s="22" t="str">
        <f t="shared" si="6"/>
        <v>Cybersecurity</v>
      </c>
      <c r="F246" s="22">
        <f t="shared" si="7"/>
        <v>3</v>
      </c>
    </row>
    <row r="247" spans="1:6" x14ac:dyDescent="0.25">
      <c r="A247" s="6" t="s">
        <v>1210</v>
      </c>
      <c r="B247" s="6" t="s">
        <v>31</v>
      </c>
      <c r="C247" s="6">
        <v>4</v>
      </c>
      <c r="E247" s="22" t="str">
        <f t="shared" si="6"/>
        <v>AI</v>
      </c>
      <c r="F247" s="22">
        <f t="shared" si="7"/>
        <v>4</v>
      </c>
    </row>
    <row r="248" spans="1:6" x14ac:dyDescent="0.25">
      <c r="A248" s="6" t="s">
        <v>1485</v>
      </c>
      <c r="B248" s="6" t="s">
        <v>64</v>
      </c>
      <c r="C248" s="6">
        <v>13</v>
      </c>
      <c r="E248" s="22" t="str">
        <f t="shared" si="6"/>
        <v>Cybersecurity</v>
      </c>
      <c r="F248" s="22">
        <f t="shared" si="7"/>
        <v>13</v>
      </c>
    </row>
    <row r="249" spans="1:6" x14ac:dyDescent="0.25">
      <c r="A249" s="6" t="s">
        <v>1621</v>
      </c>
      <c r="B249" s="6" t="s">
        <v>14</v>
      </c>
      <c r="C249" s="6">
        <v>8</v>
      </c>
      <c r="E249" s="22" t="str">
        <f t="shared" si="6"/>
        <v>Mobile Apps</v>
      </c>
      <c r="F249" s="22">
        <f t="shared" si="7"/>
        <v>8</v>
      </c>
    </row>
    <row r="250" spans="1:6" x14ac:dyDescent="0.25">
      <c r="A250" s="6" t="s">
        <v>1631</v>
      </c>
      <c r="B250" s="6" t="s">
        <v>14</v>
      </c>
      <c r="C250" s="6">
        <v>8</v>
      </c>
      <c r="E250" s="22" t="str">
        <f t="shared" si="6"/>
        <v>Mobile Apps</v>
      </c>
      <c r="F250" s="22">
        <f t="shared" si="7"/>
        <v>8</v>
      </c>
    </row>
    <row r="251" spans="1:6" x14ac:dyDescent="0.25">
      <c r="A251" s="6" t="s">
        <v>1885</v>
      </c>
      <c r="B251" s="6" t="s">
        <v>14</v>
      </c>
      <c r="C251" s="6">
        <v>15</v>
      </c>
      <c r="E251" s="22" t="str">
        <f t="shared" si="6"/>
        <v>Mobile Apps</v>
      </c>
      <c r="F251" s="22">
        <f t="shared" si="7"/>
        <v>15</v>
      </c>
    </row>
    <row r="252" spans="1:6" x14ac:dyDescent="0.25">
      <c r="A252" s="6" t="s">
        <v>1891</v>
      </c>
      <c r="B252" s="6" t="s">
        <v>23</v>
      </c>
      <c r="C252" s="6">
        <v>20</v>
      </c>
      <c r="E252" s="22" t="str">
        <f t="shared" si="6"/>
        <v>Web Development</v>
      </c>
      <c r="F252" s="22">
        <f t="shared" si="7"/>
        <v>20</v>
      </c>
    </row>
    <row r="253" spans="1:6" x14ac:dyDescent="0.25">
      <c r="A253" s="6" t="s">
        <v>1911</v>
      </c>
      <c r="B253" s="6" t="s">
        <v>75</v>
      </c>
      <c r="C253" s="6">
        <v>5</v>
      </c>
      <c r="E253" s="22" t="str">
        <f t="shared" si="6"/>
        <v>DevOps</v>
      </c>
      <c r="F253" s="22">
        <f t="shared" si="7"/>
        <v>5</v>
      </c>
    </row>
    <row r="254" spans="1:6" x14ac:dyDescent="0.25">
      <c r="A254" s="6" t="s">
        <v>2009</v>
      </c>
      <c r="B254" s="6" t="s">
        <v>97</v>
      </c>
      <c r="C254" s="6">
        <v>13</v>
      </c>
      <c r="E254" s="22" t="str">
        <f t="shared" si="6"/>
        <v>Machine Learning</v>
      </c>
      <c r="F254" s="22">
        <f t="shared" si="7"/>
        <v>13</v>
      </c>
    </row>
    <row r="255" spans="1:6" x14ac:dyDescent="0.25">
      <c r="A255" s="6" t="s">
        <v>2039</v>
      </c>
      <c r="B255" s="6" t="s">
        <v>31</v>
      </c>
      <c r="C255" s="6">
        <v>2</v>
      </c>
      <c r="E255" s="22" t="str">
        <f t="shared" si="6"/>
        <v>AI</v>
      </c>
      <c r="F255" s="22">
        <f t="shared" si="7"/>
        <v>2</v>
      </c>
    </row>
    <row r="256" spans="1:6" x14ac:dyDescent="0.25">
      <c r="A256" s="6" t="s">
        <v>138</v>
      </c>
      <c r="B256" s="6" t="s">
        <v>23</v>
      </c>
      <c r="C256" s="6">
        <v>9</v>
      </c>
      <c r="E256" s="22" t="str">
        <f t="shared" si="6"/>
        <v>Web Development</v>
      </c>
      <c r="F256" s="22">
        <f t="shared" si="7"/>
        <v>9</v>
      </c>
    </row>
    <row r="257" spans="1:6" x14ac:dyDescent="0.25">
      <c r="A257" s="6" t="s">
        <v>182</v>
      </c>
      <c r="B257" s="6" t="s">
        <v>14</v>
      </c>
      <c r="C257" s="6">
        <v>2</v>
      </c>
      <c r="E257" s="22" t="str">
        <f t="shared" si="6"/>
        <v>Mobile Apps</v>
      </c>
      <c r="F257" s="22">
        <f t="shared" si="7"/>
        <v>2</v>
      </c>
    </row>
    <row r="258" spans="1:6" x14ac:dyDescent="0.25">
      <c r="A258" s="6" t="s">
        <v>227</v>
      </c>
      <c r="B258" s="6" t="s">
        <v>60</v>
      </c>
      <c r="C258" s="6">
        <v>10</v>
      </c>
      <c r="E258" s="22" t="str">
        <f t="shared" si="6"/>
        <v>UI/UX Design</v>
      </c>
      <c r="F258" s="22">
        <f t="shared" si="7"/>
        <v>10</v>
      </c>
    </row>
    <row r="259" spans="1:6" x14ac:dyDescent="0.25">
      <c r="A259" s="6" t="s">
        <v>51</v>
      </c>
      <c r="B259" s="6" t="s">
        <v>38</v>
      </c>
      <c r="C259" s="6">
        <v>20</v>
      </c>
      <c r="E259" s="22" t="str">
        <f t="shared" si="6"/>
        <v>Data Analysis</v>
      </c>
      <c r="F259" s="22">
        <f t="shared" si="7"/>
        <v>20</v>
      </c>
    </row>
    <row r="260" spans="1:6" x14ac:dyDescent="0.25">
      <c r="A260" s="6" t="s">
        <v>399</v>
      </c>
      <c r="B260" s="6" t="s">
        <v>14</v>
      </c>
      <c r="C260" s="6">
        <v>13</v>
      </c>
      <c r="E260" s="22" t="str">
        <f t="shared" ref="E260:E323" si="8">VLOOKUP($A260,$A:$C,2,FALSE)</f>
        <v>Mobile Apps</v>
      </c>
      <c r="F260" s="22">
        <f t="shared" ref="F260:F323" si="9">VLOOKUP($A260, $A:$C, 3, FALSE)</f>
        <v>13</v>
      </c>
    </row>
    <row r="261" spans="1:6" x14ac:dyDescent="0.25">
      <c r="A261" s="6" t="s">
        <v>417</v>
      </c>
      <c r="B261" s="6" t="s">
        <v>19</v>
      </c>
      <c r="C261" s="6">
        <v>10</v>
      </c>
      <c r="E261" s="22" t="str">
        <f t="shared" si="8"/>
        <v>Graphic Design</v>
      </c>
      <c r="F261" s="22">
        <f t="shared" si="9"/>
        <v>10</v>
      </c>
    </row>
    <row r="262" spans="1:6" x14ac:dyDescent="0.25">
      <c r="A262" s="6" t="s">
        <v>454</v>
      </c>
      <c r="B262" s="6" t="s">
        <v>19</v>
      </c>
      <c r="C262" s="6">
        <v>17</v>
      </c>
      <c r="E262" s="22" t="str">
        <f t="shared" si="8"/>
        <v>Graphic Design</v>
      </c>
      <c r="F262" s="22">
        <f t="shared" si="9"/>
        <v>17</v>
      </c>
    </row>
    <row r="263" spans="1:6" x14ac:dyDescent="0.25">
      <c r="A263" s="6" t="s">
        <v>588</v>
      </c>
      <c r="B263" s="6" t="s">
        <v>19</v>
      </c>
      <c r="C263" s="6">
        <v>3</v>
      </c>
      <c r="E263" s="22" t="str">
        <f t="shared" si="8"/>
        <v>Graphic Design</v>
      </c>
      <c r="F263" s="22">
        <f t="shared" si="9"/>
        <v>3</v>
      </c>
    </row>
    <row r="264" spans="1:6" x14ac:dyDescent="0.25">
      <c r="A264" s="6" t="s">
        <v>592</v>
      </c>
      <c r="B264" s="6" t="s">
        <v>75</v>
      </c>
      <c r="C264" s="6">
        <v>9</v>
      </c>
      <c r="E264" s="22" t="str">
        <f t="shared" si="8"/>
        <v>DevOps</v>
      </c>
      <c r="F264" s="22">
        <f t="shared" si="9"/>
        <v>9</v>
      </c>
    </row>
    <row r="265" spans="1:6" x14ac:dyDescent="0.25">
      <c r="A265" s="6" t="s">
        <v>616</v>
      </c>
      <c r="B265" s="6" t="s">
        <v>60</v>
      </c>
      <c r="C265" s="6">
        <v>5</v>
      </c>
      <c r="E265" s="22" t="str">
        <f t="shared" si="8"/>
        <v>UI/UX Design</v>
      </c>
      <c r="F265" s="22">
        <f t="shared" si="9"/>
        <v>5</v>
      </c>
    </row>
    <row r="266" spans="1:6" x14ac:dyDescent="0.25">
      <c r="A266" s="6" t="s">
        <v>680</v>
      </c>
      <c r="B266" s="6" t="s">
        <v>14</v>
      </c>
      <c r="C266" s="6">
        <v>2</v>
      </c>
      <c r="E266" s="22" t="str">
        <f t="shared" si="8"/>
        <v>Mobile Apps</v>
      </c>
      <c r="F266" s="22">
        <f t="shared" si="9"/>
        <v>2</v>
      </c>
    </row>
    <row r="267" spans="1:6" x14ac:dyDescent="0.25">
      <c r="A267" s="6" t="s">
        <v>692</v>
      </c>
      <c r="B267" s="6" t="s">
        <v>19</v>
      </c>
      <c r="C267" s="6">
        <v>12</v>
      </c>
      <c r="E267" s="22" t="str">
        <f t="shared" si="8"/>
        <v>Graphic Design</v>
      </c>
      <c r="F267" s="22">
        <f t="shared" si="9"/>
        <v>12</v>
      </c>
    </row>
    <row r="268" spans="1:6" x14ac:dyDescent="0.25">
      <c r="A268" s="6" t="s">
        <v>694</v>
      </c>
      <c r="B268" s="6" t="s">
        <v>64</v>
      </c>
      <c r="C268" s="6">
        <v>5</v>
      </c>
      <c r="E268" s="22" t="str">
        <f t="shared" si="8"/>
        <v>Cybersecurity</v>
      </c>
      <c r="F268" s="22">
        <f t="shared" si="9"/>
        <v>5</v>
      </c>
    </row>
    <row r="269" spans="1:6" x14ac:dyDescent="0.25">
      <c r="A269" s="6" t="s">
        <v>732</v>
      </c>
      <c r="B269" s="6" t="s">
        <v>14</v>
      </c>
      <c r="C269" s="6">
        <v>8</v>
      </c>
      <c r="E269" s="22" t="str">
        <f t="shared" si="8"/>
        <v>Mobile Apps</v>
      </c>
      <c r="F269" s="22">
        <f t="shared" si="9"/>
        <v>8</v>
      </c>
    </row>
    <row r="270" spans="1:6" x14ac:dyDescent="0.25">
      <c r="A270" s="6" t="s">
        <v>818</v>
      </c>
      <c r="B270" s="6" t="s">
        <v>19</v>
      </c>
      <c r="C270" s="6">
        <v>11</v>
      </c>
      <c r="E270" s="22" t="str">
        <f t="shared" si="8"/>
        <v>Graphic Design</v>
      </c>
      <c r="F270" s="22">
        <f t="shared" si="9"/>
        <v>11</v>
      </c>
    </row>
    <row r="271" spans="1:6" x14ac:dyDescent="0.25">
      <c r="A271" s="6" t="s">
        <v>882</v>
      </c>
      <c r="B271" s="6" t="s">
        <v>19</v>
      </c>
      <c r="C271" s="6">
        <v>14</v>
      </c>
      <c r="E271" s="22" t="str">
        <f t="shared" si="8"/>
        <v>Graphic Design</v>
      </c>
      <c r="F271" s="22">
        <f t="shared" si="9"/>
        <v>14</v>
      </c>
    </row>
    <row r="272" spans="1:6" x14ac:dyDescent="0.25">
      <c r="A272" s="6" t="s">
        <v>1029</v>
      </c>
      <c r="B272" s="6" t="s">
        <v>14</v>
      </c>
      <c r="C272" s="6">
        <v>15</v>
      </c>
      <c r="E272" s="22" t="str">
        <f t="shared" si="8"/>
        <v>Mobile Apps</v>
      </c>
      <c r="F272" s="22">
        <f t="shared" si="9"/>
        <v>15</v>
      </c>
    </row>
    <row r="273" spans="1:6" x14ac:dyDescent="0.25">
      <c r="A273" s="6" t="s">
        <v>1060</v>
      </c>
      <c r="B273" s="6" t="s">
        <v>60</v>
      </c>
      <c r="C273" s="6">
        <v>3</v>
      </c>
      <c r="E273" s="22" t="str">
        <f t="shared" si="8"/>
        <v>UI/UX Design</v>
      </c>
      <c r="F273" s="22">
        <f t="shared" si="9"/>
        <v>3</v>
      </c>
    </row>
    <row r="274" spans="1:6" x14ac:dyDescent="0.25">
      <c r="A274" s="6" t="s">
        <v>1244</v>
      </c>
      <c r="B274" s="6" t="s">
        <v>7</v>
      </c>
      <c r="C274" s="6">
        <v>16</v>
      </c>
      <c r="E274" s="22" t="str">
        <f t="shared" si="8"/>
        <v>Blockchain Development</v>
      </c>
      <c r="F274" s="22">
        <f t="shared" si="9"/>
        <v>16</v>
      </c>
    </row>
    <row r="275" spans="1:6" x14ac:dyDescent="0.25">
      <c r="A275" s="6" t="s">
        <v>1260</v>
      </c>
      <c r="B275" s="6" t="s">
        <v>97</v>
      </c>
      <c r="C275" s="6">
        <v>13</v>
      </c>
      <c r="E275" s="22" t="str">
        <f t="shared" si="8"/>
        <v>Machine Learning</v>
      </c>
      <c r="F275" s="22">
        <f t="shared" si="9"/>
        <v>13</v>
      </c>
    </row>
    <row r="276" spans="1:6" x14ac:dyDescent="0.25">
      <c r="A276" s="6" t="s">
        <v>1334</v>
      </c>
      <c r="B276" s="6" t="s">
        <v>97</v>
      </c>
      <c r="C276" s="6">
        <v>14</v>
      </c>
      <c r="E276" s="22" t="str">
        <f t="shared" si="8"/>
        <v>Machine Learning</v>
      </c>
      <c r="F276" s="22">
        <f t="shared" si="9"/>
        <v>14</v>
      </c>
    </row>
    <row r="277" spans="1:6" x14ac:dyDescent="0.25">
      <c r="A277" s="6" t="s">
        <v>1394</v>
      </c>
      <c r="B277" s="6" t="s">
        <v>23</v>
      </c>
      <c r="C277" s="6">
        <v>9</v>
      </c>
      <c r="E277" s="22" t="str">
        <f t="shared" si="8"/>
        <v>Web Development</v>
      </c>
      <c r="F277" s="22">
        <f t="shared" si="9"/>
        <v>9</v>
      </c>
    </row>
    <row r="278" spans="1:6" x14ac:dyDescent="0.25">
      <c r="A278" s="6" t="s">
        <v>1483</v>
      </c>
      <c r="B278" s="6" t="s">
        <v>64</v>
      </c>
      <c r="C278" s="6">
        <v>11</v>
      </c>
      <c r="E278" s="22" t="str">
        <f t="shared" si="8"/>
        <v>Cybersecurity</v>
      </c>
      <c r="F278" s="22">
        <f t="shared" si="9"/>
        <v>11</v>
      </c>
    </row>
    <row r="279" spans="1:6" x14ac:dyDescent="0.25">
      <c r="A279" s="6" t="s">
        <v>1507</v>
      </c>
      <c r="B279" s="6" t="s">
        <v>60</v>
      </c>
      <c r="C279" s="6">
        <v>7</v>
      </c>
      <c r="E279" s="22" t="str">
        <f t="shared" si="8"/>
        <v>UI/UX Design</v>
      </c>
      <c r="F279" s="22">
        <f t="shared" si="9"/>
        <v>7</v>
      </c>
    </row>
    <row r="280" spans="1:6" x14ac:dyDescent="0.25">
      <c r="A280" s="6" t="s">
        <v>1707</v>
      </c>
      <c r="B280" s="6" t="s">
        <v>19</v>
      </c>
      <c r="C280" s="6">
        <v>3</v>
      </c>
      <c r="E280" s="22" t="str">
        <f t="shared" si="8"/>
        <v>Graphic Design</v>
      </c>
      <c r="F280" s="22">
        <f t="shared" si="9"/>
        <v>3</v>
      </c>
    </row>
    <row r="281" spans="1:6" x14ac:dyDescent="0.25">
      <c r="A281" s="6" t="s">
        <v>1899</v>
      </c>
      <c r="B281" s="6" t="s">
        <v>23</v>
      </c>
      <c r="C281" s="6">
        <v>3</v>
      </c>
      <c r="E281" s="22" t="str">
        <f t="shared" si="8"/>
        <v>Web Development</v>
      </c>
      <c r="F281" s="22">
        <f t="shared" si="9"/>
        <v>3</v>
      </c>
    </row>
    <row r="282" spans="1:6" x14ac:dyDescent="0.25">
      <c r="A282" s="6" t="s">
        <v>1905</v>
      </c>
      <c r="B282" s="6" t="s">
        <v>14</v>
      </c>
      <c r="C282" s="6">
        <v>11</v>
      </c>
      <c r="E282" s="22" t="str">
        <f t="shared" si="8"/>
        <v>Mobile Apps</v>
      </c>
      <c r="F282" s="22">
        <f t="shared" si="9"/>
        <v>11</v>
      </c>
    </row>
    <row r="283" spans="1:6" x14ac:dyDescent="0.25">
      <c r="A283" s="6" t="s">
        <v>1993</v>
      </c>
      <c r="B283" s="6" t="s">
        <v>64</v>
      </c>
      <c r="C283" s="6">
        <v>8</v>
      </c>
      <c r="E283" s="22" t="str">
        <f t="shared" si="8"/>
        <v>Cybersecurity</v>
      </c>
      <c r="F283" s="22">
        <f t="shared" si="9"/>
        <v>8</v>
      </c>
    </row>
    <row r="284" spans="1:6" x14ac:dyDescent="0.25">
      <c r="A284" s="6" t="s">
        <v>2021</v>
      </c>
      <c r="B284" s="6" t="s">
        <v>64</v>
      </c>
      <c r="C284" s="6">
        <v>14</v>
      </c>
      <c r="E284" s="22" t="str">
        <f t="shared" si="8"/>
        <v>Cybersecurity</v>
      </c>
      <c r="F284" s="22">
        <f t="shared" si="9"/>
        <v>14</v>
      </c>
    </row>
    <row r="285" spans="1:6" x14ac:dyDescent="0.25">
      <c r="A285" s="6" t="s">
        <v>194</v>
      </c>
      <c r="B285" s="6" t="s">
        <v>31</v>
      </c>
      <c r="C285" s="6">
        <v>13</v>
      </c>
      <c r="E285" s="22" t="str">
        <f t="shared" si="8"/>
        <v>AI</v>
      </c>
      <c r="F285" s="22">
        <f t="shared" si="9"/>
        <v>13</v>
      </c>
    </row>
    <row r="286" spans="1:6" x14ac:dyDescent="0.25">
      <c r="A286" s="6" t="s">
        <v>285</v>
      </c>
      <c r="B286" s="6" t="s">
        <v>31</v>
      </c>
      <c r="C286" s="6">
        <v>15</v>
      </c>
      <c r="E286" s="22" t="str">
        <f t="shared" si="8"/>
        <v>AI</v>
      </c>
      <c r="F286" s="22">
        <f t="shared" si="9"/>
        <v>15</v>
      </c>
    </row>
    <row r="287" spans="1:6" x14ac:dyDescent="0.25">
      <c r="A287" s="6" t="s">
        <v>464</v>
      </c>
      <c r="B287" s="6" t="s">
        <v>38</v>
      </c>
      <c r="C287" s="6">
        <v>12</v>
      </c>
      <c r="E287" s="22" t="str">
        <f t="shared" si="8"/>
        <v>Data Analysis</v>
      </c>
      <c r="F287" s="22">
        <f t="shared" si="9"/>
        <v>12</v>
      </c>
    </row>
    <row r="288" spans="1:6" x14ac:dyDescent="0.25">
      <c r="A288" s="6" t="s">
        <v>1659</v>
      </c>
      <c r="B288" s="6" t="s">
        <v>38</v>
      </c>
      <c r="C288" s="6">
        <v>9</v>
      </c>
      <c r="E288" s="22" t="str">
        <f t="shared" si="8"/>
        <v>Data Analysis</v>
      </c>
      <c r="F288" s="22">
        <f t="shared" si="9"/>
        <v>9</v>
      </c>
    </row>
    <row r="289" spans="1:6" x14ac:dyDescent="0.25">
      <c r="A289" s="6" t="s">
        <v>431</v>
      </c>
      <c r="B289" s="6" t="s">
        <v>23</v>
      </c>
      <c r="C289" s="6">
        <v>3</v>
      </c>
      <c r="E289" s="22" t="str">
        <f t="shared" si="8"/>
        <v>Web Development</v>
      </c>
      <c r="F289" s="22">
        <f t="shared" si="9"/>
        <v>3</v>
      </c>
    </row>
    <row r="290" spans="1:6" x14ac:dyDescent="0.25">
      <c r="A290" s="6" t="s">
        <v>664</v>
      </c>
      <c r="B290" s="6" t="s">
        <v>14</v>
      </c>
      <c r="C290" s="6">
        <v>15</v>
      </c>
      <c r="E290" s="22" t="str">
        <f t="shared" si="8"/>
        <v>Mobile Apps</v>
      </c>
      <c r="F290" s="22">
        <f t="shared" si="9"/>
        <v>15</v>
      </c>
    </row>
    <row r="291" spans="1:6" x14ac:dyDescent="0.25">
      <c r="A291" s="6" t="s">
        <v>917</v>
      </c>
      <c r="B291" s="6" t="s">
        <v>75</v>
      </c>
      <c r="C291" s="6">
        <v>2</v>
      </c>
      <c r="E291" s="22" t="str">
        <f t="shared" si="8"/>
        <v>DevOps</v>
      </c>
      <c r="F291" s="22">
        <f t="shared" si="9"/>
        <v>2</v>
      </c>
    </row>
    <row r="292" spans="1:6" x14ac:dyDescent="0.25">
      <c r="A292" s="6" t="s">
        <v>939</v>
      </c>
      <c r="B292" s="6" t="s">
        <v>60</v>
      </c>
      <c r="C292" s="6">
        <v>13</v>
      </c>
      <c r="E292" s="22" t="str">
        <f t="shared" si="8"/>
        <v>UI/UX Design</v>
      </c>
      <c r="F292" s="22">
        <f t="shared" si="9"/>
        <v>13</v>
      </c>
    </row>
    <row r="293" spans="1:6" x14ac:dyDescent="0.25">
      <c r="A293" s="6" t="s">
        <v>1120</v>
      </c>
      <c r="B293" s="6" t="s">
        <v>75</v>
      </c>
      <c r="C293" s="6">
        <v>12</v>
      </c>
      <c r="E293" s="22" t="str">
        <f t="shared" si="8"/>
        <v>DevOps</v>
      </c>
      <c r="F293" s="22">
        <f t="shared" si="9"/>
        <v>12</v>
      </c>
    </row>
    <row r="294" spans="1:6" x14ac:dyDescent="0.25">
      <c r="A294" s="6" t="s">
        <v>1180</v>
      </c>
      <c r="B294" s="6" t="s">
        <v>64</v>
      </c>
      <c r="C294" s="6">
        <v>19</v>
      </c>
      <c r="E294" s="22" t="str">
        <f t="shared" si="8"/>
        <v>Cybersecurity</v>
      </c>
      <c r="F294" s="22">
        <f t="shared" si="9"/>
        <v>19</v>
      </c>
    </row>
    <row r="295" spans="1:6" x14ac:dyDescent="0.25">
      <c r="A295" s="6" t="s">
        <v>1198</v>
      </c>
      <c r="B295" s="6" t="s">
        <v>64</v>
      </c>
      <c r="C295" s="6">
        <v>12</v>
      </c>
      <c r="E295" s="22" t="str">
        <f t="shared" si="8"/>
        <v>Cybersecurity</v>
      </c>
      <c r="F295" s="22">
        <f t="shared" si="9"/>
        <v>12</v>
      </c>
    </row>
    <row r="296" spans="1:6" x14ac:dyDescent="0.25">
      <c r="A296" s="6" t="s">
        <v>1575</v>
      </c>
      <c r="B296" s="6" t="s">
        <v>75</v>
      </c>
      <c r="C296" s="6">
        <v>2</v>
      </c>
      <c r="E296" s="22" t="str">
        <f t="shared" si="8"/>
        <v>DevOps</v>
      </c>
      <c r="F296" s="22">
        <f t="shared" si="9"/>
        <v>2</v>
      </c>
    </row>
    <row r="297" spans="1:6" x14ac:dyDescent="0.25">
      <c r="A297" s="6" t="s">
        <v>1639</v>
      </c>
      <c r="B297" s="6" t="s">
        <v>60</v>
      </c>
      <c r="C297" s="6">
        <v>12</v>
      </c>
      <c r="E297" s="22" t="str">
        <f t="shared" si="8"/>
        <v>UI/UX Design</v>
      </c>
      <c r="F297" s="22">
        <f t="shared" si="9"/>
        <v>12</v>
      </c>
    </row>
    <row r="298" spans="1:6" x14ac:dyDescent="0.25">
      <c r="A298" s="6" t="s">
        <v>1645</v>
      </c>
      <c r="B298" s="6" t="s">
        <v>31</v>
      </c>
      <c r="C298" s="6">
        <v>3</v>
      </c>
      <c r="E298" s="22" t="str">
        <f t="shared" si="8"/>
        <v>AI</v>
      </c>
      <c r="F298" s="22">
        <f t="shared" si="9"/>
        <v>3</v>
      </c>
    </row>
    <row r="299" spans="1:6" x14ac:dyDescent="0.25">
      <c r="A299" s="6" t="s">
        <v>289</v>
      </c>
      <c r="B299" s="6" t="s">
        <v>97</v>
      </c>
      <c r="C299" s="6">
        <v>11</v>
      </c>
      <c r="E299" s="22" t="str">
        <f t="shared" si="8"/>
        <v>Machine Learning</v>
      </c>
      <c r="F299" s="22">
        <f t="shared" si="9"/>
        <v>11</v>
      </c>
    </row>
    <row r="300" spans="1:6" x14ac:dyDescent="0.25">
      <c r="A300" s="6" t="s">
        <v>299</v>
      </c>
      <c r="B300" s="6" t="s">
        <v>60</v>
      </c>
      <c r="C300" s="6">
        <v>1</v>
      </c>
      <c r="E300" s="22" t="str">
        <f t="shared" si="8"/>
        <v>UI/UX Design</v>
      </c>
      <c r="F300" s="22">
        <f t="shared" si="9"/>
        <v>1</v>
      </c>
    </row>
    <row r="301" spans="1:6" x14ac:dyDescent="0.25">
      <c r="A301" s="6" t="s">
        <v>325</v>
      </c>
      <c r="B301" s="6" t="s">
        <v>97</v>
      </c>
      <c r="C301" s="6">
        <v>7</v>
      </c>
      <c r="E301" s="22" t="str">
        <f t="shared" si="8"/>
        <v>Machine Learning</v>
      </c>
      <c r="F301" s="22">
        <f t="shared" si="9"/>
        <v>7</v>
      </c>
    </row>
    <row r="302" spans="1:6" x14ac:dyDescent="0.25">
      <c r="A302" s="6" t="s">
        <v>167</v>
      </c>
      <c r="B302" s="6" t="s">
        <v>38</v>
      </c>
      <c r="C302" s="6">
        <v>11</v>
      </c>
      <c r="E302" s="22" t="str">
        <f t="shared" si="8"/>
        <v>Data Analysis</v>
      </c>
      <c r="F302" s="22">
        <f t="shared" si="9"/>
        <v>11</v>
      </c>
    </row>
    <row r="303" spans="1:6" x14ac:dyDescent="0.25">
      <c r="A303" s="6" t="s">
        <v>716</v>
      </c>
      <c r="B303" s="6" t="s">
        <v>38</v>
      </c>
      <c r="C303" s="6">
        <v>11</v>
      </c>
      <c r="E303" s="22" t="str">
        <f t="shared" si="8"/>
        <v>Data Analysis</v>
      </c>
      <c r="F303" s="22">
        <f t="shared" si="9"/>
        <v>11</v>
      </c>
    </row>
    <row r="304" spans="1:6" x14ac:dyDescent="0.25">
      <c r="A304" s="6" t="s">
        <v>556</v>
      </c>
      <c r="B304" s="6" t="s">
        <v>60</v>
      </c>
      <c r="C304" s="6">
        <v>11</v>
      </c>
      <c r="E304" s="22" t="str">
        <f t="shared" si="8"/>
        <v>UI/UX Design</v>
      </c>
      <c r="F304" s="22">
        <f t="shared" si="9"/>
        <v>11</v>
      </c>
    </row>
    <row r="305" spans="1:6" x14ac:dyDescent="0.25">
      <c r="A305" s="6" t="s">
        <v>770</v>
      </c>
      <c r="B305" s="6" t="s">
        <v>23</v>
      </c>
      <c r="C305" s="6">
        <v>15</v>
      </c>
      <c r="E305" s="22" t="str">
        <f t="shared" si="8"/>
        <v>Web Development</v>
      </c>
      <c r="F305" s="22">
        <f t="shared" si="9"/>
        <v>15</v>
      </c>
    </row>
    <row r="306" spans="1:6" x14ac:dyDescent="0.25">
      <c r="A306" s="6" t="s">
        <v>1138</v>
      </c>
      <c r="B306" s="6" t="s">
        <v>60</v>
      </c>
      <c r="C306" s="6">
        <v>15</v>
      </c>
      <c r="E306" s="22" t="str">
        <f t="shared" si="8"/>
        <v>UI/UX Design</v>
      </c>
      <c r="F306" s="22">
        <f t="shared" si="9"/>
        <v>15</v>
      </c>
    </row>
    <row r="307" spans="1:6" x14ac:dyDescent="0.25">
      <c r="A307" s="6" t="s">
        <v>1238</v>
      </c>
      <c r="B307" s="6" t="s">
        <v>75</v>
      </c>
      <c r="C307" s="6">
        <v>3</v>
      </c>
      <c r="E307" s="22" t="str">
        <f t="shared" si="8"/>
        <v>DevOps</v>
      </c>
      <c r="F307" s="22">
        <f t="shared" si="9"/>
        <v>3</v>
      </c>
    </row>
    <row r="308" spans="1:6" x14ac:dyDescent="0.25">
      <c r="A308" s="6" t="s">
        <v>1240</v>
      </c>
      <c r="B308" s="6" t="s">
        <v>31</v>
      </c>
      <c r="C308" s="6">
        <v>5</v>
      </c>
      <c r="E308" s="22" t="str">
        <f t="shared" si="8"/>
        <v>AI</v>
      </c>
      <c r="F308" s="22">
        <f t="shared" si="9"/>
        <v>5</v>
      </c>
    </row>
    <row r="309" spans="1:6" x14ac:dyDescent="0.25">
      <c r="A309" s="6" t="s">
        <v>1487</v>
      </c>
      <c r="B309" s="6" t="s">
        <v>31</v>
      </c>
      <c r="C309" s="6">
        <v>11</v>
      </c>
      <c r="E309" s="22" t="str">
        <f t="shared" si="8"/>
        <v>AI</v>
      </c>
      <c r="F309" s="22">
        <f t="shared" si="9"/>
        <v>11</v>
      </c>
    </row>
    <row r="310" spans="1:6" x14ac:dyDescent="0.25">
      <c r="A310" s="6" t="s">
        <v>1695</v>
      </c>
      <c r="B310" s="6" t="s">
        <v>97</v>
      </c>
      <c r="C310" s="6">
        <v>17</v>
      </c>
      <c r="E310" s="22" t="str">
        <f t="shared" si="8"/>
        <v>Machine Learning</v>
      </c>
      <c r="F310" s="22">
        <f t="shared" si="9"/>
        <v>17</v>
      </c>
    </row>
    <row r="311" spans="1:6" x14ac:dyDescent="0.25">
      <c r="A311" s="6" t="s">
        <v>1727</v>
      </c>
      <c r="B311" s="6" t="s">
        <v>75</v>
      </c>
      <c r="C311" s="6">
        <v>2</v>
      </c>
      <c r="E311" s="22" t="str">
        <f t="shared" si="8"/>
        <v>DevOps</v>
      </c>
      <c r="F311" s="22">
        <f t="shared" si="9"/>
        <v>2</v>
      </c>
    </row>
    <row r="312" spans="1:6" x14ac:dyDescent="0.25">
      <c r="A312" s="6" t="s">
        <v>1755</v>
      </c>
      <c r="B312" s="6" t="s">
        <v>31</v>
      </c>
      <c r="C312" s="6">
        <v>4</v>
      </c>
      <c r="E312" s="22" t="str">
        <f t="shared" si="8"/>
        <v>AI</v>
      </c>
      <c r="F312" s="22">
        <f t="shared" si="9"/>
        <v>4</v>
      </c>
    </row>
    <row r="313" spans="1:6" x14ac:dyDescent="0.25">
      <c r="A313" s="6" t="s">
        <v>1923</v>
      </c>
      <c r="B313" s="6" t="s">
        <v>31</v>
      </c>
      <c r="C313" s="6">
        <v>8</v>
      </c>
      <c r="E313" s="22" t="str">
        <f t="shared" si="8"/>
        <v>AI</v>
      </c>
      <c r="F313" s="22">
        <f t="shared" si="9"/>
        <v>8</v>
      </c>
    </row>
    <row r="314" spans="1:6" x14ac:dyDescent="0.25">
      <c r="A314" s="6" t="s">
        <v>10</v>
      </c>
      <c r="B314" s="6" t="s">
        <v>14</v>
      </c>
      <c r="C314" s="6">
        <v>10</v>
      </c>
      <c r="E314" s="22" t="str">
        <f t="shared" si="8"/>
        <v>Mobile Apps</v>
      </c>
      <c r="F314" s="22">
        <f t="shared" si="9"/>
        <v>10</v>
      </c>
    </row>
    <row r="315" spans="1:6" x14ac:dyDescent="0.25">
      <c r="A315" s="6" t="s">
        <v>169</v>
      </c>
      <c r="B315" s="6" t="s">
        <v>97</v>
      </c>
      <c r="C315" s="6">
        <v>17</v>
      </c>
      <c r="E315" s="22" t="str">
        <f t="shared" si="8"/>
        <v>Machine Learning</v>
      </c>
      <c r="F315" s="22">
        <f t="shared" si="9"/>
        <v>17</v>
      </c>
    </row>
    <row r="316" spans="1:6" x14ac:dyDescent="0.25">
      <c r="A316" s="6" t="s">
        <v>261</v>
      </c>
      <c r="B316" s="6" t="s">
        <v>7</v>
      </c>
      <c r="C316" s="6">
        <v>20</v>
      </c>
      <c r="E316" s="22" t="str">
        <f t="shared" si="8"/>
        <v>Blockchain Development</v>
      </c>
      <c r="F316" s="22">
        <f t="shared" si="9"/>
        <v>20</v>
      </c>
    </row>
    <row r="317" spans="1:6" x14ac:dyDescent="0.25">
      <c r="A317" s="6" t="s">
        <v>437</v>
      </c>
      <c r="B317" s="6" t="s">
        <v>97</v>
      </c>
      <c r="C317" s="6">
        <v>20</v>
      </c>
      <c r="E317" s="22" t="str">
        <f t="shared" si="8"/>
        <v>Machine Learning</v>
      </c>
      <c r="F317" s="22">
        <f t="shared" si="9"/>
        <v>20</v>
      </c>
    </row>
    <row r="318" spans="1:6" x14ac:dyDescent="0.25">
      <c r="A318" s="6" t="s">
        <v>800</v>
      </c>
      <c r="B318" s="6" t="s">
        <v>38</v>
      </c>
      <c r="C318" s="6">
        <v>15</v>
      </c>
      <c r="E318" s="22" t="str">
        <f t="shared" si="8"/>
        <v>Data Analysis</v>
      </c>
      <c r="F318" s="22">
        <f t="shared" si="9"/>
        <v>15</v>
      </c>
    </row>
    <row r="319" spans="1:6" x14ac:dyDescent="0.25">
      <c r="A319" s="6" t="s">
        <v>1230</v>
      </c>
      <c r="B319" s="6" t="s">
        <v>38</v>
      </c>
      <c r="C319" s="6">
        <v>1</v>
      </c>
      <c r="E319" s="22" t="str">
        <f t="shared" si="8"/>
        <v>Data Analysis</v>
      </c>
      <c r="F319" s="22">
        <f t="shared" si="9"/>
        <v>1</v>
      </c>
    </row>
    <row r="320" spans="1:6" x14ac:dyDescent="0.25">
      <c r="A320" s="6" t="s">
        <v>1593</v>
      </c>
      <c r="B320" s="6" t="s">
        <v>38</v>
      </c>
      <c r="C320" s="6">
        <v>3</v>
      </c>
      <c r="E320" s="22" t="str">
        <f t="shared" si="8"/>
        <v>Data Analysis</v>
      </c>
      <c r="F320" s="22">
        <f t="shared" si="9"/>
        <v>3</v>
      </c>
    </row>
    <row r="321" spans="1:6" x14ac:dyDescent="0.25">
      <c r="A321" s="6" t="s">
        <v>706</v>
      </c>
      <c r="B321" s="6" t="s">
        <v>7</v>
      </c>
      <c r="C321" s="6">
        <v>4</v>
      </c>
      <c r="E321" s="22" t="str">
        <f t="shared" si="8"/>
        <v>Blockchain Development</v>
      </c>
      <c r="F321" s="22">
        <f t="shared" si="9"/>
        <v>4</v>
      </c>
    </row>
    <row r="322" spans="1:6" x14ac:dyDescent="0.25">
      <c r="A322" s="6" t="s">
        <v>929</v>
      </c>
      <c r="B322" s="6" t="s">
        <v>97</v>
      </c>
      <c r="C322" s="6">
        <v>10</v>
      </c>
      <c r="E322" s="22" t="str">
        <f t="shared" si="8"/>
        <v>Machine Learning</v>
      </c>
      <c r="F322" s="22">
        <f t="shared" si="9"/>
        <v>10</v>
      </c>
    </row>
    <row r="323" spans="1:6" x14ac:dyDescent="0.25">
      <c r="A323" s="6" t="s">
        <v>943</v>
      </c>
      <c r="B323" s="6" t="s">
        <v>75</v>
      </c>
      <c r="C323" s="6">
        <v>14</v>
      </c>
      <c r="E323" s="22" t="str">
        <f t="shared" si="8"/>
        <v>DevOps</v>
      </c>
      <c r="F323" s="22">
        <f t="shared" si="9"/>
        <v>14</v>
      </c>
    </row>
    <row r="324" spans="1:6" x14ac:dyDescent="0.25">
      <c r="A324" s="6" t="s">
        <v>1300</v>
      </c>
      <c r="B324" s="6" t="s">
        <v>75</v>
      </c>
      <c r="C324" s="6">
        <v>8</v>
      </c>
      <c r="E324" s="22" t="str">
        <f t="shared" ref="E324:E387" si="10">VLOOKUP($A324,$A:$C,2,FALSE)</f>
        <v>DevOps</v>
      </c>
      <c r="F324" s="22">
        <f t="shared" ref="F324:F387" si="11">VLOOKUP($A324, $A:$C, 3, FALSE)</f>
        <v>8</v>
      </c>
    </row>
    <row r="325" spans="1:6" x14ac:dyDescent="0.25">
      <c r="A325" s="6" t="s">
        <v>1348</v>
      </c>
      <c r="B325" s="6" t="s">
        <v>7</v>
      </c>
      <c r="C325" s="6">
        <v>15</v>
      </c>
      <c r="E325" s="22" t="str">
        <f t="shared" si="10"/>
        <v>Blockchain Development</v>
      </c>
      <c r="F325" s="22">
        <f t="shared" si="11"/>
        <v>15</v>
      </c>
    </row>
    <row r="326" spans="1:6" x14ac:dyDescent="0.25">
      <c r="A326" s="6" t="s">
        <v>1471</v>
      </c>
      <c r="B326" s="6" t="s">
        <v>14</v>
      </c>
      <c r="C326" s="6">
        <v>9</v>
      </c>
      <c r="E326" s="22" t="str">
        <f t="shared" si="10"/>
        <v>Mobile Apps</v>
      </c>
      <c r="F326" s="22">
        <f t="shared" si="11"/>
        <v>9</v>
      </c>
    </row>
    <row r="327" spans="1:6" x14ac:dyDescent="0.25">
      <c r="A327" s="6" t="s">
        <v>1481</v>
      </c>
      <c r="B327" s="6" t="s">
        <v>97</v>
      </c>
      <c r="C327" s="6">
        <v>12</v>
      </c>
      <c r="E327" s="22" t="str">
        <f t="shared" si="10"/>
        <v>Machine Learning</v>
      </c>
      <c r="F327" s="22">
        <f t="shared" si="11"/>
        <v>12</v>
      </c>
    </row>
    <row r="328" spans="1:6" x14ac:dyDescent="0.25">
      <c r="A328" s="6" t="s">
        <v>1739</v>
      </c>
      <c r="B328" s="6" t="s">
        <v>64</v>
      </c>
      <c r="C328" s="6">
        <v>10</v>
      </c>
      <c r="E328" s="22" t="str">
        <f t="shared" si="10"/>
        <v>Cybersecurity</v>
      </c>
      <c r="F328" s="22">
        <f t="shared" si="11"/>
        <v>10</v>
      </c>
    </row>
    <row r="329" spans="1:6" x14ac:dyDescent="0.25">
      <c r="A329" s="6" t="s">
        <v>1817</v>
      </c>
      <c r="B329" s="6" t="s">
        <v>60</v>
      </c>
      <c r="C329" s="6">
        <v>19</v>
      </c>
      <c r="E329" s="22" t="str">
        <f t="shared" si="10"/>
        <v>UI/UX Design</v>
      </c>
      <c r="F329" s="22">
        <f t="shared" si="11"/>
        <v>19</v>
      </c>
    </row>
    <row r="330" spans="1:6" x14ac:dyDescent="0.25">
      <c r="A330" s="6" t="s">
        <v>1825</v>
      </c>
      <c r="B330" s="6" t="s">
        <v>31</v>
      </c>
      <c r="C330" s="6">
        <v>4</v>
      </c>
      <c r="E330" s="22" t="str">
        <f t="shared" si="10"/>
        <v>AI</v>
      </c>
      <c r="F330" s="22">
        <f t="shared" si="11"/>
        <v>4</v>
      </c>
    </row>
    <row r="331" spans="1:6" x14ac:dyDescent="0.25">
      <c r="A331" s="6" t="s">
        <v>1844</v>
      </c>
      <c r="B331" s="6" t="s">
        <v>19</v>
      </c>
      <c r="C331" s="6">
        <v>10</v>
      </c>
      <c r="E331" s="22" t="str">
        <f t="shared" si="10"/>
        <v>Graphic Design</v>
      </c>
      <c r="F331" s="22">
        <f t="shared" si="11"/>
        <v>10</v>
      </c>
    </row>
    <row r="332" spans="1:6" x14ac:dyDescent="0.25">
      <c r="A332" s="6" t="s">
        <v>1907</v>
      </c>
      <c r="B332" s="6" t="s">
        <v>7</v>
      </c>
      <c r="C332" s="6">
        <v>12</v>
      </c>
      <c r="E332" s="22" t="str">
        <f t="shared" si="10"/>
        <v>Blockchain Development</v>
      </c>
      <c r="F332" s="22">
        <f t="shared" si="11"/>
        <v>12</v>
      </c>
    </row>
    <row r="333" spans="1:6" x14ac:dyDescent="0.25">
      <c r="A333" s="6" t="s">
        <v>1963</v>
      </c>
      <c r="B333" s="6" t="s">
        <v>75</v>
      </c>
      <c r="C333" s="6">
        <v>10</v>
      </c>
      <c r="E333" s="22" t="str">
        <f t="shared" si="10"/>
        <v>DevOps</v>
      </c>
      <c r="F333" s="22">
        <f t="shared" si="11"/>
        <v>10</v>
      </c>
    </row>
    <row r="334" spans="1:6" x14ac:dyDescent="0.25">
      <c r="A334" s="6" t="s">
        <v>134</v>
      </c>
      <c r="B334" s="6" t="s">
        <v>14</v>
      </c>
      <c r="C334" s="6">
        <v>13</v>
      </c>
      <c r="E334" s="22" t="str">
        <f t="shared" si="10"/>
        <v>Mobile Apps</v>
      </c>
      <c r="F334" s="22">
        <f t="shared" si="11"/>
        <v>13</v>
      </c>
    </row>
    <row r="335" spans="1:6" x14ac:dyDescent="0.25">
      <c r="A335" s="6" t="s">
        <v>233</v>
      </c>
      <c r="B335" s="6" t="s">
        <v>23</v>
      </c>
      <c r="C335" s="6">
        <v>2</v>
      </c>
      <c r="E335" s="22" t="str">
        <f t="shared" si="10"/>
        <v>Web Development</v>
      </c>
      <c r="F335" s="22">
        <f t="shared" si="11"/>
        <v>2</v>
      </c>
    </row>
    <row r="336" spans="1:6" x14ac:dyDescent="0.25">
      <c r="A336" s="6" t="s">
        <v>301</v>
      </c>
      <c r="B336" s="6" t="s">
        <v>97</v>
      </c>
      <c r="C336" s="6">
        <v>9</v>
      </c>
      <c r="E336" s="22" t="str">
        <f t="shared" si="10"/>
        <v>Machine Learning</v>
      </c>
      <c r="F336" s="22">
        <f t="shared" si="11"/>
        <v>9</v>
      </c>
    </row>
    <row r="337" spans="1:6" x14ac:dyDescent="0.25">
      <c r="A337" s="6" t="s">
        <v>303</v>
      </c>
      <c r="B337" s="6" t="s">
        <v>97</v>
      </c>
      <c r="C337" s="6">
        <v>8</v>
      </c>
      <c r="E337" s="22" t="str">
        <f t="shared" si="10"/>
        <v>Machine Learning</v>
      </c>
      <c r="F337" s="22">
        <f t="shared" si="11"/>
        <v>8</v>
      </c>
    </row>
    <row r="338" spans="1:6" x14ac:dyDescent="0.25">
      <c r="A338" s="6" t="s">
        <v>435</v>
      </c>
      <c r="B338" s="6" t="s">
        <v>23</v>
      </c>
      <c r="C338" s="6">
        <v>4</v>
      </c>
      <c r="E338" s="22" t="str">
        <f t="shared" si="10"/>
        <v>Web Development</v>
      </c>
      <c r="F338" s="22">
        <f t="shared" si="11"/>
        <v>4</v>
      </c>
    </row>
    <row r="339" spans="1:6" x14ac:dyDescent="0.25">
      <c r="A339" s="6" t="s">
        <v>482</v>
      </c>
      <c r="B339" s="6" t="s">
        <v>97</v>
      </c>
      <c r="C339" s="6">
        <v>10</v>
      </c>
      <c r="E339" s="22" t="str">
        <f t="shared" si="10"/>
        <v>Machine Learning</v>
      </c>
      <c r="F339" s="22">
        <f t="shared" si="11"/>
        <v>10</v>
      </c>
    </row>
    <row r="340" spans="1:6" x14ac:dyDescent="0.25">
      <c r="A340" s="6" t="s">
        <v>381</v>
      </c>
      <c r="B340" s="6" t="s">
        <v>38</v>
      </c>
      <c r="C340" s="6">
        <v>4</v>
      </c>
      <c r="E340" s="22" t="str">
        <f t="shared" si="10"/>
        <v>Data Analysis</v>
      </c>
      <c r="F340" s="22">
        <f t="shared" si="11"/>
        <v>4</v>
      </c>
    </row>
    <row r="341" spans="1:6" x14ac:dyDescent="0.25">
      <c r="A341" s="6" t="s">
        <v>534</v>
      </c>
      <c r="B341" s="6" t="s">
        <v>19</v>
      </c>
      <c r="C341" s="6">
        <v>2</v>
      </c>
      <c r="E341" s="22" t="str">
        <f t="shared" si="10"/>
        <v>Graphic Design</v>
      </c>
      <c r="F341" s="22">
        <f t="shared" si="11"/>
        <v>2</v>
      </c>
    </row>
    <row r="342" spans="1:6" x14ac:dyDescent="0.25">
      <c r="A342" s="6" t="s">
        <v>576</v>
      </c>
      <c r="B342" s="6" t="s">
        <v>38</v>
      </c>
      <c r="C342" s="6">
        <v>15</v>
      </c>
      <c r="E342" s="22" t="str">
        <f t="shared" si="10"/>
        <v>Data Analysis</v>
      </c>
      <c r="F342" s="22">
        <f t="shared" si="11"/>
        <v>15</v>
      </c>
    </row>
    <row r="343" spans="1:6" x14ac:dyDescent="0.25">
      <c r="A343" s="6" t="s">
        <v>622</v>
      </c>
      <c r="B343" s="6" t="s">
        <v>38</v>
      </c>
      <c r="C343" s="6">
        <v>10</v>
      </c>
      <c r="E343" s="22" t="str">
        <f t="shared" si="10"/>
        <v>Data Analysis</v>
      </c>
      <c r="F343" s="22">
        <f t="shared" si="11"/>
        <v>10</v>
      </c>
    </row>
    <row r="344" spans="1:6" x14ac:dyDescent="0.25">
      <c r="A344" s="6" t="s">
        <v>840</v>
      </c>
      <c r="B344" s="6" t="s">
        <v>75</v>
      </c>
      <c r="C344" s="6">
        <v>5</v>
      </c>
      <c r="E344" s="22" t="str">
        <f t="shared" si="10"/>
        <v>DevOps</v>
      </c>
      <c r="F344" s="22">
        <f t="shared" si="11"/>
        <v>5</v>
      </c>
    </row>
    <row r="345" spans="1:6" x14ac:dyDescent="0.25">
      <c r="A345" s="6" t="s">
        <v>1242</v>
      </c>
      <c r="B345" s="6" t="s">
        <v>14</v>
      </c>
      <c r="C345" s="6">
        <v>18</v>
      </c>
      <c r="E345" s="22" t="str">
        <f t="shared" si="10"/>
        <v>Mobile Apps</v>
      </c>
      <c r="F345" s="22">
        <f t="shared" si="11"/>
        <v>18</v>
      </c>
    </row>
    <row r="346" spans="1:6" x14ac:dyDescent="0.25">
      <c r="A346" s="6" t="s">
        <v>1402</v>
      </c>
      <c r="B346" s="6" t="s">
        <v>75</v>
      </c>
      <c r="C346" s="6">
        <v>3</v>
      </c>
      <c r="E346" s="22" t="str">
        <f t="shared" si="10"/>
        <v>DevOps</v>
      </c>
      <c r="F346" s="22">
        <f t="shared" si="11"/>
        <v>3</v>
      </c>
    </row>
    <row r="347" spans="1:6" x14ac:dyDescent="0.25">
      <c r="A347" s="6" t="s">
        <v>1467</v>
      </c>
      <c r="B347" s="6" t="s">
        <v>97</v>
      </c>
      <c r="C347" s="6">
        <v>6</v>
      </c>
      <c r="E347" s="22" t="str">
        <f t="shared" si="10"/>
        <v>Machine Learning</v>
      </c>
      <c r="F347" s="22">
        <f t="shared" si="11"/>
        <v>6</v>
      </c>
    </row>
    <row r="348" spans="1:6" x14ac:dyDescent="0.25">
      <c r="A348" s="6" t="s">
        <v>1519</v>
      </c>
      <c r="B348" s="6" t="s">
        <v>7</v>
      </c>
      <c r="C348" s="6">
        <v>2</v>
      </c>
      <c r="E348" s="22" t="str">
        <f t="shared" si="10"/>
        <v>Blockchain Development</v>
      </c>
      <c r="F348" s="22">
        <f t="shared" si="11"/>
        <v>2</v>
      </c>
    </row>
    <row r="349" spans="1:6" x14ac:dyDescent="0.25">
      <c r="A349" s="6" t="s">
        <v>1633</v>
      </c>
      <c r="B349" s="6" t="s">
        <v>97</v>
      </c>
      <c r="C349" s="6">
        <v>2</v>
      </c>
      <c r="E349" s="22" t="str">
        <f t="shared" si="10"/>
        <v>Machine Learning</v>
      </c>
      <c r="F349" s="22">
        <f t="shared" si="11"/>
        <v>2</v>
      </c>
    </row>
    <row r="350" spans="1:6" x14ac:dyDescent="0.25">
      <c r="A350" s="6" t="s">
        <v>1735</v>
      </c>
      <c r="B350" s="6" t="s">
        <v>23</v>
      </c>
      <c r="C350" s="6">
        <v>19</v>
      </c>
      <c r="E350" s="22" t="str">
        <f t="shared" si="10"/>
        <v>Web Development</v>
      </c>
      <c r="F350" s="22">
        <f t="shared" si="11"/>
        <v>19</v>
      </c>
    </row>
    <row r="351" spans="1:6" x14ac:dyDescent="0.25">
      <c r="A351" s="6" t="s">
        <v>1925</v>
      </c>
      <c r="B351" s="6" t="s">
        <v>7</v>
      </c>
      <c r="C351" s="6">
        <v>15</v>
      </c>
      <c r="E351" s="22" t="str">
        <f t="shared" si="10"/>
        <v>Blockchain Development</v>
      </c>
      <c r="F351" s="22">
        <f t="shared" si="11"/>
        <v>15</v>
      </c>
    </row>
    <row r="352" spans="1:6" x14ac:dyDescent="0.25">
      <c r="A352" s="6" t="s">
        <v>2037</v>
      </c>
      <c r="B352" s="6" t="s">
        <v>19</v>
      </c>
      <c r="C352" s="6">
        <v>5</v>
      </c>
      <c r="E352" s="22" t="str">
        <f t="shared" si="10"/>
        <v>Graphic Design</v>
      </c>
      <c r="F352" s="22">
        <f t="shared" si="11"/>
        <v>5</v>
      </c>
    </row>
    <row r="353" spans="1:6" x14ac:dyDescent="0.25">
      <c r="A353" s="6" t="s">
        <v>2043</v>
      </c>
      <c r="B353" s="6" t="s">
        <v>14</v>
      </c>
      <c r="C353" s="6">
        <v>20</v>
      </c>
      <c r="E353" s="22" t="str">
        <f t="shared" si="10"/>
        <v>Mobile Apps</v>
      </c>
      <c r="F353" s="22">
        <f t="shared" si="11"/>
        <v>20</v>
      </c>
    </row>
    <row r="354" spans="1:6" x14ac:dyDescent="0.25">
      <c r="A354" s="6" t="s">
        <v>243</v>
      </c>
      <c r="B354" s="6" t="s">
        <v>31</v>
      </c>
      <c r="C354" s="6">
        <v>18</v>
      </c>
      <c r="E354" s="22" t="str">
        <f t="shared" si="10"/>
        <v>AI</v>
      </c>
      <c r="F354" s="22">
        <f t="shared" si="11"/>
        <v>18</v>
      </c>
    </row>
    <row r="355" spans="1:6" x14ac:dyDescent="0.25">
      <c r="A355" s="6" t="s">
        <v>345</v>
      </c>
      <c r="B355" s="6" t="s">
        <v>64</v>
      </c>
      <c r="C355" s="6">
        <v>14</v>
      </c>
      <c r="E355" s="22" t="str">
        <f t="shared" si="10"/>
        <v>Cybersecurity</v>
      </c>
      <c r="F355" s="22">
        <f t="shared" si="11"/>
        <v>14</v>
      </c>
    </row>
    <row r="356" spans="1:6" x14ac:dyDescent="0.25">
      <c r="A356" s="6" t="s">
        <v>498</v>
      </c>
      <c r="B356" s="6" t="s">
        <v>14</v>
      </c>
      <c r="C356" s="6">
        <v>2</v>
      </c>
      <c r="E356" s="22" t="str">
        <f t="shared" si="10"/>
        <v>Mobile Apps</v>
      </c>
      <c r="F356" s="22">
        <f t="shared" si="11"/>
        <v>2</v>
      </c>
    </row>
    <row r="357" spans="1:6" x14ac:dyDescent="0.25">
      <c r="A357" s="6" t="s">
        <v>34</v>
      </c>
      <c r="B357" s="6" t="s">
        <v>38</v>
      </c>
      <c r="C357" s="6">
        <v>10</v>
      </c>
      <c r="E357" s="22" t="str">
        <f t="shared" si="10"/>
        <v>Data Analysis</v>
      </c>
      <c r="F357" s="22">
        <f t="shared" si="11"/>
        <v>10</v>
      </c>
    </row>
    <row r="358" spans="1:6" x14ac:dyDescent="0.25">
      <c r="A358" s="6" t="s">
        <v>530</v>
      </c>
      <c r="B358" s="6" t="s">
        <v>38</v>
      </c>
      <c r="C358" s="6">
        <v>4</v>
      </c>
      <c r="E358" s="22" t="str">
        <f t="shared" si="10"/>
        <v>Data Analysis</v>
      </c>
      <c r="F358" s="22">
        <f t="shared" si="11"/>
        <v>4</v>
      </c>
    </row>
    <row r="359" spans="1:6" x14ac:dyDescent="0.25">
      <c r="A359" s="6" t="s">
        <v>1513</v>
      </c>
      <c r="B359" s="6" t="s">
        <v>38</v>
      </c>
      <c r="C359" s="6">
        <v>18</v>
      </c>
      <c r="E359" s="22" t="str">
        <f t="shared" si="10"/>
        <v>Data Analysis</v>
      </c>
      <c r="F359" s="22">
        <f t="shared" si="11"/>
        <v>18</v>
      </c>
    </row>
    <row r="360" spans="1:6" x14ac:dyDescent="0.25">
      <c r="A360" s="6" t="s">
        <v>644</v>
      </c>
      <c r="B360" s="6" t="s">
        <v>7</v>
      </c>
      <c r="C360" s="6">
        <v>10</v>
      </c>
      <c r="E360" s="22" t="str">
        <f t="shared" si="10"/>
        <v>Blockchain Development</v>
      </c>
      <c r="F360" s="22">
        <f t="shared" si="11"/>
        <v>10</v>
      </c>
    </row>
    <row r="361" spans="1:6" x14ac:dyDescent="0.25">
      <c r="A361" s="6" t="s">
        <v>1078</v>
      </c>
      <c r="B361" s="6" t="s">
        <v>64</v>
      </c>
      <c r="C361" s="6">
        <v>15</v>
      </c>
      <c r="E361" s="22" t="str">
        <f t="shared" si="10"/>
        <v>Cybersecurity</v>
      </c>
      <c r="F361" s="22">
        <f t="shared" si="11"/>
        <v>15</v>
      </c>
    </row>
    <row r="362" spans="1:6" x14ac:dyDescent="0.25">
      <c r="A362" s="6" t="s">
        <v>1222</v>
      </c>
      <c r="B362" s="6" t="s">
        <v>75</v>
      </c>
      <c r="C362" s="6">
        <v>4</v>
      </c>
      <c r="E362" s="22" t="str">
        <f t="shared" si="10"/>
        <v>DevOps</v>
      </c>
      <c r="F362" s="22">
        <f t="shared" si="11"/>
        <v>4</v>
      </c>
    </row>
    <row r="363" spans="1:6" x14ac:dyDescent="0.25">
      <c r="A363" s="6" t="s">
        <v>1420</v>
      </c>
      <c r="B363" s="6" t="s">
        <v>31</v>
      </c>
      <c r="C363" s="6">
        <v>13</v>
      </c>
      <c r="E363" s="22" t="str">
        <f t="shared" si="10"/>
        <v>AI</v>
      </c>
      <c r="F363" s="22">
        <f t="shared" si="11"/>
        <v>13</v>
      </c>
    </row>
    <row r="364" spans="1:6" x14ac:dyDescent="0.25">
      <c r="A364" s="6" t="s">
        <v>1531</v>
      </c>
      <c r="B364" s="6" t="s">
        <v>60</v>
      </c>
      <c r="C364" s="6">
        <v>10</v>
      </c>
      <c r="E364" s="22" t="str">
        <f t="shared" si="10"/>
        <v>UI/UX Design</v>
      </c>
      <c r="F364" s="22">
        <f t="shared" si="11"/>
        <v>10</v>
      </c>
    </row>
    <row r="365" spans="1:6" x14ac:dyDescent="0.25">
      <c r="A365" s="6" t="s">
        <v>1641</v>
      </c>
      <c r="B365" s="6" t="s">
        <v>64</v>
      </c>
      <c r="C365" s="6">
        <v>5</v>
      </c>
      <c r="E365" s="22" t="str">
        <f t="shared" si="10"/>
        <v>Cybersecurity</v>
      </c>
      <c r="F365" s="22">
        <f t="shared" si="11"/>
        <v>5</v>
      </c>
    </row>
    <row r="366" spans="1:6" x14ac:dyDescent="0.25">
      <c r="A366" s="6" t="s">
        <v>1649</v>
      </c>
      <c r="B366" s="6" t="s">
        <v>75</v>
      </c>
      <c r="C366" s="6">
        <v>14</v>
      </c>
      <c r="E366" s="22" t="str">
        <f t="shared" si="10"/>
        <v>DevOps</v>
      </c>
      <c r="F366" s="22">
        <f t="shared" si="11"/>
        <v>14</v>
      </c>
    </row>
    <row r="367" spans="1:6" x14ac:dyDescent="0.25">
      <c r="A367" s="6" t="s">
        <v>1725</v>
      </c>
      <c r="B367" s="6" t="s">
        <v>97</v>
      </c>
      <c r="C367" s="6">
        <v>1</v>
      </c>
      <c r="E367" s="22" t="str">
        <f t="shared" si="10"/>
        <v>Machine Learning</v>
      </c>
      <c r="F367" s="22">
        <f t="shared" si="11"/>
        <v>1</v>
      </c>
    </row>
    <row r="368" spans="1:6" x14ac:dyDescent="0.25">
      <c r="A368" s="6" t="s">
        <v>1729</v>
      </c>
      <c r="B368" s="6" t="s">
        <v>31</v>
      </c>
      <c r="C368" s="6">
        <v>7</v>
      </c>
      <c r="E368" s="22" t="str">
        <f t="shared" si="10"/>
        <v>AI</v>
      </c>
      <c r="F368" s="22">
        <f t="shared" si="11"/>
        <v>7</v>
      </c>
    </row>
    <row r="369" spans="1:6" x14ac:dyDescent="0.25">
      <c r="A369" s="6" t="s">
        <v>1831</v>
      </c>
      <c r="B369" s="6" t="s">
        <v>60</v>
      </c>
      <c r="C369" s="6">
        <v>8</v>
      </c>
      <c r="E369" s="22" t="str">
        <f t="shared" si="10"/>
        <v>UI/UX Design</v>
      </c>
      <c r="F369" s="22">
        <f t="shared" si="11"/>
        <v>8</v>
      </c>
    </row>
    <row r="370" spans="1:6" x14ac:dyDescent="0.25">
      <c r="A370" s="6" t="s">
        <v>1874</v>
      </c>
      <c r="B370" s="6" t="s">
        <v>31</v>
      </c>
      <c r="C370" s="6">
        <v>4</v>
      </c>
      <c r="E370" s="22" t="str">
        <f t="shared" si="10"/>
        <v>AI</v>
      </c>
      <c r="F370" s="22">
        <f t="shared" si="11"/>
        <v>4</v>
      </c>
    </row>
    <row r="371" spans="1:6" x14ac:dyDescent="0.25">
      <c r="A371" s="6" t="s">
        <v>2001</v>
      </c>
      <c r="B371" s="6" t="s">
        <v>19</v>
      </c>
      <c r="C371" s="6">
        <v>1</v>
      </c>
      <c r="E371" s="22" t="str">
        <f t="shared" si="10"/>
        <v>Graphic Design</v>
      </c>
      <c r="F371" s="22">
        <f t="shared" si="11"/>
        <v>1</v>
      </c>
    </row>
    <row r="372" spans="1:6" x14ac:dyDescent="0.25">
      <c r="A372" s="6" t="s">
        <v>271</v>
      </c>
      <c r="B372" s="6" t="s">
        <v>75</v>
      </c>
      <c r="C372" s="6">
        <v>13</v>
      </c>
      <c r="E372" s="22" t="str">
        <f t="shared" si="10"/>
        <v>DevOps</v>
      </c>
      <c r="F372" s="22">
        <f t="shared" si="11"/>
        <v>13</v>
      </c>
    </row>
    <row r="373" spans="1:6" x14ac:dyDescent="0.25">
      <c r="A373" s="6" t="s">
        <v>351</v>
      </c>
      <c r="B373" s="6" t="s">
        <v>23</v>
      </c>
      <c r="C373" s="6">
        <v>7</v>
      </c>
      <c r="E373" s="22" t="str">
        <f t="shared" si="10"/>
        <v>Web Development</v>
      </c>
      <c r="F373" s="22">
        <f t="shared" si="11"/>
        <v>7</v>
      </c>
    </row>
    <row r="374" spans="1:6" x14ac:dyDescent="0.25">
      <c r="A374" s="6" t="s">
        <v>584</v>
      </c>
      <c r="B374" s="6" t="s">
        <v>38</v>
      </c>
      <c r="C374" s="6">
        <v>15</v>
      </c>
      <c r="E374" s="22" t="str">
        <f t="shared" si="10"/>
        <v>Data Analysis</v>
      </c>
      <c r="F374" s="22">
        <f t="shared" si="11"/>
        <v>15</v>
      </c>
    </row>
    <row r="375" spans="1:6" x14ac:dyDescent="0.25">
      <c r="A375" s="6" t="s">
        <v>684</v>
      </c>
      <c r="B375" s="6" t="s">
        <v>97</v>
      </c>
      <c r="C375" s="6">
        <v>13</v>
      </c>
      <c r="E375" s="22" t="str">
        <f t="shared" si="10"/>
        <v>Machine Learning</v>
      </c>
      <c r="F375" s="22">
        <f t="shared" si="11"/>
        <v>13</v>
      </c>
    </row>
    <row r="376" spans="1:6" x14ac:dyDescent="0.25">
      <c r="A376" s="6" t="s">
        <v>862</v>
      </c>
      <c r="B376" s="6" t="s">
        <v>64</v>
      </c>
      <c r="C376" s="6">
        <v>2</v>
      </c>
      <c r="E376" s="22" t="str">
        <f t="shared" si="10"/>
        <v>Cybersecurity</v>
      </c>
      <c r="F376" s="22">
        <f t="shared" si="11"/>
        <v>2</v>
      </c>
    </row>
    <row r="377" spans="1:6" x14ac:dyDescent="0.25">
      <c r="A377" s="6" t="s">
        <v>1186</v>
      </c>
      <c r="B377" s="6" t="s">
        <v>64</v>
      </c>
      <c r="C377" s="6">
        <v>1</v>
      </c>
      <c r="E377" s="22" t="str">
        <f t="shared" si="10"/>
        <v>Cybersecurity</v>
      </c>
      <c r="F377" s="22">
        <f t="shared" si="11"/>
        <v>1</v>
      </c>
    </row>
    <row r="378" spans="1:6" x14ac:dyDescent="0.25">
      <c r="A378" s="6" t="s">
        <v>1196</v>
      </c>
      <c r="B378" s="6" t="s">
        <v>60</v>
      </c>
      <c r="C378" s="6">
        <v>1</v>
      </c>
      <c r="E378" s="22" t="str">
        <f t="shared" si="10"/>
        <v>UI/UX Design</v>
      </c>
      <c r="F378" s="22">
        <f t="shared" si="11"/>
        <v>1</v>
      </c>
    </row>
    <row r="379" spans="1:6" x14ac:dyDescent="0.25">
      <c r="A379" s="6" t="s">
        <v>1272</v>
      </c>
      <c r="B379" s="6" t="s">
        <v>23</v>
      </c>
      <c r="C379" s="6">
        <v>13</v>
      </c>
      <c r="E379" s="22" t="str">
        <f t="shared" si="10"/>
        <v>Web Development</v>
      </c>
      <c r="F379" s="22">
        <f t="shared" si="11"/>
        <v>13</v>
      </c>
    </row>
    <row r="380" spans="1:6" x14ac:dyDescent="0.25">
      <c r="A380" s="6" t="s">
        <v>1541</v>
      </c>
      <c r="B380" s="6" t="s">
        <v>23</v>
      </c>
      <c r="C380" s="6">
        <v>15</v>
      </c>
      <c r="E380" s="22" t="str">
        <f t="shared" si="10"/>
        <v>Web Development</v>
      </c>
      <c r="F380" s="22">
        <f t="shared" si="11"/>
        <v>15</v>
      </c>
    </row>
    <row r="381" spans="1:6" x14ac:dyDescent="0.25">
      <c r="A381" s="6" t="s">
        <v>1555</v>
      </c>
      <c r="B381" s="6" t="s">
        <v>7</v>
      </c>
      <c r="C381" s="6">
        <v>6</v>
      </c>
      <c r="E381" s="22" t="str">
        <f t="shared" si="10"/>
        <v>Blockchain Development</v>
      </c>
      <c r="F381" s="22">
        <f t="shared" si="11"/>
        <v>6</v>
      </c>
    </row>
    <row r="382" spans="1:6" x14ac:dyDescent="0.25">
      <c r="A382" s="6" t="s">
        <v>1803</v>
      </c>
      <c r="B382" s="6" t="s">
        <v>14</v>
      </c>
      <c r="C382" s="6">
        <v>18</v>
      </c>
      <c r="E382" s="22" t="str">
        <f t="shared" si="10"/>
        <v>Mobile Apps</v>
      </c>
      <c r="F382" s="22">
        <f t="shared" si="11"/>
        <v>18</v>
      </c>
    </row>
    <row r="383" spans="1:6" x14ac:dyDescent="0.25">
      <c r="A383" s="6" t="s">
        <v>1846</v>
      </c>
      <c r="B383" s="6" t="s">
        <v>7</v>
      </c>
      <c r="C383" s="6">
        <v>11</v>
      </c>
      <c r="E383" s="22" t="str">
        <f t="shared" si="10"/>
        <v>Blockchain Development</v>
      </c>
      <c r="F383" s="22">
        <f t="shared" si="11"/>
        <v>11</v>
      </c>
    </row>
    <row r="384" spans="1:6" x14ac:dyDescent="0.25">
      <c r="A384" s="6" t="s">
        <v>1921</v>
      </c>
      <c r="B384" s="6" t="s">
        <v>19</v>
      </c>
      <c r="C384" s="6">
        <v>1</v>
      </c>
      <c r="E384" s="22" t="str">
        <f t="shared" si="10"/>
        <v>Graphic Design</v>
      </c>
      <c r="F384" s="22">
        <f t="shared" si="11"/>
        <v>1</v>
      </c>
    </row>
    <row r="385" spans="1:6" x14ac:dyDescent="0.25">
      <c r="A385" s="6" t="s">
        <v>1995</v>
      </c>
      <c r="B385" s="6" t="s">
        <v>19</v>
      </c>
      <c r="C385" s="6">
        <v>4</v>
      </c>
      <c r="E385" s="22" t="str">
        <f t="shared" si="10"/>
        <v>Graphic Design</v>
      </c>
      <c r="F385" s="22">
        <f t="shared" si="11"/>
        <v>4</v>
      </c>
    </row>
    <row r="386" spans="1:6" x14ac:dyDescent="0.25">
      <c r="A386" s="6" t="s">
        <v>65</v>
      </c>
      <c r="B386" s="6" t="s">
        <v>19</v>
      </c>
      <c r="C386" s="6">
        <v>17</v>
      </c>
      <c r="E386" s="22" t="str">
        <f t="shared" si="10"/>
        <v>Graphic Design</v>
      </c>
      <c r="F386" s="22">
        <f t="shared" si="11"/>
        <v>17</v>
      </c>
    </row>
    <row r="387" spans="1:6" x14ac:dyDescent="0.25">
      <c r="A387" s="6" t="s">
        <v>98</v>
      </c>
      <c r="B387" s="6" t="s">
        <v>97</v>
      </c>
      <c r="C387" s="6">
        <v>15</v>
      </c>
      <c r="E387" s="22" t="str">
        <f t="shared" si="10"/>
        <v>Machine Learning</v>
      </c>
      <c r="F387" s="22">
        <f t="shared" si="11"/>
        <v>15</v>
      </c>
    </row>
    <row r="388" spans="1:6" x14ac:dyDescent="0.25">
      <c r="A388" s="6" t="s">
        <v>405</v>
      </c>
      <c r="B388" s="6" t="s">
        <v>75</v>
      </c>
      <c r="C388" s="6">
        <v>19</v>
      </c>
      <c r="E388" s="22" t="str">
        <f t="shared" ref="E388:E451" si="12">VLOOKUP($A388,$A:$C,2,FALSE)</f>
        <v>DevOps</v>
      </c>
      <c r="F388" s="22">
        <f t="shared" ref="F388:F451" si="13">VLOOKUP($A388, $A:$C, 3, FALSE)</f>
        <v>19</v>
      </c>
    </row>
    <row r="389" spans="1:6" x14ac:dyDescent="0.25">
      <c r="A389" s="6" t="s">
        <v>524</v>
      </c>
      <c r="B389" s="6" t="s">
        <v>7</v>
      </c>
      <c r="C389" s="6">
        <v>12</v>
      </c>
      <c r="E389" s="22" t="str">
        <f t="shared" si="12"/>
        <v>Blockchain Development</v>
      </c>
      <c r="F389" s="22">
        <f t="shared" si="13"/>
        <v>12</v>
      </c>
    </row>
    <row r="390" spans="1:6" x14ac:dyDescent="0.25">
      <c r="A390" s="6" t="s">
        <v>580</v>
      </c>
      <c r="B390" s="6" t="s">
        <v>23</v>
      </c>
      <c r="C390" s="6">
        <v>17</v>
      </c>
      <c r="E390" s="22" t="str">
        <f t="shared" si="12"/>
        <v>Web Development</v>
      </c>
      <c r="F390" s="22">
        <f t="shared" si="13"/>
        <v>17</v>
      </c>
    </row>
    <row r="391" spans="1:6" x14ac:dyDescent="0.25">
      <c r="A391" s="6" t="s">
        <v>634</v>
      </c>
      <c r="B391" s="6" t="s">
        <v>23</v>
      </c>
      <c r="C391" s="6">
        <v>12</v>
      </c>
      <c r="E391" s="22" t="str">
        <f t="shared" si="12"/>
        <v>Web Development</v>
      </c>
      <c r="F391" s="22">
        <f t="shared" si="13"/>
        <v>12</v>
      </c>
    </row>
    <row r="392" spans="1:6" x14ac:dyDescent="0.25">
      <c r="A392" s="6" t="s">
        <v>365</v>
      </c>
      <c r="B392" s="6" t="s">
        <v>38</v>
      </c>
      <c r="C392" s="6">
        <v>6</v>
      </c>
      <c r="E392" s="22" t="str">
        <f t="shared" si="12"/>
        <v>Data Analysis</v>
      </c>
      <c r="F392" s="22">
        <f t="shared" si="13"/>
        <v>6</v>
      </c>
    </row>
    <row r="393" spans="1:6" x14ac:dyDescent="0.25">
      <c r="A393" s="6" t="s">
        <v>987</v>
      </c>
      <c r="B393" s="6" t="s">
        <v>38</v>
      </c>
      <c r="C393" s="6">
        <v>1</v>
      </c>
      <c r="E393" s="22" t="str">
        <f t="shared" si="12"/>
        <v>Data Analysis</v>
      </c>
      <c r="F393" s="22">
        <f t="shared" si="13"/>
        <v>1</v>
      </c>
    </row>
    <row r="394" spans="1:6" x14ac:dyDescent="0.25">
      <c r="A394" s="6" t="s">
        <v>1571</v>
      </c>
      <c r="B394" s="6" t="s">
        <v>38</v>
      </c>
      <c r="C394" s="6">
        <v>15</v>
      </c>
      <c r="E394" s="22" t="str">
        <f t="shared" si="12"/>
        <v>Data Analysis</v>
      </c>
      <c r="F394" s="22">
        <f t="shared" si="13"/>
        <v>15</v>
      </c>
    </row>
    <row r="395" spans="1:6" x14ac:dyDescent="0.25">
      <c r="A395" s="6" t="s">
        <v>963</v>
      </c>
      <c r="B395" s="6" t="s">
        <v>97</v>
      </c>
      <c r="C395" s="6">
        <v>3</v>
      </c>
      <c r="E395" s="22" t="str">
        <f t="shared" si="12"/>
        <v>Machine Learning</v>
      </c>
      <c r="F395" s="22">
        <f t="shared" si="13"/>
        <v>3</v>
      </c>
    </row>
    <row r="396" spans="1:6" x14ac:dyDescent="0.25">
      <c r="A396" s="6" t="s">
        <v>1031</v>
      </c>
      <c r="B396" s="6" t="s">
        <v>14</v>
      </c>
      <c r="C396" s="6">
        <v>2</v>
      </c>
      <c r="E396" s="22" t="str">
        <f t="shared" si="12"/>
        <v>Mobile Apps</v>
      </c>
      <c r="F396" s="22">
        <f t="shared" si="13"/>
        <v>2</v>
      </c>
    </row>
    <row r="397" spans="1:6" x14ac:dyDescent="0.25">
      <c r="A397" s="6" t="s">
        <v>1194</v>
      </c>
      <c r="B397" s="6" t="s">
        <v>75</v>
      </c>
      <c r="C397" s="6">
        <v>14</v>
      </c>
      <c r="E397" s="22" t="str">
        <f t="shared" si="12"/>
        <v>DevOps</v>
      </c>
      <c r="F397" s="22">
        <f t="shared" si="13"/>
        <v>14</v>
      </c>
    </row>
    <row r="398" spans="1:6" x14ac:dyDescent="0.25">
      <c r="A398" s="6" t="s">
        <v>1204</v>
      </c>
      <c r="B398" s="6" t="s">
        <v>75</v>
      </c>
      <c r="C398" s="6">
        <v>5</v>
      </c>
      <c r="E398" s="22" t="str">
        <f t="shared" si="12"/>
        <v>DevOps</v>
      </c>
      <c r="F398" s="22">
        <f t="shared" si="13"/>
        <v>5</v>
      </c>
    </row>
    <row r="399" spans="1:6" x14ac:dyDescent="0.25">
      <c r="A399" s="6" t="s">
        <v>1228</v>
      </c>
      <c r="B399" s="6" t="s">
        <v>75</v>
      </c>
      <c r="C399" s="6">
        <v>18</v>
      </c>
      <c r="E399" s="22" t="str">
        <f t="shared" si="12"/>
        <v>DevOps</v>
      </c>
      <c r="F399" s="22">
        <f t="shared" si="13"/>
        <v>18</v>
      </c>
    </row>
    <row r="400" spans="1:6" x14ac:dyDescent="0.25">
      <c r="A400" s="6" t="s">
        <v>1549</v>
      </c>
      <c r="B400" s="6" t="s">
        <v>31</v>
      </c>
      <c r="C400" s="6">
        <v>10</v>
      </c>
      <c r="E400" s="22" t="str">
        <f t="shared" si="12"/>
        <v>AI</v>
      </c>
      <c r="F400" s="22">
        <f t="shared" si="13"/>
        <v>10</v>
      </c>
    </row>
    <row r="401" spans="1:6" x14ac:dyDescent="0.25">
      <c r="A401" s="6" t="s">
        <v>1773</v>
      </c>
      <c r="B401" s="6" t="s">
        <v>64</v>
      </c>
      <c r="C401" s="6">
        <v>14</v>
      </c>
      <c r="E401" s="22" t="str">
        <f t="shared" si="12"/>
        <v>Cybersecurity</v>
      </c>
      <c r="F401" s="22">
        <f t="shared" si="13"/>
        <v>14</v>
      </c>
    </row>
    <row r="402" spans="1:6" x14ac:dyDescent="0.25">
      <c r="A402" s="6" t="s">
        <v>1823</v>
      </c>
      <c r="B402" s="6" t="s">
        <v>14</v>
      </c>
      <c r="C402" s="6">
        <v>17</v>
      </c>
      <c r="E402" s="22" t="str">
        <f t="shared" si="12"/>
        <v>Mobile Apps</v>
      </c>
      <c r="F402" s="22">
        <f t="shared" si="13"/>
        <v>17</v>
      </c>
    </row>
    <row r="403" spans="1:6" x14ac:dyDescent="0.25">
      <c r="A403" s="6" t="s">
        <v>1903</v>
      </c>
      <c r="B403" s="6" t="s">
        <v>31</v>
      </c>
      <c r="C403" s="6">
        <v>1</v>
      </c>
      <c r="E403" s="22" t="str">
        <f t="shared" si="12"/>
        <v>AI</v>
      </c>
      <c r="F403" s="22">
        <f t="shared" si="13"/>
        <v>1</v>
      </c>
    </row>
    <row r="404" spans="1:6" x14ac:dyDescent="0.25">
      <c r="A404" s="6" t="s">
        <v>407</v>
      </c>
      <c r="B404" s="6" t="s">
        <v>7</v>
      </c>
      <c r="C404" s="6">
        <v>4</v>
      </c>
      <c r="E404" s="22" t="str">
        <f t="shared" si="12"/>
        <v>Blockchain Development</v>
      </c>
      <c r="F404" s="22">
        <f t="shared" si="13"/>
        <v>4</v>
      </c>
    </row>
    <row r="405" spans="1:6" x14ac:dyDescent="0.25">
      <c r="A405" s="6" t="s">
        <v>429</v>
      </c>
      <c r="B405" s="6" t="s">
        <v>19</v>
      </c>
      <c r="C405" s="6">
        <v>5</v>
      </c>
      <c r="E405" s="22" t="str">
        <f t="shared" si="12"/>
        <v>Graphic Design</v>
      </c>
      <c r="F405" s="22">
        <f t="shared" si="13"/>
        <v>5</v>
      </c>
    </row>
    <row r="406" spans="1:6" x14ac:dyDescent="0.25">
      <c r="A406" s="6" t="s">
        <v>449</v>
      </c>
      <c r="B406" s="6" t="s">
        <v>19</v>
      </c>
      <c r="C406" s="6">
        <v>13</v>
      </c>
      <c r="E406" s="22" t="str">
        <f t="shared" si="12"/>
        <v>Graphic Design</v>
      </c>
      <c r="F406" s="22">
        <f t="shared" si="13"/>
        <v>13</v>
      </c>
    </row>
    <row r="407" spans="1:6" x14ac:dyDescent="0.25">
      <c r="A407" s="6" t="s">
        <v>490</v>
      </c>
      <c r="B407" s="6" t="s">
        <v>97</v>
      </c>
      <c r="C407" s="6">
        <v>12</v>
      </c>
      <c r="E407" s="22" t="str">
        <f t="shared" si="12"/>
        <v>Machine Learning</v>
      </c>
      <c r="F407" s="22">
        <f t="shared" si="13"/>
        <v>12</v>
      </c>
    </row>
    <row r="408" spans="1:6" x14ac:dyDescent="0.25">
      <c r="A408" s="6" t="s">
        <v>604</v>
      </c>
      <c r="B408" s="6" t="s">
        <v>97</v>
      </c>
      <c r="C408" s="6">
        <v>3</v>
      </c>
      <c r="E408" s="22" t="str">
        <f t="shared" si="12"/>
        <v>Machine Learning</v>
      </c>
      <c r="F408" s="22">
        <f t="shared" si="13"/>
        <v>3</v>
      </c>
    </row>
    <row r="409" spans="1:6" x14ac:dyDescent="0.25">
      <c r="A409" s="6" t="s">
        <v>147</v>
      </c>
      <c r="B409" s="6" t="s">
        <v>38</v>
      </c>
      <c r="C409" s="6">
        <v>1</v>
      </c>
      <c r="E409" s="22" t="str">
        <f t="shared" si="12"/>
        <v>Data Analysis</v>
      </c>
      <c r="F409" s="22">
        <f t="shared" si="13"/>
        <v>1</v>
      </c>
    </row>
    <row r="410" spans="1:6" x14ac:dyDescent="0.25">
      <c r="A410" s="6" t="s">
        <v>696</v>
      </c>
      <c r="B410" s="6" t="s">
        <v>7</v>
      </c>
      <c r="C410" s="6">
        <v>1</v>
      </c>
      <c r="E410" s="22" t="str">
        <f t="shared" si="12"/>
        <v>Blockchain Development</v>
      </c>
      <c r="F410" s="22">
        <f t="shared" si="13"/>
        <v>1</v>
      </c>
    </row>
    <row r="411" spans="1:6" x14ac:dyDescent="0.25">
      <c r="A411" s="6" t="s">
        <v>933</v>
      </c>
      <c r="B411" s="6" t="s">
        <v>97</v>
      </c>
      <c r="C411" s="6">
        <v>7</v>
      </c>
      <c r="E411" s="22" t="str">
        <f t="shared" si="12"/>
        <v>Machine Learning</v>
      </c>
      <c r="F411" s="22">
        <f t="shared" si="13"/>
        <v>7</v>
      </c>
    </row>
    <row r="412" spans="1:6" x14ac:dyDescent="0.25">
      <c r="A412" s="6" t="s">
        <v>947</v>
      </c>
      <c r="B412" s="6" t="s">
        <v>31</v>
      </c>
      <c r="C412" s="6">
        <v>4</v>
      </c>
      <c r="E412" s="22" t="str">
        <f t="shared" si="12"/>
        <v>AI</v>
      </c>
      <c r="F412" s="22">
        <f t="shared" si="13"/>
        <v>4</v>
      </c>
    </row>
    <row r="413" spans="1:6" x14ac:dyDescent="0.25">
      <c r="A413" s="6" t="s">
        <v>997</v>
      </c>
      <c r="B413" s="6" t="s">
        <v>7</v>
      </c>
      <c r="C413" s="6">
        <v>9</v>
      </c>
      <c r="E413" s="22" t="str">
        <f t="shared" si="12"/>
        <v>Blockchain Development</v>
      </c>
      <c r="F413" s="22">
        <f t="shared" si="13"/>
        <v>9</v>
      </c>
    </row>
    <row r="414" spans="1:6" x14ac:dyDescent="0.25">
      <c r="A414" s="6" t="s">
        <v>1033</v>
      </c>
      <c r="B414" s="6" t="s">
        <v>14</v>
      </c>
      <c r="C414" s="6">
        <v>5</v>
      </c>
      <c r="E414" s="22" t="str">
        <f t="shared" si="12"/>
        <v>Mobile Apps</v>
      </c>
      <c r="F414" s="22">
        <f t="shared" si="13"/>
        <v>5</v>
      </c>
    </row>
    <row r="415" spans="1:6" x14ac:dyDescent="0.25">
      <c r="A415" s="6" t="s">
        <v>1312</v>
      </c>
      <c r="B415" s="6" t="s">
        <v>7</v>
      </c>
      <c r="C415" s="6">
        <v>3</v>
      </c>
      <c r="E415" s="22" t="str">
        <f t="shared" si="12"/>
        <v>Blockchain Development</v>
      </c>
      <c r="F415" s="22">
        <f t="shared" si="13"/>
        <v>3</v>
      </c>
    </row>
    <row r="416" spans="1:6" x14ac:dyDescent="0.25">
      <c r="A416" s="6" t="s">
        <v>1408</v>
      </c>
      <c r="B416" s="6" t="s">
        <v>19</v>
      </c>
      <c r="C416" s="6">
        <v>4</v>
      </c>
      <c r="E416" s="22" t="str">
        <f t="shared" si="12"/>
        <v>Graphic Design</v>
      </c>
      <c r="F416" s="22">
        <f t="shared" si="13"/>
        <v>4</v>
      </c>
    </row>
    <row r="417" spans="1:6" x14ac:dyDescent="0.25">
      <c r="A417" s="6" t="s">
        <v>1505</v>
      </c>
      <c r="B417" s="6" t="s">
        <v>75</v>
      </c>
      <c r="C417" s="6">
        <v>9</v>
      </c>
      <c r="E417" s="22" t="str">
        <f t="shared" si="12"/>
        <v>DevOps</v>
      </c>
      <c r="F417" s="22">
        <f t="shared" si="13"/>
        <v>9</v>
      </c>
    </row>
    <row r="418" spans="1:6" x14ac:dyDescent="0.25">
      <c r="A418" s="6" t="s">
        <v>1927</v>
      </c>
      <c r="B418" s="6" t="s">
        <v>14</v>
      </c>
      <c r="C418" s="6">
        <v>9</v>
      </c>
      <c r="E418" s="22" t="str">
        <f t="shared" si="12"/>
        <v>Mobile Apps</v>
      </c>
      <c r="F418" s="22">
        <f t="shared" si="13"/>
        <v>9</v>
      </c>
    </row>
    <row r="419" spans="1:6" x14ac:dyDescent="0.25">
      <c r="A419" s="6" t="s">
        <v>2051</v>
      </c>
      <c r="B419" s="6" t="s">
        <v>7</v>
      </c>
      <c r="C419" s="6">
        <v>6</v>
      </c>
      <c r="E419" s="22" t="str">
        <f t="shared" si="12"/>
        <v>Blockchain Development</v>
      </c>
      <c r="F419" s="22">
        <f t="shared" si="13"/>
        <v>6</v>
      </c>
    </row>
    <row r="420" spans="1:6" x14ac:dyDescent="0.25">
      <c r="A420" s="6" t="s">
        <v>2055</v>
      </c>
      <c r="B420" s="6" t="s">
        <v>97</v>
      </c>
      <c r="C420" s="6">
        <v>12</v>
      </c>
      <c r="E420" s="22" t="str">
        <f t="shared" si="12"/>
        <v>Machine Learning</v>
      </c>
      <c r="F420" s="22">
        <f t="shared" si="13"/>
        <v>12</v>
      </c>
    </row>
    <row r="421" spans="1:6" x14ac:dyDescent="0.25">
      <c r="A421" s="6" t="s">
        <v>143</v>
      </c>
      <c r="B421" s="6" t="s">
        <v>23</v>
      </c>
      <c r="C421" s="6">
        <v>5</v>
      </c>
      <c r="E421" s="22" t="str">
        <f t="shared" si="12"/>
        <v>Web Development</v>
      </c>
      <c r="F421" s="22">
        <f t="shared" si="13"/>
        <v>5</v>
      </c>
    </row>
    <row r="422" spans="1:6" x14ac:dyDescent="0.25">
      <c r="A422" s="6" t="s">
        <v>156</v>
      </c>
      <c r="B422" s="6" t="s">
        <v>19</v>
      </c>
      <c r="C422" s="6">
        <v>4</v>
      </c>
      <c r="E422" s="22" t="str">
        <f t="shared" si="12"/>
        <v>Graphic Design</v>
      </c>
      <c r="F422" s="22">
        <f t="shared" si="13"/>
        <v>4</v>
      </c>
    </row>
    <row r="423" spans="1:6" x14ac:dyDescent="0.25">
      <c r="A423" s="6" t="s">
        <v>494</v>
      </c>
      <c r="B423" s="6" t="s">
        <v>97</v>
      </c>
      <c r="C423" s="6">
        <v>1</v>
      </c>
      <c r="E423" s="22" t="str">
        <f t="shared" si="12"/>
        <v>Machine Learning</v>
      </c>
      <c r="F423" s="22">
        <f t="shared" si="13"/>
        <v>1</v>
      </c>
    </row>
    <row r="424" spans="1:6" x14ac:dyDescent="0.25">
      <c r="A424" s="6" t="s">
        <v>558</v>
      </c>
      <c r="B424" s="6" t="s">
        <v>7</v>
      </c>
      <c r="C424" s="6">
        <v>2</v>
      </c>
      <c r="E424" s="22" t="str">
        <f t="shared" si="12"/>
        <v>Blockchain Development</v>
      </c>
      <c r="F424" s="22">
        <f t="shared" si="13"/>
        <v>2</v>
      </c>
    </row>
    <row r="425" spans="1:6" x14ac:dyDescent="0.25">
      <c r="A425" s="6" t="s">
        <v>369</v>
      </c>
      <c r="B425" s="6" t="s">
        <v>38</v>
      </c>
      <c r="C425" s="6">
        <v>13</v>
      </c>
      <c r="E425" s="22" t="str">
        <f t="shared" si="12"/>
        <v>Data Analysis</v>
      </c>
      <c r="F425" s="22">
        <f t="shared" si="13"/>
        <v>13</v>
      </c>
    </row>
    <row r="426" spans="1:6" x14ac:dyDescent="0.25">
      <c r="A426" s="6" t="s">
        <v>594</v>
      </c>
      <c r="B426" s="6" t="s">
        <v>38</v>
      </c>
      <c r="C426" s="6">
        <v>6</v>
      </c>
      <c r="E426" s="22" t="str">
        <f t="shared" si="12"/>
        <v>Data Analysis</v>
      </c>
      <c r="F426" s="22">
        <f t="shared" si="13"/>
        <v>6</v>
      </c>
    </row>
    <row r="427" spans="1:6" x14ac:dyDescent="0.25">
      <c r="A427" s="6" t="s">
        <v>949</v>
      </c>
      <c r="B427" s="6" t="s">
        <v>19</v>
      </c>
      <c r="C427" s="6">
        <v>4</v>
      </c>
      <c r="E427" s="22" t="str">
        <f t="shared" si="12"/>
        <v>Graphic Design</v>
      </c>
      <c r="F427" s="22">
        <f t="shared" si="13"/>
        <v>4</v>
      </c>
    </row>
    <row r="428" spans="1:6" x14ac:dyDescent="0.25">
      <c r="A428" s="6" t="s">
        <v>1023</v>
      </c>
      <c r="B428" s="6" t="s">
        <v>75</v>
      </c>
      <c r="C428" s="6">
        <v>17</v>
      </c>
      <c r="E428" s="22" t="str">
        <f t="shared" si="12"/>
        <v>DevOps</v>
      </c>
      <c r="F428" s="22">
        <f t="shared" si="13"/>
        <v>17</v>
      </c>
    </row>
    <row r="429" spans="1:6" x14ac:dyDescent="0.25">
      <c r="A429" s="6" t="s">
        <v>1037</v>
      </c>
      <c r="B429" s="6" t="s">
        <v>7</v>
      </c>
      <c r="C429" s="6">
        <v>8</v>
      </c>
      <c r="E429" s="22" t="str">
        <f t="shared" si="12"/>
        <v>Blockchain Development</v>
      </c>
      <c r="F429" s="22">
        <f t="shared" si="13"/>
        <v>8</v>
      </c>
    </row>
    <row r="430" spans="1:6" x14ac:dyDescent="0.25">
      <c r="A430" s="6" t="s">
        <v>1218</v>
      </c>
      <c r="B430" s="6" t="s">
        <v>23</v>
      </c>
      <c r="C430" s="6">
        <v>14</v>
      </c>
      <c r="E430" s="22" t="str">
        <f t="shared" si="12"/>
        <v>Web Development</v>
      </c>
      <c r="F430" s="22">
        <f t="shared" si="13"/>
        <v>14</v>
      </c>
    </row>
    <row r="431" spans="1:6" x14ac:dyDescent="0.25">
      <c r="A431" s="6" t="s">
        <v>1264</v>
      </c>
      <c r="B431" s="6" t="s">
        <v>7</v>
      </c>
      <c r="C431" s="6">
        <v>1</v>
      </c>
      <c r="E431" s="22" t="str">
        <f t="shared" si="12"/>
        <v>Blockchain Development</v>
      </c>
      <c r="F431" s="22">
        <f t="shared" si="13"/>
        <v>1</v>
      </c>
    </row>
    <row r="432" spans="1:6" x14ac:dyDescent="0.25">
      <c r="A432" s="6" t="s">
        <v>1410</v>
      </c>
      <c r="B432" s="6" t="s">
        <v>31</v>
      </c>
      <c r="C432" s="6">
        <v>4</v>
      </c>
      <c r="E432" s="22" t="str">
        <f t="shared" si="12"/>
        <v>AI</v>
      </c>
      <c r="F432" s="22">
        <f t="shared" si="13"/>
        <v>4</v>
      </c>
    </row>
    <row r="433" spans="1:6" x14ac:dyDescent="0.25">
      <c r="A433" s="6" t="s">
        <v>1685</v>
      </c>
      <c r="B433" s="6" t="s">
        <v>19</v>
      </c>
      <c r="C433" s="6">
        <v>12</v>
      </c>
      <c r="E433" s="22" t="str">
        <f t="shared" si="12"/>
        <v>Graphic Design</v>
      </c>
      <c r="F433" s="22">
        <f t="shared" si="13"/>
        <v>12</v>
      </c>
    </row>
    <row r="434" spans="1:6" x14ac:dyDescent="0.25">
      <c r="A434" s="6" t="s">
        <v>1777</v>
      </c>
      <c r="B434" s="6" t="s">
        <v>19</v>
      </c>
      <c r="C434" s="6">
        <v>3</v>
      </c>
      <c r="E434" s="22" t="str">
        <f t="shared" si="12"/>
        <v>Graphic Design</v>
      </c>
      <c r="F434" s="22">
        <f t="shared" si="13"/>
        <v>3</v>
      </c>
    </row>
    <row r="435" spans="1:6" x14ac:dyDescent="0.25">
      <c r="A435" s="6" t="s">
        <v>1797</v>
      </c>
      <c r="B435" s="6" t="s">
        <v>60</v>
      </c>
      <c r="C435" s="6">
        <v>15</v>
      </c>
      <c r="E435" s="22" t="str">
        <f t="shared" si="12"/>
        <v>UI/UX Design</v>
      </c>
      <c r="F435" s="22">
        <f t="shared" si="13"/>
        <v>15</v>
      </c>
    </row>
    <row r="436" spans="1:6" x14ac:dyDescent="0.25">
      <c r="A436" s="6" t="s">
        <v>1848</v>
      </c>
      <c r="B436" s="6" t="s">
        <v>64</v>
      </c>
      <c r="C436" s="6">
        <v>15</v>
      </c>
      <c r="E436" s="22" t="str">
        <f t="shared" si="12"/>
        <v>Cybersecurity</v>
      </c>
      <c r="F436" s="22">
        <f t="shared" si="13"/>
        <v>15</v>
      </c>
    </row>
    <row r="437" spans="1:6" x14ac:dyDescent="0.25">
      <c r="A437" s="6" t="s">
        <v>1939</v>
      </c>
      <c r="B437" s="6" t="s">
        <v>14</v>
      </c>
      <c r="C437" s="6">
        <v>8</v>
      </c>
      <c r="E437" s="22" t="str">
        <f t="shared" si="12"/>
        <v>Mobile Apps</v>
      </c>
      <c r="F437" s="22">
        <f t="shared" si="13"/>
        <v>8</v>
      </c>
    </row>
    <row r="438" spans="1:6" x14ac:dyDescent="0.25">
      <c r="A438" s="6" t="s">
        <v>1989</v>
      </c>
      <c r="B438" s="6" t="s">
        <v>64</v>
      </c>
      <c r="C438" s="6">
        <v>5</v>
      </c>
      <c r="E438" s="22" t="str">
        <f t="shared" si="12"/>
        <v>Cybersecurity</v>
      </c>
      <c r="F438" s="22">
        <f t="shared" si="13"/>
        <v>5</v>
      </c>
    </row>
    <row r="439" spans="1:6" x14ac:dyDescent="0.25">
      <c r="A439" s="6" t="s">
        <v>237</v>
      </c>
      <c r="B439" s="6" t="s">
        <v>75</v>
      </c>
      <c r="C439" s="6">
        <v>5</v>
      </c>
      <c r="E439" s="22" t="str">
        <f t="shared" si="12"/>
        <v>DevOps</v>
      </c>
      <c r="F439" s="22">
        <f t="shared" si="13"/>
        <v>5</v>
      </c>
    </row>
    <row r="440" spans="1:6" x14ac:dyDescent="0.25">
      <c r="A440" s="6" t="s">
        <v>508</v>
      </c>
      <c r="B440" s="6" t="s">
        <v>97</v>
      </c>
      <c r="C440" s="6">
        <v>4</v>
      </c>
      <c r="E440" s="22" t="str">
        <f t="shared" si="12"/>
        <v>Machine Learning</v>
      </c>
      <c r="F440" s="22">
        <f t="shared" si="13"/>
        <v>4</v>
      </c>
    </row>
    <row r="441" spans="1:6" x14ac:dyDescent="0.25">
      <c r="A441" s="6" t="s">
        <v>786</v>
      </c>
      <c r="B441" s="6" t="s">
        <v>38</v>
      </c>
      <c r="C441" s="6">
        <v>10</v>
      </c>
      <c r="E441" s="22" t="str">
        <f t="shared" si="12"/>
        <v>Data Analysis</v>
      </c>
      <c r="F441" s="22">
        <f t="shared" si="13"/>
        <v>10</v>
      </c>
    </row>
    <row r="442" spans="1:6" x14ac:dyDescent="0.25">
      <c r="A442" s="6" t="s">
        <v>754</v>
      </c>
      <c r="B442" s="6" t="s">
        <v>64</v>
      </c>
      <c r="C442" s="6">
        <v>5</v>
      </c>
      <c r="E442" s="22" t="str">
        <f t="shared" si="12"/>
        <v>Cybersecurity</v>
      </c>
      <c r="F442" s="22">
        <f t="shared" si="13"/>
        <v>5</v>
      </c>
    </row>
    <row r="443" spans="1:6" x14ac:dyDescent="0.25">
      <c r="A443" s="6" t="s">
        <v>806</v>
      </c>
      <c r="B443" s="6" t="s">
        <v>38</v>
      </c>
      <c r="C443" s="6">
        <v>13</v>
      </c>
      <c r="E443" s="22" t="str">
        <f t="shared" si="12"/>
        <v>Data Analysis</v>
      </c>
      <c r="F443" s="22">
        <f t="shared" si="13"/>
        <v>13</v>
      </c>
    </row>
    <row r="444" spans="1:6" x14ac:dyDescent="0.25">
      <c r="A444" s="6" t="s">
        <v>1868</v>
      </c>
      <c r="B444" s="6" t="s">
        <v>38</v>
      </c>
      <c r="C444" s="6">
        <v>5</v>
      </c>
      <c r="E444" s="22" t="str">
        <f t="shared" si="12"/>
        <v>Data Analysis</v>
      </c>
      <c r="F444" s="22">
        <f t="shared" si="13"/>
        <v>5</v>
      </c>
    </row>
    <row r="445" spans="1:6" x14ac:dyDescent="0.25">
      <c r="A445" s="6" t="s">
        <v>888</v>
      </c>
      <c r="B445" s="6" t="s">
        <v>19</v>
      </c>
      <c r="C445" s="6">
        <v>20</v>
      </c>
      <c r="E445" s="22" t="str">
        <f t="shared" si="12"/>
        <v>Graphic Design</v>
      </c>
      <c r="F445" s="22">
        <f t="shared" si="13"/>
        <v>20</v>
      </c>
    </row>
    <row r="446" spans="1:6" x14ac:dyDescent="0.25">
      <c r="A446" s="6" t="s">
        <v>1035</v>
      </c>
      <c r="B446" s="6" t="s">
        <v>75</v>
      </c>
      <c r="C446" s="6">
        <v>13</v>
      </c>
      <c r="E446" s="22" t="str">
        <f t="shared" si="12"/>
        <v>DevOps</v>
      </c>
      <c r="F446" s="22">
        <f t="shared" si="13"/>
        <v>13</v>
      </c>
    </row>
    <row r="447" spans="1:6" x14ac:dyDescent="0.25">
      <c r="A447" s="6" t="s">
        <v>1108</v>
      </c>
      <c r="B447" s="6" t="s">
        <v>7</v>
      </c>
      <c r="C447" s="6">
        <v>2</v>
      </c>
      <c r="E447" s="22" t="str">
        <f t="shared" si="12"/>
        <v>Blockchain Development</v>
      </c>
      <c r="F447" s="22">
        <f t="shared" si="13"/>
        <v>2</v>
      </c>
    </row>
    <row r="448" spans="1:6" x14ac:dyDescent="0.25">
      <c r="A448" s="6" t="s">
        <v>1140</v>
      </c>
      <c r="B448" s="6" t="s">
        <v>75</v>
      </c>
      <c r="C448" s="6">
        <v>2</v>
      </c>
      <c r="E448" s="22" t="str">
        <f t="shared" si="12"/>
        <v>DevOps</v>
      </c>
      <c r="F448" s="22">
        <f t="shared" si="13"/>
        <v>2</v>
      </c>
    </row>
    <row r="449" spans="1:6" x14ac:dyDescent="0.25">
      <c r="A449" s="6" t="s">
        <v>1479</v>
      </c>
      <c r="B449" s="6" t="s">
        <v>31</v>
      </c>
      <c r="C449" s="6">
        <v>6</v>
      </c>
      <c r="E449" s="22" t="str">
        <f t="shared" si="12"/>
        <v>AI</v>
      </c>
      <c r="F449" s="22">
        <f t="shared" si="13"/>
        <v>6</v>
      </c>
    </row>
    <row r="450" spans="1:6" x14ac:dyDescent="0.25">
      <c r="A450" s="6" t="s">
        <v>1543</v>
      </c>
      <c r="B450" s="6" t="s">
        <v>23</v>
      </c>
      <c r="C450" s="6">
        <v>2</v>
      </c>
      <c r="E450" s="22" t="str">
        <f t="shared" si="12"/>
        <v>Web Development</v>
      </c>
      <c r="F450" s="22">
        <f t="shared" si="13"/>
        <v>2</v>
      </c>
    </row>
    <row r="451" spans="1:6" x14ac:dyDescent="0.25">
      <c r="A451" s="6" t="s">
        <v>1681</v>
      </c>
      <c r="B451" s="6" t="s">
        <v>31</v>
      </c>
      <c r="C451" s="6">
        <v>3</v>
      </c>
      <c r="E451" s="22" t="str">
        <f t="shared" si="12"/>
        <v>AI</v>
      </c>
      <c r="F451" s="22">
        <f t="shared" si="13"/>
        <v>3</v>
      </c>
    </row>
    <row r="452" spans="1:6" x14ac:dyDescent="0.25">
      <c r="A452" s="6" t="s">
        <v>1987</v>
      </c>
      <c r="B452" s="6" t="s">
        <v>60</v>
      </c>
      <c r="C452" s="6">
        <v>16</v>
      </c>
      <c r="E452" s="22" t="str">
        <f t="shared" ref="E452:E515" si="14">VLOOKUP($A452,$A:$C,2,FALSE)</f>
        <v>UI/UX Design</v>
      </c>
      <c r="F452" s="22">
        <f t="shared" ref="F452:F515" si="15">VLOOKUP($A452, $A:$C, 3, FALSE)</f>
        <v>16</v>
      </c>
    </row>
    <row r="453" spans="1:6" x14ac:dyDescent="0.25">
      <c r="A453" s="6" t="s">
        <v>3</v>
      </c>
      <c r="B453" s="6" t="s">
        <v>7</v>
      </c>
      <c r="C453" s="6">
        <v>13</v>
      </c>
      <c r="E453" s="22" t="str">
        <f t="shared" si="14"/>
        <v>Blockchain Development</v>
      </c>
      <c r="F453" s="22">
        <f t="shared" si="15"/>
        <v>13</v>
      </c>
    </row>
    <row r="454" spans="1:6" x14ac:dyDescent="0.25">
      <c r="A454" s="6" t="s">
        <v>45</v>
      </c>
      <c r="B454" s="6" t="s">
        <v>31</v>
      </c>
      <c r="C454" s="6">
        <v>16</v>
      </c>
      <c r="E454" s="22" t="str">
        <f t="shared" si="14"/>
        <v>AI</v>
      </c>
      <c r="F454" s="22">
        <f t="shared" si="15"/>
        <v>16</v>
      </c>
    </row>
    <row r="455" spans="1:6" x14ac:dyDescent="0.25">
      <c r="A455" s="6" t="s">
        <v>56</v>
      </c>
      <c r="B455" s="6" t="s">
        <v>60</v>
      </c>
      <c r="C455" s="6">
        <v>13</v>
      </c>
      <c r="E455" s="22" t="str">
        <f t="shared" si="14"/>
        <v>UI/UX Design</v>
      </c>
      <c r="F455" s="22">
        <f t="shared" si="15"/>
        <v>13</v>
      </c>
    </row>
    <row r="456" spans="1:6" x14ac:dyDescent="0.25">
      <c r="A456" s="6" t="s">
        <v>73</v>
      </c>
      <c r="B456" s="6" t="s">
        <v>75</v>
      </c>
      <c r="C456" s="6">
        <v>7</v>
      </c>
      <c r="E456" s="22" t="str">
        <f t="shared" si="14"/>
        <v>DevOps</v>
      </c>
      <c r="F456" s="22">
        <f t="shared" si="15"/>
        <v>7</v>
      </c>
    </row>
    <row r="457" spans="1:6" x14ac:dyDescent="0.25">
      <c r="A457" s="6" t="s">
        <v>76</v>
      </c>
      <c r="B457" s="6" t="s">
        <v>7</v>
      </c>
      <c r="C457" s="6">
        <v>1</v>
      </c>
      <c r="E457" s="22" t="str">
        <f t="shared" si="14"/>
        <v>Blockchain Development</v>
      </c>
      <c r="F457" s="22">
        <f t="shared" si="15"/>
        <v>1</v>
      </c>
    </row>
    <row r="458" spans="1:6" x14ac:dyDescent="0.25">
      <c r="A458" s="6" t="s">
        <v>128</v>
      </c>
      <c r="B458" s="6" t="s">
        <v>31</v>
      </c>
      <c r="C458" s="6">
        <v>18</v>
      </c>
      <c r="E458" s="22" t="str">
        <f t="shared" si="14"/>
        <v>AI</v>
      </c>
      <c r="F458" s="22">
        <f t="shared" si="15"/>
        <v>18</v>
      </c>
    </row>
    <row r="459" spans="1:6" x14ac:dyDescent="0.25">
      <c r="A459" s="6" t="s">
        <v>130</v>
      </c>
      <c r="B459" s="6" t="s">
        <v>14</v>
      </c>
      <c r="C459" s="6">
        <v>15</v>
      </c>
      <c r="E459" s="22" t="str">
        <f t="shared" si="14"/>
        <v>Mobile Apps</v>
      </c>
      <c r="F459" s="22">
        <f t="shared" si="15"/>
        <v>15</v>
      </c>
    </row>
    <row r="460" spans="1:6" x14ac:dyDescent="0.25">
      <c r="A460" s="6" t="s">
        <v>149</v>
      </c>
      <c r="B460" s="6" t="s">
        <v>97</v>
      </c>
      <c r="C460" s="6">
        <v>17</v>
      </c>
      <c r="E460" s="22" t="str">
        <f t="shared" si="14"/>
        <v>Machine Learning</v>
      </c>
      <c r="F460" s="22">
        <f t="shared" si="15"/>
        <v>17</v>
      </c>
    </row>
    <row r="461" spans="1:6" x14ac:dyDescent="0.25">
      <c r="A461" s="6" t="s">
        <v>206</v>
      </c>
      <c r="B461" s="6" t="s">
        <v>14</v>
      </c>
      <c r="C461" s="6">
        <v>6</v>
      </c>
      <c r="E461" s="22" t="str">
        <f t="shared" si="14"/>
        <v>Mobile Apps</v>
      </c>
      <c r="F461" s="22">
        <f t="shared" si="15"/>
        <v>6</v>
      </c>
    </row>
    <row r="462" spans="1:6" x14ac:dyDescent="0.25">
      <c r="A462" s="6" t="s">
        <v>251</v>
      </c>
      <c r="B462" s="6" t="s">
        <v>60</v>
      </c>
      <c r="C462" s="6">
        <v>20</v>
      </c>
      <c r="E462" s="22" t="str">
        <f t="shared" si="14"/>
        <v>UI/UX Design</v>
      </c>
      <c r="F462" s="22">
        <f t="shared" si="15"/>
        <v>20</v>
      </c>
    </row>
    <row r="463" spans="1:6" x14ac:dyDescent="0.25">
      <c r="A463" s="6" t="s">
        <v>275</v>
      </c>
      <c r="B463" s="6" t="s">
        <v>19</v>
      </c>
      <c r="C463" s="6">
        <v>2</v>
      </c>
      <c r="E463" s="22" t="str">
        <f t="shared" si="14"/>
        <v>Graphic Design</v>
      </c>
      <c r="F463" s="22">
        <f t="shared" si="15"/>
        <v>2</v>
      </c>
    </row>
    <row r="464" spans="1:6" x14ac:dyDescent="0.25">
      <c r="A464" s="6" t="s">
        <v>277</v>
      </c>
      <c r="B464" s="6" t="s">
        <v>75</v>
      </c>
      <c r="C464" s="6">
        <v>13</v>
      </c>
      <c r="E464" s="22" t="str">
        <f t="shared" si="14"/>
        <v>DevOps</v>
      </c>
      <c r="F464" s="22">
        <f t="shared" si="15"/>
        <v>13</v>
      </c>
    </row>
    <row r="465" spans="1:6" x14ac:dyDescent="0.25">
      <c r="A465" s="6" t="s">
        <v>281</v>
      </c>
      <c r="B465" s="6" t="s">
        <v>14</v>
      </c>
      <c r="C465" s="6">
        <v>12</v>
      </c>
      <c r="E465" s="22" t="str">
        <f t="shared" si="14"/>
        <v>Mobile Apps</v>
      </c>
      <c r="F465" s="22">
        <f t="shared" si="15"/>
        <v>12</v>
      </c>
    </row>
    <row r="466" spans="1:6" x14ac:dyDescent="0.25">
      <c r="A466" s="6" t="s">
        <v>287</v>
      </c>
      <c r="B466" s="6" t="s">
        <v>60</v>
      </c>
      <c r="C466" s="6">
        <v>3</v>
      </c>
      <c r="E466" s="22" t="str">
        <f t="shared" si="14"/>
        <v>UI/UX Design</v>
      </c>
      <c r="F466" s="22">
        <f t="shared" si="15"/>
        <v>3</v>
      </c>
    </row>
    <row r="467" spans="1:6" x14ac:dyDescent="0.25">
      <c r="A467" s="6" t="s">
        <v>291</v>
      </c>
      <c r="B467" s="6" t="s">
        <v>97</v>
      </c>
      <c r="C467" s="6">
        <v>13</v>
      </c>
      <c r="E467" s="22" t="str">
        <f t="shared" si="14"/>
        <v>Machine Learning</v>
      </c>
      <c r="F467" s="22">
        <f t="shared" si="15"/>
        <v>13</v>
      </c>
    </row>
    <row r="468" spans="1:6" x14ac:dyDescent="0.25">
      <c r="A468" s="6" t="s">
        <v>297</v>
      </c>
      <c r="B468" s="6" t="s">
        <v>31</v>
      </c>
      <c r="C468" s="6">
        <v>3</v>
      </c>
      <c r="E468" s="22" t="str">
        <f t="shared" si="14"/>
        <v>AI</v>
      </c>
      <c r="F468" s="22">
        <f t="shared" si="15"/>
        <v>3</v>
      </c>
    </row>
    <row r="469" spans="1:6" x14ac:dyDescent="0.25">
      <c r="A469" s="6" t="s">
        <v>307</v>
      </c>
      <c r="B469" s="6" t="s">
        <v>60</v>
      </c>
      <c r="C469" s="6">
        <v>14</v>
      </c>
      <c r="E469" s="22" t="str">
        <f t="shared" si="14"/>
        <v>UI/UX Design</v>
      </c>
      <c r="F469" s="22">
        <f t="shared" si="15"/>
        <v>14</v>
      </c>
    </row>
    <row r="470" spans="1:6" x14ac:dyDescent="0.25">
      <c r="A470" s="6" t="s">
        <v>333</v>
      </c>
      <c r="B470" s="6" t="s">
        <v>97</v>
      </c>
      <c r="C470" s="6">
        <v>2</v>
      </c>
      <c r="E470" s="22" t="str">
        <f t="shared" si="14"/>
        <v>Machine Learning</v>
      </c>
      <c r="F470" s="22">
        <f t="shared" si="15"/>
        <v>2</v>
      </c>
    </row>
    <row r="471" spans="1:6" x14ac:dyDescent="0.25">
      <c r="A471" s="6" t="s">
        <v>339</v>
      </c>
      <c r="B471" s="6" t="s">
        <v>64</v>
      </c>
      <c r="C471" s="6">
        <v>1</v>
      </c>
      <c r="E471" s="22" t="str">
        <f t="shared" si="14"/>
        <v>Cybersecurity</v>
      </c>
      <c r="F471" s="22">
        <f t="shared" si="15"/>
        <v>1</v>
      </c>
    </row>
    <row r="472" spans="1:6" x14ac:dyDescent="0.25">
      <c r="A472" s="6" t="s">
        <v>385</v>
      </c>
      <c r="B472" s="6" t="s">
        <v>19</v>
      </c>
      <c r="C472" s="6">
        <v>4</v>
      </c>
      <c r="E472" s="22" t="str">
        <f t="shared" si="14"/>
        <v>Graphic Design</v>
      </c>
      <c r="F472" s="22">
        <f t="shared" si="15"/>
        <v>4</v>
      </c>
    </row>
    <row r="473" spans="1:6" x14ac:dyDescent="0.25">
      <c r="A473" s="6" t="s">
        <v>393</v>
      </c>
      <c r="B473" s="6" t="s">
        <v>75</v>
      </c>
      <c r="C473" s="6">
        <v>19</v>
      </c>
      <c r="E473" s="22" t="str">
        <f t="shared" si="14"/>
        <v>DevOps</v>
      </c>
      <c r="F473" s="22">
        <f t="shared" si="15"/>
        <v>19</v>
      </c>
    </row>
    <row r="474" spans="1:6" x14ac:dyDescent="0.25">
      <c r="A474" s="6" t="s">
        <v>415</v>
      </c>
      <c r="B474" s="6" t="s">
        <v>60</v>
      </c>
      <c r="C474" s="6">
        <v>11</v>
      </c>
      <c r="E474" s="22" t="str">
        <f t="shared" si="14"/>
        <v>UI/UX Design</v>
      </c>
      <c r="F474" s="22">
        <f t="shared" si="15"/>
        <v>11</v>
      </c>
    </row>
    <row r="475" spans="1:6" x14ac:dyDescent="0.25">
      <c r="A475" s="6" t="s">
        <v>443</v>
      </c>
      <c r="B475" s="6" t="s">
        <v>97</v>
      </c>
      <c r="C475" s="6">
        <v>14</v>
      </c>
      <c r="E475" s="22" t="str">
        <f t="shared" si="14"/>
        <v>Machine Learning</v>
      </c>
      <c r="F475" s="22">
        <f t="shared" si="15"/>
        <v>14</v>
      </c>
    </row>
    <row r="476" spans="1:6" x14ac:dyDescent="0.25">
      <c r="A476" s="6" t="s">
        <v>466</v>
      </c>
      <c r="B476" s="6" t="s">
        <v>31</v>
      </c>
      <c r="C476" s="6">
        <v>1</v>
      </c>
      <c r="E476" s="22" t="str">
        <f t="shared" si="14"/>
        <v>AI</v>
      </c>
      <c r="F476" s="22">
        <f t="shared" si="15"/>
        <v>1</v>
      </c>
    </row>
    <row r="477" spans="1:6" x14ac:dyDescent="0.25">
      <c r="A477" s="6" t="s">
        <v>472</v>
      </c>
      <c r="B477" s="6" t="s">
        <v>14</v>
      </c>
      <c r="C477" s="6">
        <v>6</v>
      </c>
      <c r="E477" s="22" t="str">
        <f t="shared" si="14"/>
        <v>Mobile Apps</v>
      </c>
      <c r="F477" s="22">
        <f t="shared" si="15"/>
        <v>6</v>
      </c>
    </row>
    <row r="478" spans="1:6" x14ac:dyDescent="0.25">
      <c r="A478" s="6" t="s">
        <v>502</v>
      </c>
      <c r="B478" s="6" t="s">
        <v>19</v>
      </c>
      <c r="C478" s="6">
        <v>14</v>
      </c>
      <c r="E478" s="22" t="str">
        <f t="shared" si="14"/>
        <v>Graphic Design</v>
      </c>
      <c r="F478" s="22">
        <f t="shared" si="15"/>
        <v>14</v>
      </c>
    </row>
    <row r="479" spans="1:6" x14ac:dyDescent="0.25">
      <c r="A479" s="6" t="s">
        <v>526</v>
      </c>
      <c r="B479" s="6" t="s">
        <v>7</v>
      </c>
      <c r="C479" s="6">
        <v>3</v>
      </c>
      <c r="E479" s="22" t="str">
        <f t="shared" si="14"/>
        <v>Blockchain Development</v>
      </c>
      <c r="F479" s="22">
        <f t="shared" si="15"/>
        <v>3</v>
      </c>
    </row>
    <row r="480" spans="1:6" x14ac:dyDescent="0.25">
      <c r="A480" s="6" t="s">
        <v>536</v>
      </c>
      <c r="B480" s="6" t="s">
        <v>7</v>
      </c>
      <c r="C480" s="6">
        <v>14</v>
      </c>
      <c r="E480" s="22" t="str">
        <f t="shared" si="14"/>
        <v>Blockchain Development</v>
      </c>
      <c r="F480" s="22">
        <f t="shared" si="15"/>
        <v>14</v>
      </c>
    </row>
    <row r="481" spans="1:6" x14ac:dyDescent="0.25">
      <c r="A481" s="6" t="s">
        <v>542</v>
      </c>
      <c r="B481" s="6" t="s">
        <v>14</v>
      </c>
      <c r="C481" s="6">
        <v>13</v>
      </c>
      <c r="E481" s="22" t="str">
        <f t="shared" si="14"/>
        <v>Mobile Apps</v>
      </c>
      <c r="F481" s="22">
        <f t="shared" si="15"/>
        <v>13</v>
      </c>
    </row>
    <row r="482" spans="1:6" x14ac:dyDescent="0.25">
      <c r="A482" s="6" t="s">
        <v>564</v>
      </c>
      <c r="B482" s="6" t="s">
        <v>14</v>
      </c>
      <c r="C482" s="6">
        <v>4</v>
      </c>
      <c r="E482" s="22" t="str">
        <f t="shared" si="14"/>
        <v>Mobile Apps</v>
      </c>
      <c r="F482" s="22">
        <f t="shared" si="15"/>
        <v>4</v>
      </c>
    </row>
    <row r="483" spans="1:6" x14ac:dyDescent="0.25">
      <c r="A483" s="6" t="s">
        <v>606</v>
      </c>
      <c r="B483" s="6" t="s">
        <v>14</v>
      </c>
      <c r="C483" s="6">
        <v>12</v>
      </c>
      <c r="E483" s="22" t="str">
        <f t="shared" si="14"/>
        <v>Mobile Apps</v>
      </c>
      <c r="F483" s="22">
        <f t="shared" si="15"/>
        <v>12</v>
      </c>
    </row>
    <row r="484" spans="1:6" x14ac:dyDescent="0.25">
      <c r="A484" s="6" t="s">
        <v>620</v>
      </c>
      <c r="B484" s="6" t="s">
        <v>60</v>
      </c>
      <c r="C484" s="6">
        <v>15</v>
      </c>
      <c r="E484" s="22" t="str">
        <f t="shared" si="14"/>
        <v>UI/UX Design</v>
      </c>
      <c r="F484" s="22">
        <f t="shared" si="15"/>
        <v>15</v>
      </c>
    </row>
    <row r="485" spans="1:6" x14ac:dyDescent="0.25">
      <c r="A485" s="6" t="s">
        <v>624</v>
      </c>
      <c r="B485" s="6" t="s">
        <v>7</v>
      </c>
      <c r="C485" s="6">
        <v>3</v>
      </c>
      <c r="E485" s="22" t="str">
        <f t="shared" si="14"/>
        <v>Blockchain Development</v>
      </c>
      <c r="F485" s="22">
        <f t="shared" si="15"/>
        <v>3</v>
      </c>
    </row>
    <row r="486" spans="1:6" x14ac:dyDescent="0.25">
      <c r="A486" s="6" t="s">
        <v>628</v>
      </c>
      <c r="B486" s="6" t="s">
        <v>14</v>
      </c>
      <c r="C486" s="6">
        <v>11</v>
      </c>
      <c r="E486" s="22" t="str">
        <f t="shared" si="14"/>
        <v>Mobile Apps</v>
      </c>
      <c r="F486" s="22">
        <f t="shared" si="15"/>
        <v>11</v>
      </c>
    </row>
    <row r="487" spans="1:6" x14ac:dyDescent="0.25">
      <c r="A487" s="6" t="s">
        <v>632</v>
      </c>
      <c r="B487" s="6" t="s">
        <v>64</v>
      </c>
      <c r="C487" s="6">
        <v>14</v>
      </c>
      <c r="E487" s="22" t="str">
        <f t="shared" si="14"/>
        <v>Cybersecurity</v>
      </c>
      <c r="F487" s="22">
        <f t="shared" si="15"/>
        <v>14</v>
      </c>
    </row>
    <row r="488" spans="1:6" x14ac:dyDescent="0.25">
      <c r="A488" s="6" t="s">
        <v>670</v>
      </c>
      <c r="B488" s="6" t="s">
        <v>23</v>
      </c>
      <c r="C488" s="6">
        <v>4</v>
      </c>
      <c r="E488" s="22" t="str">
        <f t="shared" si="14"/>
        <v>Web Development</v>
      </c>
      <c r="F488" s="22">
        <f t="shared" si="15"/>
        <v>4</v>
      </c>
    </row>
    <row r="489" spans="1:6" x14ac:dyDescent="0.25">
      <c r="A489" s="6" t="s">
        <v>678</v>
      </c>
      <c r="B489" s="6" t="s">
        <v>64</v>
      </c>
      <c r="C489" s="6">
        <v>2</v>
      </c>
      <c r="E489" s="22" t="str">
        <f t="shared" si="14"/>
        <v>Cybersecurity</v>
      </c>
      <c r="F489" s="22">
        <f t="shared" si="15"/>
        <v>2</v>
      </c>
    </row>
    <row r="490" spans="1:6" x14ac:dyDescent="0.25">
      <c r="A490" s="6" t="s">
        <v>714</v>
      </c>
      <c r="B490" s="6" t="s">
        <v>14</v>
      </c>
      <c r="C490" s="6">
        <v>14</v>
      </c>
      <c r="E490" s="22" t="str">
        <f t="shared" si="14"/>
        <v>Mobile Apps</v>
      </c>
      <c r="F490" s="22">
        <f t="shared" si="15"/>
        <v>14</v>
      </c>
    </row>
    <row r="491" spans="1:6" x14ac:dyDescent="0.25">
      <c r="A491" s="6" t="s">
        <v>724</v>
      </c>
      <c r="B491" s="6" t="s">
        <v>97</v>
      </c>
      <c r="C491" s="6">
        <v>9</v>
      </c>
      <c r="E491" s="22" t="str">
        <f t="shared" si="14"/>
        <v>Machine Learning</v>
      </c>
      <c r="F491" s="22">
        <f t="shared" si="15"/>
        <v>9</v>
      </c>
    </row>
    <row r="492" spans="1:6" x14ac:dyDescent="0.25">
      <c r="A492" s="6" t="s">
        <v>726</v>
      </c>
      <c r="B492" s="6" t="s">
        <v>14</v>
      </c>
      <c r="C492" s="6">
        <v>12</v>
      </c>
      <c r="E492" s="22" t="str">
        <f t="shared" si="14"/>
        <v>Mobile Apps</v>
      </c>
      <c r="F492" s="22">
        <f t="shared" si="15"/>
        <v>12</v>
      </c>
    </row>
    <row r="493" spans="1:6" x14ac:dyDescent="0.25">
      <c r="A493" s="6" t="s">
        <v>730</v>
      </c>
      <c r="B493" s="6" t="s">
        <v>75</v>
      </c>
      <c r="C493" s="6">
        <v>20</v>
      </c>
      <c r="E493" s="22" t="str">
        <f t="shared" si="14"/>
        <v>DevOps</v>
      </c>
      <c r="F493" s="22">
        <f t="shared" si="15"/>
        <v>20</v>
      </c>
    </row>
    <row r="494" spans="1:6" x14ac:dyDescent="0.25">
      <c r="A494" s="6" t="s">
        <v>734</v>
      </c>
      <c r="B494" s="6" t="s">
        <v>23</v>
      </c>
      <c r="C494" s="6">
        <v>4</v>
      </c>
      <c r="E494" s="22" t="str">
        <f t="shared" si="14"/>
        <v>Web Development</v>
      </c>
      <c r="F494" s="22">
        <f t="shared" si="15"/>
        <v>4</v>
      </c>
    </row>
    <row r="495" spans="1:6" x14ac:dyDescent="0.25">
      <c r="A495" s="6" t="s">
        <v>784</v>
      </c>
      <c r="B495" s="6" t="s">
        <v>64</v>
      </c>
      <c r="C495" s="6">
        <v>3</v>
      </c>
      <c r="E495" s="22" t="str">
        <f t="shared" si="14"/>
        <v>Cybersecurity</v>
      </c>
      <c r="F495" s="22">
        <f t="shared" si="15"/>
        <v>3</v>
      </c>
    </row>
    <row r="496" spans="1:6" x14ac:dyDescent="0.25">
      <c r="A496" s="6" t="s">
        <v>702</v>
      </c>
      <c r="B496" s="6" t="s">
        <v>38</v>
      </c>
      <c r="C496" s="6">
        <v>18</v>
      </c>
      <c r="E496" s="22" t="str">
        <f t="shared" si="14"/>
        <v>Data Analysis</v>
      </c>
      <c r="F496" s="22">
        <f t="shared" si="15"/>
        <v>18</v>
      </c>
    </row>
    <row r="497" spans="1:6" x14ac:dyDescent="0.25">
      <c r="A497" s="6" t="s">
        <v>758</v>
      </c>
      <c r="B497" s="6" t="s">
        <v>38</v>
      </c>
      <c r="C497" s="6">
        <v>15</v>
      </c>
      <c r="E497" s="22" t="str">
        <f t="shared" si="14"/>
        <v>Data Analysis</v>
      </c>
      <c r="F497" s="22">
        <f t="shared" si="15"/>
        <v>15</v>
      </c>
    </row>
    <row r="498" spans="1:6" x14ac:dyDescent="0.25">
      <c r="A498" s="6" t="s">
        <v>830</v>
      </c>
      <c r="B498" s="6" t="s">
        <v>38</v>
      </c>
      <c r="C498" s="6">
        <v>13</v>
      </c>
      <c r="E498" s="22" t="str">
        <f t="shared" si="14"/>
        <v>Data Analysis</v>
      </c>
      <c r="F498" s="22">
        <f t="shared" si="15"/>
        <v>13</v>
      </c>
    </row>
    <row r="499" spans="1:6" x14ac:dyDescent="0.25">
      <c r="A499" s="6" t="s">
        <v>804</v>
      </c>
      <c r="B499" s="6" t="s">
        <v>97</v>
      </c>
      <c r="C499" s="6">
        <v>1</v>
      </c>
      <c r="E499" s="22" t="str">
        <f t="shared" si="14"/>
        <v>Machine Learning</v>
      </c>
      <c r="F499" s="22">
        <f t="shared" si="15"/>
        <v>1</v>
      </c>
    </row>
    <row r="500" spans="1:6" x14ac:dyDescent="0.25">
      <c r="A500" s="6" t="s">
        <v>1156</v>
      </c>
      <c r="B500" s="6" t="s">
        <v>38</v>
      </c>
      <c r="C500" s="6">
        <v>1</v>
      </c>
      <c r="E500" s="22" t="str">
        <f t="shared" si="14"/>
        <v>Data Analysis</v>
      </c>
      <c r="F500" s="22">
        <f t="shared" si="15"/>
        <v>1</v>
      </c>
    </row>
    <row r="501" spans="1:6" x14ac:dyDescent="0.25">
      <c r="A501" s="6" t="s">
        <v>1372</v>
      </c>
      <c r="B501" s="6" t="s">
        <v>38</v>
      </c>
      <c r="C501" s="6">
        <v>11</v>
      </c>
      <c r="E501" s="22" t="str">
        <f t="shared" si="14"/>
        <v>Data Analysis</v>
      </c>
      <c r="F501" s="22">
        <f t="shared" si="15"/>
        <v>11</v>
      </c>
    </row>
    <row r="502" spans="1:6" x14ac:dyDescent="0.25">
      <c r="A502" s="6" t="s">
        <v>1445</v>
      </c>
      <c r="B502" s="6" t="s">
        <v>38</v>
      </c>
      <c r="C502" s="6">
        <v>11</v>
      </c>
      <c r="E502" s="22" t="str">
        <f t="shared" si="14"/>
        <v>Data Analysis</v>
      </c>
      <c r="F502" s="22">
        <f t="shared" si="15"/>
        <v>11</v>
      </c>
    </row>
    <row r="503" spans="1:6" x14ac:dyDescent="0.25">
      <c r="A503" s="6" t="s">
        <v>1529</v>
      </c>
      <c r="B503" s="6" t="s">
        <v>38</v>
      </c>
      <c r="C503" s="6">
        <v>1</v>
      </c>
      <c r="E503" s="22" t="str">
        <f t="shared" si="14"/>
        <v>Data Analysis</v>
      </c>
      <c r="F503" s="22">
        <f t="shared" si="15"/>
        <v>1</v>
      </c>
    </row>
    <row r="504" spans="1:6" x14ac:dyDescent="0.25">
      <c r="A504" s="6" t="s">
        <v>1599</v>
      </c>
      <c r="B504" s="6" t="s">
        <v>38</v>
      </c>
      <c r="C504" s="6">
        <v>5</v>
      </c>
      <c r="E504" s="22" t="str">
        <f t="shared" si="14"/>
        <v>Data Analysis</v>
      </c>
      <c r="F504" s="22">
        <f t="shared" si="15"/>
        <v>5</v>
      </c>
    </row>
    <row r="505" spans="1:6" x14ac:dyDescent="0.25">
      <c r="A505" s="6" t="s">
        <v>1647</v>
      </c>
      <c r="B505" s="6" t="s">
        <v>38</v>
      </c>
      <c r="C505" s="6">
        <v>1</v>
      </c>
      <c r="E505" s="22" t="str">
        <f t="shared" si="14"/>
        <v>Data Analysis</v>
      </c>
      <c r="F505" s="22">
        <f t="shared" si="15"/>
        <v>1</v>
      </c>
    </row>
    <row r="506" spans="1:6" x14ac:dyDescent="0.25">
      <c r="A506" s="6" t="s">
        <v>1697</v>
      </c>
      <c r="B506" s="6" t="s">
        <v>38</v>
      </c>
      <c r="C506" s="6">
        <v>5</v>
      </c>
      <c r="E506" s="22" t="str">
        <f t="shared" si="14"/>
        <v>Data Analysis</v>
      </c>
      <c r="F506" s="22">
        <f t="shared" si="15"/>
        <v>5</v>
      </c>
    </row>
    <row r="507" spans="1:6" x14ac:dyDescent="0.25">
      <c r="A507" s="6" t="s">
        <v>1884</v>
      </c>
      <c r="B507" s="6" t="s">
        <v>38</v>
      </c>
      <c r="C507" s="6">
        <v>4</v>
      </c>
      <c r="E507" s="22" t="str">
        <f t="shared" si="14"/>
        <v>Data Analysis</v>
      </c>
      <c r="F507" s="22">
        <f t="shared" si="15"/>
        <v>4</v>
      </c>
    </row>
    <row r="508" spans="1:6" x14ac:dyDescent="0.25">
      <c r="A508" s="6" t="s">
        <v>870</v>
      </c>
      <c r="B508" s="6" t="s">
        <v>75</v>
      </c>
      <c r="C508" s="6">
        <v>12</v>
      </c>
      <c r="E508" s="22" t="str">
        <f t="shared" si="14"/>
        <v>DevOps</v>
      </c>
      <c r="F508" s="22">
        <f t="shared" si="15"/>
        <v>12</v>
      </c>
    </row>
    <row r="509" spans="1:6" x14ac:dyDescent="0.25">
      <c r="A509" s="6" t="s">
        <v>1943</v>
      </c>
      <c r="B509" s="6" t="s">
        <v>38</v>
      </c>
      <c r="C509" s="6">
        <v>10</v>
      </c>
      <c r="E509" s="22" t="str">
        <f t="shared" si="14"/>
        <v>Data Analysis</v>
      </c>
      <c r="F509" s="22">
        <f t="shared" si="15"/>
        <v>10</v>
      </c>
    </row>
    <row r="510" spans="1:6" x14ac:dyDescent="0.25">
      <c r="A510" s="6" t="s">
        <v>921</v>
      </c>
      <c r="B510" s="6" t="s">
        <v>97</v>
      </c>
      <c r="C510" s="6">
        <v>4</v>
      </c>
      <c r="E510" s="22" t="str">
        <f t="shared" si="14"/>
        <v>Machine Learning</v>
      </c>
      <c r="F510" s="22">
        <f t="shared" si="15"/>
        <v>4</v>
      </c>
    </row>
    <row r="511" spans="1:6" x14ac:dyDescent="0.25">
      <c r="A511" s="6" t="s">
        <v>945</v>
      </c>
      <c r="B511" s="6" t="s">
        <v>14</v>
      </c>
      <c r="C511" s="6">
        <v>14</v>
      </c>
      <c r="E511" s="22" t="str">
        <f t="shared" si="14"/>
        <v>Mobile Apps</v>
      </c>
      <c r="F511" s="22">
        <f t="shared" si="15"/>
        <v>14</v>
      </c>
    </row>
    <row r="512" spans="1:6" x14ac:dyDescent="0.25">
      <c r="A512" s="6" t="s">
        <v>953</v>
      </c>
      <c r="B512" s="6" t="s">
        <v>64</v>
      </c>
      <c r="C512" s="6">
        <v>12</v>
      </c>
      <c r="E512" s="22" t="str">
        <f t="shared" si="14"/>
        <v>Cybersecurity</v>
      </c>
      <c r="F512" s="22">
        <f t="shared" si="15"/>
        <v>12</v>
      </c>
    </row>
    <row r="513" spans="1:6" x14ac:dyDescent="0.25">
      <c r="A513" s="6" t="s">
        <v>957</v>
      </c>
      <c r="B513" s="6" t="s">
        <v>31</v>
      </c>
      <c r="C513" s="6">
        <v>6</v>
      </c>
      <c r="E513" s="22" t="str">
        <f t="shared" si="14"/>
        <v>AI</v>
      </c>
      <c r="F513" s="22">
        <f t="shared" si="15"/>
        <v>6</v>
      </c>
    </row>
    <row r="514" spans="1:6" x14ac:dyDescent="0.25">
      <c r="A514" s="6" t="s">
        <v>959</v>
      </c>
      <c r="B514" s="6" t="s">
        <v>14</v>
      </c>
      <c r="C514" s="6">
        <v>1</v>
      </c>
      <c r="E514" s="22" t="str">
        <f t="shared" si="14"/>
        <v>Mobile Apps</v>
      </c>
      <c r="F514" s="22">
        <f t="shared" si="15"/>
        <v>1</v>
      </c>
    </row>
    <row r="515" spans="1:6" x14ac:dyDescent="0.25">
      <c r="A515" s="6" t="s">
        <v>961</v>
      </c>
      <c r="B515" s="6" t="s">
        <v>31</v>
      </c>
      <c r="C515" s="6">
        <v>1</v>
      </c>
      <c r="E515" s="22" t="str">
        <f t="shared" si="14"/>
        <v>AI</v>
      </c>
      <c r="F515" s="22">
        <f t="shared" si="15"/>
        <v>1</v>
      </c>
    </row>
    <row r="516" spans="1:6" x14ac:dyDescent="0.25">
      <c r="A516" s="6" t="s">
        <v>1965</v>
      </c>
      <c r="B516" s="6" t="s">
        <v>38</v>
      </c>
      <c r="C516" s="6">
        <v>19</v>
      </c>
      <c r="E516" s="22" t="str">
        <f t="shared" ref="E516:E579" si="16">VLOOKUP($A516,$A:$C,2,FALSE)</f>
        <v>Data Analysis</v>
      </c>
      <c r="F516" s="22">
        <f t="shared" ref="F516:F579" si="17">VLOOKUP($A516, $A:$C, 3, FALSE)</f>
        <v>19</v>
      </c>
    </row>
    <row r="517" spans="1:6" x14ac:dyDescent="0.25">
      <c r="A517" s="6" t="s">
        <v>2053</v>
      </c>
      <c r="B517" s="6" t="s">
        <v>38</v>
      </c>
      <c r="C517" s="6">
        <v>14</v>
      </c>
      <c r="E517" s="22" t="str">
        <f t="shared" si="16"/>
        <v>Data Analysis</v>
      </c>
      <c r="F517" s="22">
        <f t="shared" si="17"/>
        <v>14</v>
      </c>
    </row>
    <row r="518" spans="1:6" x14ac:dyDescent="0.25">
      <c r="A518" s="6" t="s">
        <v>993</v>
      </c>
      <c r="B518" s="6" t="s">
        <v>97</v>
      </c>
      <c r="C518" s="6">
        <v>6</v>
      </c>
      <c r="E518" s="22" t="str">
        <f t="shared" si="16"/>
        <v>Machine Learning</v>
      </c>
      <c r="F518" s="22">
        <f t="shared" si="17"/>
        <v>6</v>
      </c>
    </row>
    <row r="519" spans="1:6" x14ac:dyDescent="0.25">
      <c r="A519" s="6" t="s">
        <v>1017</v>
      </c>
      <c r="B519" s="6" t="s">
        <v>64</v>
      </c>
      <c r="C519" s="6">
        <v>14</v>
      </c>
      <c r="E519" s="22" t="str">
        <f t="shared" si="16"/>
        <v>Cybersecurity</v>
      </c>
      <c r="F519" s="22">
        <f t="shared" si="17"/>
        <v>14</v>
      </c>
    </row>
    <row r="520" spans="1:6" x14ac:dyDescent="0.25">
      <c r="A520" s="6" t="s">
        <v>1066</v>
      </c>
      <c r="B520" s="6" t="s">
        <v>75</v>
      </c>
      <c r="C520" s="6">
        <v>4</v>
      </c>
      <c r="E520" s="22" t="str">
        <f t="shared" si="16"/>
        <v>DevOps</v>
      </c>
      <c r="F520" s="22">
        <f t="shared" si="17"/>
        <v>4</v>
      </c>
    </row>
    <row r="521" spans="1:6" x14ac:dyDescent="0.25">
      <c r="A521" s="6" t="s">
        <v>1158</v>
      </c>
      <c r="B521" s="6" t="s">
        <v>31</v>
      </c>
      <c r="C521" s="6">
        <v>1</v>
      </c>
      <c r="E521" s="22" t="str">
        <f t="shared" si="16"/>
        <v>AI</v>
      </c>
      <c r="F521" s="22">
        <f t="shared" si="17"/>
        <v>1</v>
      </c>
    </row>
    <row r="522" spans="1:6" x14ac:dyDescent="0.25">
      <c r="A522" s="6" t="s">
        <v>1162</v>
      </c>
      <c r="B522" s="6" t="s">
        <v>75</v>
      </c>
      <c r="C522" s="6">
        <v>2</v>
      </c>
      <c r="E522" s="22" t="str">
        <f t="shared" si="16"/>
        <v>DevOps</v>
      </c>
      <c r="F522" s="22">
        <f t="shared" si="17"/>
        <v>2</v>
      </c>
    </row>
    <row r="523" spans="1:6" x14ac:dyDescent="0.25">
      <c r="A523" s="6" t="s">
        <v>1192</v>
      </c>
      <c r="B523" s="6" t="s">
        <v>75</v>
      </c>
      <c r="C523" s="6">
        <v>7</v>
      </c>
      <c r="E523" s="22" t="str">
        <f t="shared" si="16"/>
        <v>DevOps</v>
      </c>
      <c r="F523" s="22">
        <f t="shared" si="17"/>
        <v>7</v>
      </c>
    </row>
    <row r="524" spans="1:6" x14ac:dyDescent="0.25">
      <c r="A524" s="6" t="s">
        <v>1200</v>
      </c>
      <c r="B524" s="6" t="s">
        <v>23</v>
      </c>
      <c r="C524" s="6">
        <v>4</v>
      </c>
      <c r="E524" s="22" t="str">
        <f t="shared" si="16"/>
        <v>Web Development</v>
      </c>
      <c r="F524" s="22">
        <f t="shared" si="17"/>
        <v>4</v>
      </c>
    </row>
    <row r="525" spans="1:6" x14ac:dyDescent="0.25">
      <c r="A525" s="6" t="s">
        <v>1216</v>
      </c>
      <c r="B525" s="6" t="s">
        <v>19</v>
      </c>
      <c r="C525" s="6">
        <v>3</v>
      </c>
      <c r="E525" s="22" t="str">
        <f t="shared" si="16"/>
        <v>Graphic Design</v>
      </c>
      <c r="F525" s="22">
        <f t="shared" si="17"/>
        <v>3</v>
      </c>
    </row>
    <row r="526" spans="1:6" x14ac:dyDescent="0.25">
      <c r="A526" s="6" t="s">
        <v>1250</v>
      </c>
      <c r="B526" s="6" t="s">
        <v>19</v>
      </c>
      <c r="C526" s="6">
        <v>5</v>
      </c>
      <c r="E526" s="22" t="str">
        <f t="shared" si="16"/>
        <v>Graphic Design</v>
      </c>
      <c r="F526" s="22">
        <f t="shared" si="17"/>
        <v>5</v>
      </c>
    </row>
    <row r="527" spans="1:6" x14ac:dyDescent="0.25">
      <c r="A527" s="6" t="s">
        <v>1278</v>
      </c>
      <c r="B527" s="6" t="s">
        <v>23</v>
      </c>
      <c r="C527" s="6">
        <v>13</v>
      </c>
      <c r="E527" s="22" t="str">
        <f t="shared" si="16"/>
        <v>Web Development</v>
      </c>
      <c r="F527" s="22">
        <f t="shared" si="17"/>
        <v>13</v>
      </c>
    </row>
    <row r="528" spans="1:6" x14ac:dyDescent="0.25">
      <c r="A528" s="6" t="s">
        <v>1298</v>
      </c>
      <c r="B528" s="6" t="s">
        <v>75</v>
      </c>
      <c r="C528" s="6">
        <v>12</v>
      </c>
      <c r="E528" s="22" t="str">
        <f t="shared" si="16"/>
        <v>DevOps</v>
      </c>
      <c r="F528" s="22">
        <f t="shared" si="17"/>
        <v>12</v>
      </c>
    </row>
    <row r="529" spans="1:6" x14ac:dyDescent="0.25">
      <c r="A529" s="6" t="s">
        <v>1328</v>
      </c>
      <c r="B529" s="6" t="s">
        <v>14</v>
      </c>
      <c r="C529" s="6">
        <v>5</v>
      </c>
      <c r="E529" s="22" t="str">
        <f t="shared" si="16"/>
        <v>Mobile Apps</v>
      </c>
      <c r="F529" s="22">
        <f t="shared" si="17"/>
        <v>5</v>
      </c>
    </row>
    <row r="530" spans="1:6" x14ac:dyDescent="0.25">
      <c r="A530" s="6" t="s">
        <v>1336</v>
      </c>
      <c r="B530" s="6" t="s">
        <v>75</v>
      </c>
      <c r="C530" s="6">
        <v>4</v>
      </c>
      <c r="E530" s="22" t="str">
        <f t="shared" si="16"/>
        <v>DevOps</v>
      </c>
      <c r="F530" s="22">
        <f t="shared" si="17"/>
        <v>4</v>
      </c>
    </row>
    <row r="531" spans="1:6" x14ac:dyDescent="0.25">
      <c r="A531" s="6" t="s">
        <v>1346</v>
      </c>
      <c r="B531" s="6" t="s">
        <v>97</v>
      </c>
      <c r="C531" s="6">
        <v>1</v>
      </c>
      <c r="E531" s="22" t="str">
        <f t="shared" si="16"/>
        <v>Machine Learning</v>
      </c>
      <c r="F531" s="22">
        <f t="shared" si="17"/>
        <v>1</v>
      </c>
    </row>
    <row r="532" spans="1:6" x14ac:dyDescent="0.25">
      <c r="A532" s="6" t="s">
        <v>1352</v>
      </c>
      <c r="B532" s="6" t="s">
        <v>31</v>
      </c>
      <c r="C532" s="6">
        <v>14</v>
      </c>
      <c r="E532" s="22" t="str">
        <f t="shared" si="16"/>
        <v>AI</v>
      </c>
      <c r="F532" s="22">
        <f t="shared" si="17"/>
        <v>14</v>
      </c>
    </row>
    <row r="533" spans="1:6" x14ac:dyDescent="0.25">
      <c r="A533" s="6" t="s">
        <v>1362</v>
      </c>
      <c r="B533" s="6" t="s">
        <v>64</v>
      </c>
      <c r="C533" s="6">
        <v>12</v>
      </c>
      <c r="E533" s="22" t="str">
        <f t="shared" si="16"/>
        <v>Cybersecurity</v>
      </c>
      <c r="F533" s="22">
        <f t="shared" si="17"/>
        <v>12</v>
      </c>
    </row>
    <row r="534" spans="1:6" x14ac:dyDescent="0.25">
      <c r="A534" s="6" t="s">
        <v>1366</v>
      </c>
      <c r="B534" s="6" t="s">
        <v>31</v>
      </c>
      <c r="C534" s="6">
        <v>1</v>
      </c>
      <c r="E534" s="22" t="str">
        <f t="shared" si="16"/>
        <v>AI</v>
      </c>
      <c r="F534" s="22">
        <f t="shared" si="17"/>
        <v>1</v>
      </c>
    </row>
    <row r="535" spans="1:6" x14ac:dyDescent="0.25">
      <c r="A535" s="6" t="s">
        <v>1388</v>
      </c>
      <c r="B535" s="6" t="s">
        <v>14</v>
      </c>
      <c r="C535" s="6">
        <v>6</v>
      </c>
      <c r="E535" s="22" t="str">
        <f t="shared" si="16"/>
        <v>Mobile Apps</v>
      </c>
      <c r="F535" s="22">
        <f t="shared" si="17"/>
        <v>6</v>
      </c>
    </row>
    <row r="536" spans="1:6" x14ac:dyDescent="0.25">
      <c r="A536" s="6" t="s">
        <v>1418</v>
      </c>
      <c r="B536" s="6" t="s">
        <v>75</v>
      </c>
      <c r="C536" s="6">
        <v>15</v>
      </c>
      <c r="E536" s="22" t="str">
        <f t="shared" si="16"/>
        <v>DevOps</v>
      </c>
      <c r="F536" s="22">
        <f t="shared" si="17"/>
        <v>15</v>
      </c>
    </row>
    <row r="537" spans="1:6" x14ac:dyDescent="0.25">
      <c r="A537" s="6" t="s">
        <v>1422</v>
      </c>
      <c r="B537" s="6" t="s">
        <v>19</v>
      </c>
      <c r="C537" s="6">
        <v>3</v>
      </c>
      <c r="E537" s="22" t="str">
        <f t="shared" si="16"/>
        <v>Graphic Design</v>
      </c>
      <c r="F537" s="22">
        <f t="shared" si="17"/>
        <v>3</v>
      </c>
    </row>
    <row r="538" spans="1:6" x14ac:dyDescent="0.25">
      <c r="A538" s="6" t="s">
        <v>1428</v>
      </c>
      <c r="B538" s="6" t="s">
        <v>19</v>
      </c>
      <c r="C538" s="6">
        <v>19</v>
      </c>
      <c r="E538" s="22" t="str">
        <f t="shared" si="16"/>
        <v>Graphic Design</v>
      </c>
      <c r="F538" s="22">
        <f t="shared" si="17"/>
        <v>19</v>
      </c>
    </row>
    <row r="539" spans="1:6" x14ac:dyDescent="0.25">
      <c r="A539" s="6" t="s">
        <v>1457</v>
      </c>
      <c r="B539" s="6" t="s">
        <v>97</v>
      </c>
      <c r="C539" s="6">
        <v>13</v>
      </c>
      <c r="E539" s="22" t="str">
        <f t="shared" si="16"/>
        <v>Machine Learning</v>
      </c>
      <c r="F539" s="22">
        <f t="shared" si="17"/>
        <v>13</v>
      </c>
    </row>
    <row r="540" spans="1:6" x14ac:dyDescent="0.25">
      <c r="A540" s="6" t="s">
        <v>1501</v>
      </c>
      <c r="B540" s="6" t="s">
        <v>60</v>
      </c>
      <c r="C540" s="6">
        <v>10</v>
      </c>
      <c r="E540" s="22" t="str">
        <f t="shared" si="16"/>
        <v>UI/UX Design</v>
      </c>
      <c r="F540" s="22">
        <f t="shared" si="17"/>
        <v>10</v>
      </c>
    </row>
    <row r="541" spans="1:6" x14ac:dyDescent="0.25">
      <c r="A541" s="6" t="s">
        <v>1509</v>
      </c>
      <c r="B541" s="6" t="s">
        <v>64</v>
      </c>
      <c r="C541" s="6">
        <v>7</v>
      </c>
      <c r="E541" s="22" t="str">
        <f t="shared" si="16"/>
        <v>Cybersecurity</v>
      </c>
      <c r="F541" s="22">
        <f t="shared" si="17"/>
        <v>7</v>
      </c>
    </row>
    <row r="542" spans="1:6" x14ac:dyDescent="0.25">
      <c r="A542" s="6" t="s">
        <v>1521</v>
      </c>
      <c r="B542" s="6" t="s">
        <v>23</v>
      </c>
      <c r="C542" s="6">
        <v>15</v>
      </c>
      <c r="E542" s="22" t="str">
        <f t="shared" si="16"/>
        <v>Web Development</v>
      </c>
      <c r="F542" s="22">
        <f t="shared" si="17"/>
        <v>15</v>
      </c>
    </row>
    <row r="543" spans="1:6" x14ac:dyDescent="0.25">
      <c r="A543" s="6" t="s">
        <v>1535</v>
      </c>
      <c r="B543" s="6" t="s">
        <v>31</v>
      </c>
      <c r="C543" s="6">
        <v>8</v>
      </c>
      <c r="E543" s="22" t="str">
        <f t="shared" si="16"/>
        <v>AI</v>
      </c>
      <c r="F543" s="22">
        <f t="shared" si="17"/>
        <v>8</v>
      </c>
    </row>
    <row r="544" spans="1:6" x14ac:dyDescent="0.25">
      <c r="A544" s="6" t="s">
        <v>1539</v>
      </c>
      <c r="B544" s="6" t="s">
        <v>7</v>
      </c>
      <c r="C544" s="6">
        <v>2</v>
      </c>
      <c r="E544" s="22" t="str">
        <f t="shared" si="16"/>
        <v>Blockchain Development</v>
      </c>
      <c r="F544" s="22">
        <f t="shared" si="17"/>
        <v>2</v>
      </c>
    </row>
    <row r="545" spans="1:6" x14ac:dyDescent="0.25">
      <c r="A545" s="6" t="s">
        <v>1563</v>
      </c>
      <c r="B545" s="6" t="s">
        <v>23</v>
      </c>
      <c r="C545" s="6">
        <v>1</v>
      </c>
      <c r="E545" s="22" t="str">
        <f t="shared" si="16"/>
        <v>Web Development</v>
      </c>
      <c r="F545" s="22">
        <f t="shared" si="17"/>
        <v>1</v>
      </c>
    </row>
    <row r="546" spans="1:6" x14ac:dyDescent="0.25">
      <c r="A546" s="6" t="s">
        <v>1569</v>
      </c>
      <c r="B546" s="6" t="s">
        <v>31</v>
      </c>
      <c r="C546" s="6">
        <v>10</v>
      </c>
      <c r="E546" s="22" t="str">
        <f t="shared" si="16"/>
        <v>AI</v>
      </c>
      <c r="F546" s="22">
        <f t="shared" si="17"/>
        <v>10</v>
      </c>
    </row>
    <row r="547" spans="1:6" x14ac:dyDescent="0.25">
      <c r="A547" s="6" t="s">
        <v>1583</v>
      </c>
      <c r="B547" s="6" t="s">
        <v>7</v>
      </c>
      <c r="C547" s="6">
        <v>17</v>
      </c>
      <c r="E547" s="22" t="str">
        <f t="shared" si="16"/>
        <v>Blockchain Development</v>
      </c>
      <c r="F547" s="22">
        <f t="shared" si="17"/>
        <v>17</v>
      </c>
    </row>
    <row r="548" spans="1:6" x14ac:dyDescent="0.25">
      <c r="A548" s="6" t="s">
        <v>1589</v>
      </c>
      <c r="B548" s="6" t="s">
        <v>7</v>
      </c>
      <c r="C548" s="6">
        <v>3</v>
      </c>
      <c r="E548" s="22" t="str">
        <f t="shared" si="16"/>
        <v>Blockchain Development</v>
      </c>
      <c r="F548" s="22">
        <f t="shared" si="17"/>
        <v>3</v>
      </c>
    </row>
    <row r="549" spans="1:6" x14ac:dyDescent="0.25">
      <c r="A549" s="6" t="s">
        <v>1601</v>
      </c>
      <c r="B549" s="6" t="s">
        <v>23</v>
      </c>
      <c r="C549" s="6">
        <v>13</v>
      </c>
      <c r="E549" s="22" t="str">
        <f t="shared" si="16"/>
        <v>Web Development</v>
      </c>
      <c r="F549" s="22">
        <f t="shared" si="17"/>
        <v>13</v>
      </c>
    </row>
    <row r="550" spans="1:6" x14ac:dyDescent="0.25">
      <c r="A550" s="6" t="s">
        <v>1657</v>
      </c>
      <c r="B550" s="6" t="s">
        <v>75</v>
      </c>
      <c r="C550" s="6">
        <v>3</v>
      </c>
      <c r="E550" s="22" t="str">
        <f t="shared" si="16"/>
        <v>DevOps</v>
      </c>
      <c r="F550" s="22">
        <f t="shared" si="17"/>
        <v>3</v>
      </c>
    </row>
    <row r="551" spans="1:6" x14ac:dyDescent="0.25">
      <c r="A551" s="6" t="s">
        <v>1661</v>
      </c>
      <c r="B551" s="6" t="s">
        <v>14</v>
      </c>
      <c r="C551" s="6">
        <v>15</v>
      </c>
      <c r="E551" s="22" t="str">
        <f t="shared" si="16"/>
        <v>Mobile Apps</v>
      </c>
      <c r="F551" s="22">
        <f t="shared" si="17"/>
        <v>15</v>
      </c>
    </row>
    <row r="552" spans="1:6" x14ac:dyDescent="0.25">
      <c r="A552" s="6" t="s">
        <v>1665</v>
      </c>
      <c r="B552" s="6" t="s">
        <v>7</v>
      </c>
      <c r="C552" s="6">
        <v>11</v>
      </c>
      <c r="E552" s="22" t="str">
        <f t="shared" si="16"/>
        <v>Blockchain Development</v>
      </c>
      <c r="F552" s="22">
        <f t="shared" si="17"/>
        <v>11</v>
      </c>
    </row>
    <row r="553" spans="1:6" x14ac:dyDescent="0.25">
      <c r="A553" s="6" t="s">
        <v>1667</v>
      </c>
      <c r="B553" s="6" t="s">
        <v>97</v>
      </c>
      <c r="C553" s="6">
        <v>20</v>
      </c>
      <c r="E553" s="22" t="str">
        <f t="shared" si="16"/>
        <v>Machine Learning</v>
      </c>
      <c r="F553" s="22">
        <f t="shared" si="17"/>
        <v>20</v>
      </c>
    </row>
    <row r="554" spans="1:6" x14ac:dyDescent="0.25">
      <c r="A554" s="6" t="s">
        <v>1671</v>
      </c>
      <c r="B554" s="6" t="s">
        <v>19</v>
      </c>
      <c r="C554" s="6">
        <v>5</v>
      </c>
      <c r="E554" s="22" t="str">
        <f t="shared" si="16"/>
        <v>Graphic Design</v>
      </c>
      <c r="F554" s="22">
        <f t="shared" si="17"/>
        <v>5</v>
      </c>
    </row>
    <row r="555" spans="1:6" x14ac:dyDescent="0.25">
      <c r="A555" s="6" t="s">
        <v>1691</v>
      </c>
      <c r="B555" s="6" t="s">
        <v>60</v>
      </c>
      <c r="C555" s="6">
        <v>11</v>
      </c>
      <c r="E555" s="22" t="str">
        <f t="shared" si="16"/>
        <v>UI/UX Design</v>
      </c>
      <c r="F555" s="22">
        <f t="shared" si="17"/>
        <v>11</v>
      </c>
    </row>
    <row r="556" spans="1:6" x14ac:dyDescent="0.25">
      <c r="A556" s="6" t="s">
        <v>1705</v>
      </c>
      <c r="B556" s="6" t="s">
        <v>31</v>
      </c>
      <c r="C556" s="6">
        <v>14</v>
      </c>
      <c r="E556" s="22" t="str">
        <f t="shared" si="16"/>
        <v>AI</v>
      </c>
      <c r="F556" s="22">
        <f t="shared" si="17"/>
        <v>14</v>
      </c>
    </row>
    <row r="557" spans="1:6" x14ac:dyDescent="0.25">
      <c r="A557" s="6" t="s">
        <v>1709</v>
      </c>
      <c r="B557" s="6" t="s">
        <v>31</v>
      </c>
      <c r="C557" s="6">
        <v>5</v>
      </c>
      <c r="E557" s="22" t="str">
        <f t="shared" si="16"/>
        <v>AI</v>
      </c>
      <c r="F557" s="22">
        <f t="shared" si="17"/>
        <v>5</v>
      </c>
    </row>
    <row r="558" spans="1:6" x14ac:dyDescent="0.25">
      <c r="A558" s="6" t="s">
        <v>1733</v>
      </c>
      <c r="B558" s="6" t="s">
        <v>31</v>
      </c>
      <c r="C558" s="6">
        <v>7</v>
      </c>
      <c r="E558" s="22" t="str">
        <f t="shared" si="16"/>
        <v>AI</v>
      </c>
      <c r="F558" s="22">
        <f t="shared" si="17"/>
        <v>7</v>
      </c>
    </row>
    <row r="559" spans="1:6" x14ac:dyDescent="0.25">
      <c r="A559" s="6" t="s">
        <v>1745</v>
      </c>
      <c r="B559" s="6" t="s">
        <v>7</v>
      </c>
      <c r="C559" s="6">
        <v>3</v>
      </c>
      <c r="E559" s="22" t="str">
        <f t="shared" si="16"/>
        <v>Blockchain Development</v>
      </c>
      <c r="F559" s="22">
        <f t="shared" si="17"/>
        <v>3</v>
      </c>
    </row>
    <row r="560" spans="1:6" x14ac:dyDescent="0.25">
      <c r="A560" s="6" t="s">
        <v>1747</v>
      </c>
      <c r="B560" s="6" t="s">
        <v>64</v>
      </c>
      <c r="C560" s="6">
        <v>5</v>
      </c>
      <c r="E560" s="22" t="str">
        <f t="shared" si="16"/>
        <v>Cybersecurity</v>
      </c>
      <c r="F560" s="22">
        <f t="shared" si="17"/>
        <v>5</v>
      </c>
    </row>
    <row r="561" spans="1:6" x14ac:dyDescent="0.25">
      <c r="A561" s="6" t="s">
        <v>1765</v>
      </c>
      <c r="B561" s="6" t="s">
        <v>19</v>
      </c>
      <c r="C561" s="6">
        <v>11</v>
      </c>
      <c r="E561" s="22" t="str">
        <f t="shared" si="16"/>
        <v>Graphic Design</v>
      </c>
      <c r="F561" s="22">
        <f t="shared" si="17"/>
        <v>11</v>
      </c>
    </row>
    <row r="562" spans="1:6" x14ac:dyDescent="0.25">
      <c r="A562" s="6" t="s">
        <v>1789</v>
      </c>
      <c r="B562" s="6" t="s">
        <v>14</v>
      </c>
      <c r="C562" s="6">
        <v>16</v>
      </c>
      <c r="E562" s="22" t="str">
        <f t="shared" si="16"/>
        <v>Mobile Apps</v>
      </c>
      <c r="F562" s="22">
        <f t="shared" si="17"/>
        <v>16</v>
      </c>
    </row>
    <row r="563" spans="1:6" x14ac:dyDescent="0.25">
      <c r="A563" s="6" t="s">
        <v>1815</v>
      </c>
      <c r="B563" s="6" t="s">
        <v>19</v>
      </c>
      <c r="C563" s="6">
        <v>14</v>
      </c>
      <c r="E563" s="22" t="str">
        <f t="shared" si="16"/>
        <v>Graphic Design</v>
      </c>
      <c r="F563" s="22">
        <f t="shared" si="17"/>
        <v>14</v>
      </c>
    </row>
    <row r="564" spans="1:6" x14ac:dyDescent="0.25">
      <c r="A564" s="6" t="s">
        <v>1821</v>
      </c>
      <c r="B564" s="6" t="s">
        <v>23</v>
      </c>
      <c r="C564" s="6">
        <v>14</v>
      </c>
      <c r="E564" s="22" t="str">
        <f t="shared" si="16"/>
        <v>Web Development</v>
      </c>
      <c r="F564" s="22">
        <f t="shared" si="17"/>
        <v>14</v>
      </c>
    </row>
    <row r="565" spans="1:6" x14ac:dyDescent="0.25">
      <c r="A565" s="6" t="s">
        <v>1842</v>
      </c>
      <c r="B565" s="6" t="s">
        <v>60</v>
      </c>
      <c r="C565" s="6">
        <v>13</v>
      </c>
      <c r="E565" s="22" t="str">
        <f t="shared" si="16"/>
        <v>UI/UX Design</v>
      </c>
      <c r="F565" s="22">
        <f t="shared" si="17"/>
        <v>13</v>
      </c>
    </row>
    <row r="566" spans="1:6" x14ac:dyDescent="0.25">
      <c r="A566" s="6" t="s">
        <v>1870</v>
      </c>
      <c r="B566" s="6" t="s">
        <v>7</v>
      </c>
      <c r="C566" s="6">
        <v>3</v>
      </c>
      <c r="E566" s="22" t="str">
        <f t="shared" si="16"/>
        <v>Blockchain Development</v>
      </c>
      <c r="F566" s="22">
        <f t="shared" si="17"/>
        <v>3</v>
      </c>
    </row>
    <row r="567" spans="1:6" x14ac:dyDescent="0.25">
      <c r="A567" s="6" t="s">
        <v>1909</v>
      </c>
      <c r="B567" s="6" t="s">
        <v>60</v>
      </c>
      <c r="C567" s="6">
        <v>6</v>
      </c>
      <c r="E567" s="22" t="str">
        <f t="shared" si="16"/>
        <v>UI/UX Design</v>
      </c>
      <c r="F567" s="22">
        <f t="shared" si="17"/>
        <v>6</v>
      </c>
    </row>
    <row r="568" spans="1:6" x14ac:dyDescent="0.25">
      <c r="A568" s="6" t="s">
        <v>1935</v>
      </c>
      <c r="B568" s="6" t="s">
        <v>14</v>
      </c>
      <c r="C568" s="6">
        <v>7</v>
      </c>
      <c r="E568" s="22" t="str">
        <f t="shared" si="16"/>
        <v>Mobile Apps</v>
      </c>
      <c r="F568" s="22">
        <f t="shared" si="17"/>
        <v>7</v>
      </c>
    </row>
    <row r="569" spans="1:6" x14ac:dyDescent="0.25">
      <c r="A569" s="6" t="s">
        <v>1937</v>
      </c>
      <c r="B569" s="6" t="s">
        <v>19</v>
      </c>
      <c r="C569" s="6">
        <v>10</v>
      </c>
      <c r="E569" s="22" t="str">
        <f t="shared" si="16"/>
        <v>Graphic Design</v>
      </c>
      <c r="F569" s="22">
        <f t="shared" si="17"/>
        <v>10</v>
      </c>
    </row>
    <row r="570" spans="1:6" x14ac:dyDescent="0.25">
      <c r="A570" s="6" t="s">
        <v>1947</v>
      </c>
      <c r="B570" s="6" t="s">
        <v>75</v>
      </c>
      <c r="C570" s="6">
        <v>13</v>
      </c>
      <c r="E570" s="22" t="str">
        <f t="shared" si="16"/>
        <v>DevOps</v>
      </c>
      <c r="F570" s="22">
        <f t="shared" si="17"/>
        <v>13</v>
      </c>
    </row>
    <row r="571" spans="1:6" x14ac:dyDescent="0.25">
      <c r="A571" s="6" t="s">
        <v>1955</v>
      </c>
      <c r="B571" s="6" t="s">
        <v>75</v>
      </c>
      <c r="C571" s="6">
        <v>9</v>
      </c>
      <c r="E571" s="22" t="str">
        <f t="shared" si="16"/>
        <v>DevOps</v>
      </c>
      <c r="F571" s="22">
        <f t="shared" si="17"/>
        <v>9</v>
      </c>
    </row>
    <row r="572" spans="1:6" x14ac:dyDescent="0.25">
      <c r="A572" s="6" t="s">
        <v>1967</v>
      </c>
      <c r="B572" s="6" t="s">
        <v>7</v>
      </c>
      <c r="C572" s="6">
        <v>10</v>
      </c>
      <c r="E572" s="22" t="str">
        <f t="shared" si="16"/>
        <v>Blockchain Development</v>
      </c>
      <c r="F572" s="22">
        <f t="shared" si="17"/>
        <v>10</v>
      </c>
    </row>
    <row r="573" spans="1:6" x14ac:dyDescent="0.25">
      <c r="A573" s="6" t="s">
        <v>1969</v>
      </c>
      <c r="B573" s="6" t="s">
        <v>23</v>
      </c>
      <c r="C573" s="6">
        <v>1</v>
      </c>
      <c r="E573" s="22" t="str">
        <f t="shared" si="16"/>
        <v>Web Development</v>
      </c>
      <c r="F573" s="22">
        <f t="shared" si="17"/>
        <v>1</v>
      </c>
    </row>
    <row r="574" spans="1:6" x14ac:dyDescent="0.25">
      <c r="A574" s="6" t="s">
        <v>1991</v>
      </c>
      <c r="B574" s="6" t="s">
        <v>97</v>
      </c>
      <c r="C574" s="6">
        <v>9</v>
      </c>
      <c r="E574" s="22" t="str">
        <f t="shared" si="16"/>
        <v>Machine Learning</v>
      </c>
      <c r="F574" s="22">
        <f t="shared" si="17"/>
        <v>9</v>
      </c>
    </row>
    <row r="575" spans="1:6" x14ac:dyDescent="0.25">
      <c r="A575" s="6" t="s">
        <v>2011</v>
      </c>
      <c r="B575" s="6" t="s">
        <v>75</v>
      </c>
      <c r="C575" s="6">
        <v>6</v>
      </c>
      <c r="E575" s="22" t="str">
        <f t="shared" si="16"/>
        <v>DevOps</v>
      </c>
      <c r="F575" s="22">
        <f t="shared" si="17"/>
        <v>6</v>
      </c>
    </row>
    <row r="576" spans="1:6" x14ac:dyDescent="0.25">
      <c r="A576" s="6" t="s">
        <v>2027</v>
      </c>
      <c r="B576" s="6" t="s">
        <v>23</v>
      </c>
      <c r="C576" s="6">
        <v>6</v>
      </c>
      <c r="E576" s="22" t="str">
        <f t="shared" si="16"/>
        <v>Web Development</v>
      </c>
      <c r="F576" s="22">
        <f t="shared" si="17"/>
        <v>6</v>
      </c>
    </row>
    <row r="577" spans="1:6" x14ac:dyDescent="0.25">
      <c r="A577" s="6" t="s">
        <v>27</v>
      </c>
      <c r="B577" s="6" t="s">
        <v>31</v>
      </c>
      <c r="C577" s="6">
        <v>8</v>
      </c>
      <c r="E577" s="22" t="str">
        <f t="shared" si="16"/>
        <v>AI</v>
      </c>
      <c r="F577" s="22">
        <f t="shared" si="17"/>
        <v>8</v>
      </c>
    </row>
    <row r="578" spans="1:6" x14ac:dyDescent="0.25">
      <c r="A578" s="6" t="s">
        <v>87</v>
      </c>
      <c r="B578" s="6" t="s">
        <v>75</v>
      </c>
      <c r="C578" s="6">
        <v>3</v>
      </c>
      <c r="E578" s="22" t="str">
        <f t="shared" si="16"/>
        <v>DevOps</v>
      </c>
      <c r="F578" s="22">
        <f t="shared" si="17"/>
        <v>3</v>
      </c>
    </row>
    <row r="579" spans="1:6" x14ac:dyDescent="0.25">
      <c r="A579" s="6" t="s">
        <v>124</v>
      </c>
      <c r="B579" s="6" t="s">
        <v>31</v>
      </c>
      <c r="C579" s="6">
        <v>15</v>
      </c>
      <c r="E579" s="22" t="str">
        <f t="shared" si="16"/>
        <v>AI</v>
      </c>
      <c r="F579" s="22">
        <f t="shared" si="17"/>
        <v>15</v>
      </c>
    </row>
    <row r="580" spans="1:6" x14ac:dyDescent="0.25">
      <c r="A580" s="6" t="s">
        <v>196</v>
      </c>
      <c r="B580" s="6" t="s">
        <v>23</v>
      </c>
      <c r="C580" s="6">
        <v>14</v>
      </c>
      <c r="E580" s="22" t="str">
        <f t="shared" ref="E580:E643" si="18">VLOOKUP($A580,$A:$C,2,FALSE)</f>
        <v>Web Development</v>
      </c>
      <c r="F580" s="22">
        <f t="shared" ref="F580:F643" si="19">VLOOKUP($A580, $A:$C, 3, FALSE)</f>
        <v>14</v>
      </c>
    </row>
    <row r="581" spans="1:6" x14ac:dyDescent="0.25">
      <c r="A581" s="6" t="s">
        <v>245</v>
      </c>
      <c r="B581" s="6" t="s">
        <v>14</v>
      </c>
      <c r="C581" s="6">
        <v>9</v>
      </c>
      <c r="E581" s="22" t="str">
        <f t="shared" si="18"/>
        <v>Mobile Apps</v>
      </c>
      <c r="F581" s="22">
        <f t="shared" si="19"/>
        <v>9</v>
      </c>
    </row>
    <row r="582" spans="1:6" x14ac:dyDescent="0.25">
      <c r="A582" s="6" t="s">
        <v>249</v>
      </c>
      <c r="B582" s="6" t="s">
        <v>64</v>
      </c>
      <c r="C582" s="6">
        <v>11</v>
      </c>
      <c r="E582" s="22" t="str">
        <f t="shared" si="18"/>
        <v>Cybersecurity</v>
      </c>
      <c r="F582" s="22">
        <f t="shared" si="19"/>
        <v>11</v>
      </c>
    </row>
    <row r="583" spans="1:6" x14ac:dyDescent="0.25">
      <c r="A583" s="6" t="s">
        <v>506</v>
      </c>
      <c r="B583" s="6" t="s">
        <v>64</v>
      </c>
      <c r="C583" s="6">
        <v>3</v>
      </c>
      <c r="E583" s="22" t="str">
        <f t="shared" si="18"/>
        <v>Cybersecurity</v>
      </c>
      <c r="F583" s="22">
        <f t="shared" si="19"/>
        <v>3</v>
      </c>
    </row>
    <row r="584" spans="1:6" x14ac:dyDescent="0.25">
      <c r="A584" s="6" t="s">
        <v>550</v>
      </c>
      <c r="B584" s="6" t="s">
        <v>97</v>
      </c>
      <c r="C584" s="6">
        <v>4</v>
      </c>
      <c r="E584" s="22" t="str">
        <f t="shared" si="18"/>
        <v>Machine Learning</v>
      </c>
      <c r="F584" s="22">
        <f t="shared" si="19"/>
        <v>4</v>
      </c>
    </row>
    <row r="585" spans="1:6" x14ac:dyDescent="0.25">
      <c r="A585" s="6" t="s">
        <v>578</v>
      </c>
      <c r="B585" s="6" t="s">
        <v>7</v>
      </c>
      <c r="C585" s="6">
        <v>13</v>
      </c>
      <c r="E585" s="22" t="str">
        <f t="shared" si="18"/>
        <v>Blockchain Development</v>
      </c>
      <c r="F585" s="22">
        <f t="shared" si="19"/>
        <v>13</v>
      </c>
    </row>
    <row r="586" spans="1:6" x14ac:dyDescent="0.25">
      <c r="A586" s="6" t="s">
        <v>630</v>
      </c>
      <c r="B586" s="6" t="s">
        <v>19</v>
      </c>
      <c r="C586" s="6">
        <v>11</v>
      </c>
      <c r="E586" s="22" t="str">
        <f t="shared" si="18"/>
        <v>Graphic Design</v>
      </c>
      <c r="F586" s="22">
        <f t="shared" si="19"/>
        <v>11</v>
      </c>
    </row>
    <row r="587" spans="1:6" x14ac:dyDescent="0.25">
      <c r="A587" s="6" t="s">
        <v>648</v>
      </c>
      <c r="B587" s="6" t="s">
        <v>23</v>
      </c>
      <c r="C587" s="6">
        <v>12</v>
      </c>
      <c r="E587" s="22" t="str">
        <f t="shared" si="18"/>
        <v>Web Development</v>
      </c>
      <c r="F587" s="22">
        <f t="shared" si="19"/>
        <v>12</v>
      </c>
    </row>
    <row r="588" spans="1:6" x14ac:dyDescent="0.25">
      <c r="A588" s="6" t="s">
        <v>848</v>
      </c>
      <c r="B588" s="6" t="s">
        <v>31</v>
      </c>
      <c r="C588" s="6">
        <v>4</v>
      </c>
      <c r="E588" s="22" t="str">
        <f t="shared" si="18"/>
        <v>AI</v>
      </c>
      <c r="F588" s="22">
        <f t="shared" si="19"/>
        <v>4</v>
      </c>
    </row>
    <row r="589" spans="1:6" x14ac:dyDescent="0.25">
      <c r="A589" s="6" t="s">
        <v>864</v>
      </c>
      <c r="B589" s="6" t="s">
        <v>60</v>
      </c>
      <c r="C589" s="6">
        <v>2</v>
      </c>
      <c r="E589" s="22" t="str">
        <f t="shared" si="18"/>
        <v>UI/UX Design</v>
      </c>
      <c r="F589" s="22">
        <f t="shared" si="19"/>
        <v>2</v>
      </c>
    </row>
    <row r="590" spans="1:6" x14ac:dyDescent="0.25">
      <c r="A590" s="6" t="s">
        <v>896</v>
      </c>
      <c r="B590" s="6" t="s">
        <v>97</v>
      </c>
      <c r="C590" s="6">
        <v>7</v>
      </c>
      <c r="E590" s="22" t="str">
        <f t="shared" si="18"/>
        <v>Machine Learning</v>
      </c>
      <c r="F590" s="22">
        <f t="shared" si="19"/>
        <v>7</v>
      </c>
    </row>
    <row r="591" spans="1:6" x14ac:dyDescent="0.25">
      <c r="A591" s="6" t="s">
        <v>973</v>
      </c>
      <c r="B591" s="6" t="s">
        <v>97</v>
      </c>
      <c r="C591" s="6">
        <v>9</v>
      </c>
      <c r="E591" s="22" t="str">
        <f t="shared" si="18"/>
        <v>Machine Learning</v>
      </c>
      <c r="F591" s="22">
        <f t="shared" si="19"/>
        <v>9</v>
      </c>
    </row>
    <row r="592" spans="1:6" x14ac:dyDescent="0.25">
      <c r="A592" s="6" t="s">
        <v>1025</v>
      </c>
      <c r="B592" s="6" t="s">
        <v>64</v>
      </c>
      <c r="C592" s="6">
        <v>13</v>
      </c>
      <c r="E592" s="22" t="str">
        <f t="shared" si="18"/>
        <v>Cybersecurity</v>
      </c>
      <c r="F592" s="22">
        <f t="shared" si="19"/>
        <v>13</v>
      </c>
    </row>
    <row r="593" spans="1:6" x14ac:dyDescent="0.25">
      <c r="A593" s="6" t="s">
        <v>1110</v>
      </c>
      <c r="B593" s="6" t="s">
        <v>60</v>
      </c>
      <c r="C593" s="6">
        <v>14</v>
      </c>
      <c r="E593" s="22" t="str">
        <f t="shared" si="18"/>
        <v>UI/UX Design</v>
      </c>
      <c r="F593" s="22">
        <f t="shared" si="19"/>
        <v>14</v>
      </c>
    </row>
    <row r="594" spans="1:6" x14ac:dyDescent="0.25">
      <c r="A594" s="6" t="s">
        <v>1294</v>
      </c>
      <c r="B594" s="6" t="s">
        <v>19</v>
      </c>
      <c r="C594" s="6">
        <v>13</v>
      </c>
      <c r="E594" s="22" t="str">
        <f t="shared" si="18"/>
        <v>Graphic Design</v>
      </c>
      <c r="F594" s="22">
        <f t="shared" si="19"/>
        <v>13</v>
      </c>
    </row>
    <row r="595" spans="1:6" x14ac:dyDescent="0.25">
      <c r="A595" s="6" t="s">
        <v>1838</v>
      </c>
      <c r="B595" s="6" t="s">
        <v>75</v>
      </c>
      <c r="C595" s="6">
        <v>3</v>
      </c>
      <c r="E595" s="22" t="str">
        <f t="shared" si="18"/>
        <v>DevOps</v>
      </c>
      <c r="F595" s="22">
        <f t="shared" si="19"/>
        <v>3</v>
      </c>
    </row>
    <row r="596" spans="1:6" x14ac:dyDescent="0.25">
      <c r="A596" s="6" t="s">
        <v>1882</v>
      </c>
      <c r="B596" s="6" t="s">
        <v>97</v>
      </c>
      <c r="C596" s="6">
        <v>14</v>
      </c>
      <c r="E596" s="22" t="str">
        <f t="shared" si="18"/>
        <v>Machine Learning</v>
      </c>
      <c r="F596" s="22">
        <f t="shared" si="19"/>
        <v>14</v>
      </c>
    </row>
    <row r="597" spans="1:6" x14ac:dyDescent="0.25">
      <c r="A597" s="6" t="s">
        <v>174</v>
      </c>
      <c r="B597" s="6" t="s">
        <v>64</v>
      </c>
      <c r="C597" s="6">
        <v>7</v>
      </c>
      <c r="E597" s="22" t="str">
        <f t="shared" si="18"/>
        <v>Cybersecurity</v>
      </c>
      <c r="F597" s="22">
        <f t="shared" si="19"/>
        <v>7</v>
      </c>
    </row>
    <row r="598" spans="1:6" x14ac:dyDescent="0.25">
      <c r="A598" s="6" t="s">
        <v>190</v>
      </c>
      <c r="B598" s="6" t="s">
        <v>60</v>
      </c>
      <c r="C598" s="6">
        <v>15</v>
      </c>
      <c r="E598" s="22" t="str">
        <f t="shared" si="18"/>
        <v>UI/UX Design</v>
      </c>
      <c r="F598" s="22">
        <f t="shared" si="19"/>
        <v>15</v>
      </c>
    </row>
    <row r="599" spans="1:6" x14ac:dyDescent="0.25">
      <c r="A599" s="6" t="s">
        <v>241</v>
      </c>
      <c r="B599" s="6" t="s">
        <v>23</v>
      </c>
      <c r="C599" s="6">
        <v>20</v>
      </c>
      <c r="E599" s="22" t="str">
        <f t="shared" si="18"/>
        <v>Web Development</v>
      </c>
      <c r="F599" s="22">
        <f t="shared" si="19"/>
        <v>20</v>
      </c>
    </row>
    <row r="600" spans="1:6" x14ac:dyDescent="0.25">
      <c r="A600" s="6" t="s">
        <v>427</v>
      </c>
      <c r="B600" s="6" t="s">
        <v>14</v>
      </c>
      <c r="C600" s="6">
        <v>11</v>
      </c>
      <c r="E600" s="22" t="str">
        <f t="shared" si="18"/>
        <v>Mobile Apps</v>
      </c>
      <c r="F600" s="22">
        <f t="shared" si="19"/>
        <v>11</v>
      </c>
    </row>
    <row r="601" spans="1:6" x14ac:dyDescent="0.25">
      <c r="A601" s="6" t="s">
        <v>504</v>
      </c>
      <c r="B601" s="6" t="s">
        <v>60</v>
      </c>
      <c r="C601" s="6">
        <v>4</v>
      </c>
      <c r="E601" s="22" t="str">
        <f t="shared" si="18"/>
        <v>UI/UX Design</v>
      </c>
      <c r="F601" s="22">
        <f t="shared" si="19"/>
        <v>4</v>
      </c>
    </row>
    <row r="602" spans="1:6" x14ac:dyDescent="0.25">
      <c r="A602" s="6" t="s">
        <v>790</v>
      </c>
      <c r="B602" s="6" t="s">
        <v>7</v>
      </c>
      <c r="C602" s="6">
        <v>2</v>
      </c>
      <c r="E602" s="22" t="str">
        <f t="shared" si="18"/>
        <v>Blockchain Development</v>
      </c>
      <c r="F602" s="22">
        <f t="shared" si="19"/>
        <v>2</v>
      </c>
    </row>
    <row r="603" spans="1:6" x14ac:dyDescent="0.25">
      <c r="A603" s="6" t="s">
        <v>816</v>
      </c>
      <c r="B603" s="6" t="s">
        <v>64</v>
      </c>
      <c r="C603" s="6">
        <v>4</v>
      </c>
      <c r="E603" s="22" t="str">
        <f t="shared" si="18"/>
        <v>Cybersecurity</v>
      </c>
      <c r="F603" s="22">
        <f t="shared" si="19"/>
        <v>4</v>
      </c>
    </row>
    <row r="604" spans="1:6" x14ac:dyDescent="0.25">
      <c r="A604" s="6" t="s">
        <v>846</v>
      </c>
      <c r="B604" s="6" t="s">
        <v>38</v>
      </c>
      <c r="C604" s="6">
        <v>14</v>
      </c>
      <c r="E604" s="22" t="str">
        <f t="shared" si="18"/>
        <v>Data Analysis</v>
      </c>
      <c r="F604" s="22">
        <f t="shared" si="19"/>
        <v>14</v>
      </c>
    </row>
    <row r="605" spans="1:6" x14ac:dyDescent="0.25">
      <c r="A605" s="6" t="s">
        <v>858</v>
      </c>
      <c r="B605" s="6" t="s">
        <v>38</v>
      </c>
      <c r="C605" s="6">
        <v>5</v>
      </c>
      <c r="E605" s="22" t="str">
        <f t="shared" si="18"/>
        <v>Data Analysis</v>
      </c>
      <c r="F605" s="22">
        <f t="shared" si="19"/>
        <v>5</v>
      </c>
    </row>
    <row r="606" spans="1:6" x14ac:dyDescent="0.25">
      <c r="A606" s="6" t="s">
        <v>1889</v>
      </c>
      <c r="B606" s="6" t="s">
        <v>38</v>
      </c>
      <c r="C606" s="6">
        <v>8</v>
      </c>
      <c r="E606" s="22" t="str">
        <f t="shared" si="18"/>
        <v>Data Analysis</v>
      </c>
      <c r="F606" s="22">
        <f t="shared" si="19"/>
        <v>8</v>
      </c>
    </row>
    <row r="607" spans="1:6" x14ac:dyDescent="0.25">
      <c r="A607" s="6" t="s">
        <v>1142</v>
      </c>
      <c r="B607" s="6" t="s">
        <v>75</v>
      </c>
      <c r="C607" s="6">
        <v>1</v>
      </c>
      <c r="E607" s="22" t="str">
        <f t="shared" si="18"/>
        <v>DevOps</v>
      </c>
      <c r="F607" s="22">
        <f t="shared" si="19"/>
        <v>1</v>
      </c>
    </row>
    <row r="608" spans="1:6" x14ac:dyDescent="0.25">
      <c r="A608" s="6" t="s">
        <v>1208</v>
      </c>
      <c r="B608" s="6" t="s">
        <v>14</v>
      </c>
      <c r="C608" s="6">
        <v>5</v>
      </c>
      <c r="E608" s="22" t="str">
        <f t="shared" si="18"/>
        <v>Mobile Apps</v>
      </c>
      <c r="F608" s="22">
        <f t="shared" si="19"/>
        <v>5</v>
      </c>
    </row>
    <row r="609" spans="1:6" x14ac:dyDescent="0.25">
      <c r="A609" s="6" t="s">
        <v>1224</v>
      </c>
      <c r="B609" s="6" t="s">
        <v>14</v>
      </c>
      <c r="C609" s="6">
        <v>14</v>
      </c>
      <c r="E609" s="22" t="str">
        <f t="shared" si="18"/>
        <v>Mobile Apps</v>
      </c>
      <c r="F609" s="22">
        <f t="shared" si="19"/>
        <v>14</v>
      </c>
    </row>
    <row r="610" spans="1:6" x14ac:dyDescent="0.25">
      <c r="A610" s="6" t="s">
        <v>1320</v>
      </c>
      <c r="B610" s="6" t="s">
        <v>31</v>
      </c>
      <c r="C610" s="6">
        <v>4</v>
      </c>
      <c r="E610" s="22" t="str">
        <f t="shared" si="18"/>
        <v>AI</v>
      </c>
      <c r="F610" s="22">
        <f t="shared" si="19"/>
        <v>4</v>
      </c>
    </row>
    <row r="611" spans="1:6" x14ac:dyDescent="0.25">
      <c r="A611" s="6" t="s">
        <v>1332</v>
      </c>
      <c r="B611" s="6" t="s">
        <v>60</v>
      </c>
      <c r="C611" s="6">
        <v>1</v>
      </c>
      <c r="E611" s="22" t="str">
        <f t="shared" si="18"/>
        <v>UI/UX Design</v>
      </c>
      <c r="F611" s="22">
        <f t="shared" si="19"/>
        <v>1</v>
      </c>
    </row>
    <row r="612" spans="1:6" x14ac:dyDescent="0.25">
      <c r="A612" s="6" t="s">
        <v>1370</v>
      </c>
      <c r="B612" s="6" t="s">
        <v>60</v>
      </c>
      <c r="C612" s="6">
        <v>1</v>
      </c>
      <c r="E612" s="22" t="str">
        <f t="shared" si="18"/>
        <v>UI/UX Design</v>
      </c>
      <c r="F612" s="22">
        <f t="shared" si="19"/>
        <v>1</v>
      </c>
    </row>
    <row r="613" spans="1:6" x14ac:dyDescent="0.25">
      <c r="A613" s="6" t="s">
        <v>1475</v>
      </c>
      <c r="B613" s="6" t="s">
        <v>19</v>
      </c>
      <c r="C613" s="6">
        <v>16</v>
      </c>
      <c r="E613" s="22" t="str">
        <f t="shared" si="18"/>
        <v>Graphic Design</v>
      </c>
      <c r="F613" s="22">
        <f t="shared" si="19"/>
        <v>16</v>
      </c>
    </row>
    <row r="614" spans="1:6" x14ac:dyDescent="0.25">
      <c r="A614" s="6" t="s">
        <v>1687</v>
      </c>
      <c r="B614" s="6" t="s">
        <v>14</v>
      </c>
      <c r="C614" s="6">
        <v>2</v>
      </c>
      <c r="E614" s="22" t="str">
        <f t="shared" si="18"/>
        <v>Mobile Apps</v>
      </c>
      <c r="F614" s="22">
        <f t="shared" si="19"/>
        <v>2</v>
      </c>
    </row>
    <row r="615" spans="1:6" x14ac:dyDescent="0.25">
      <c r="A615" s="6" t="s">
        <v>1731</v>
      </c>
      <c r="B615" s="6" t="s">
        <v>75</v>
      </c>
      <c r="C615" s="6">
        <v>8</v>
      </c>
      <c r="E615" s="22" t="str">
        <f t="shared" si="18"/>
        <v>DevOps</v>
      </c>
      <c r="F615" s="22">
        <f t="shared" si="19"/>
        <v>8</v>
      </c>
    </row>
    <row r="616" spans="1:6" x14ac:dyDescent="0.25">
      <c r="A616" s="6" t="s">
        <v>1876</v>
      </c>
      <c r="B616" s="6" t="s">
        <v>23</v>
      </c>
      <c r="C616" s="6">
        <v>12</v>
      </c>
      <c r="E616" s="22" t="str">
        <f t="shared" si="18"/>
        <v>Web Development</v>
      </c>
      <c r="F616" s="22">
        <f t="shared" si="19"/>
        <v>12</v>
      </c>
    </row>
    <row r="617" spans="1:6" x14ac:dyDescent="0.25">
      <c r="A617" s="6" t="s">
        <v>132</v>
      </c>
      <c r="B617" s="6" t="s">
        <v>19</v>
      </c>
      <c r="C617" s="6">
        <v>10</v>
      </c>
      <c r="E617" s="22" t="str">
        <f t="shared" si="18"/>
        <v>Graphic Design</v>
      </c>
      <c r="F617" s="22">
        <f t="shared" si="19"/>
        <v>10</v>
      </c>
    </row>
    <row r="618" spans="1:6" x14ac:dyDescent="0.25">
      <c r="A618" s="6" t="s">
        <v>478</v>
      </c>
      <c r="B618" s="6" t="s">
        <v>60</v>
      </c>
      <c r="C618" s="6">
        <v>1</v>
      </c>
      <c r="E618" s="22" t="str">
        <f t="shared" si="18"/>
        <v>UI/UX Design</v>
      </c>
      <c r="F618" s="22">
        <f t="shared" si="19"/>
        <v>1</v>
      </c>
    </row>
    <row r="619" spans="1:6" x14ac:dyDescent="0.25">
      <c r="A619" s="6" t="s">
        <v>901</v>
      </c>
      <c r="B619" s="6" t="s">
        <v>31</v>
      </c>
      <c r="C619" s="6">
        <v>10</v>
      </c>
      <c r="E619" s="22" t="str">
        <f t="shared" si="18"/>
        <v>AI</v>
      </c>
      <c r="F619" s="22">
        <f t="shared" si="19"/>
        <v>10</v>
      </c>
    </row>
    <row r="620" spans="1:6" x14ac:dyDescent="0.25">
      <c r="A620" s="6" t="s">
        <v>979</v>
      </c>
      <c r="B620" s="6" t="s">
        <v>14</v>
      </c>
      <c r="C620" s="6">
        <v>4</v>
      </c>
      <c r="E620" s="22" t="str">
        <f t="shared" si="18"/>
        <v>Mobile Apps</v>
      </c>
      <c r="F620" s="22">
        <f t="shared" si="19"/>
        <v>4</v>
      </c>
    </row>
    <row r="621" spans="1:6" x14ac:dyDescent="0.25">
      <c r="A621" s="6" t="s">
        <v>1088</v>
      </c>
      <c r="B621" s="6" t="s">
        <v>97</v>
      </c>
      <c r="C621" s="6">
        <v>8</v>
      </c>
      <c r="E621" s="22" t="str">
        <f t="shared" si="18"/>
        <v>Machine Learning</v>
      </c>
      <c r="F621" s="22">
        <f t="shared" si="19"/>
        <v>8</v>
      </c>
    </row>
    <row r="622" spans="1:6" x14ac:dyDescent="0.25">
      <c r="A622" s="6" t="s">
        <v>349</v>
      </c>
      <c r="B622" s="6" t="s">
        <v>38</v>
      </c>
      <c r="C622" s="6">
        <v>3</v>
      </c>
      <c r="E622" s="22" t="str">
        <f t="shared" si="18"/>
        <v>Data Analysis</v>
      </c>
      <c r="F622" s="22">
        <f t="shared" si="19"/>
        <v>3</v>
      </c>
    </row>
    <row r="623" spans="1:6" x14ac:dyDescent="0.25">
      <c r="A623" s="6" t="s">
        <v>379</v>
      </c>
      <c r="B623" s="6" t="s">
        <v>38</v>
      </c>
      <c r="C623" s="6">
        <v>12</v>
      </c>
      <c r="E623" s="22" t="str">
        <f t="shared" si="18"/>
        <v>Data Analysis</v>
      </c>
      <c r="F623" s="22">
        <f t="shared" si="19"/>
        <v>12</v>
      </c>
    </row>
    <row r="624" spans="1:6" x14ac:dyDescent="0.25">
      <c r="A624" s="6" t="s">
        <v>441</v>
      </c>
      <c r="B624" s="6" t="s">
        <v>38</v>
      </c>
      <c r="C624" s="6">
        <v>13</v>
      </c>
      <c r="E624" s="22" t="str">
        <f t="shared" si="18"/>
        <v>Data Analysis</v>
      </c>
      <c r="F624" s="22">
        <f t="shared" si="19"/>
        <v>13</v>
      </c>
    </row>
    <row r="625" spans="1:6" x14ac:dyDescent="0.25">
      <c r="A625" s="6" t="s">
        <v>668</v>
      </c>
      <c r="B625" s="6" t="s">
        <v>38</v>
      </c>
      <c r="C625" s="6">
        <v>11</v>
      </c>
      <c r="E625" s="22" t="str">
        <f t="shared" si="18"/>
        <v>Data Analysis</v>
      </c>
      <c r="F625" s="22">
        <f t="shared" si="19"/>
        <v>11</v>
      </c>
    </row>
    <row r="626" spans="1:6" x14ac:dyDescent="0.25">
      <c r="A626" s="6" t="s">
        <v>810</v>
      </c>
      <c r="B626" s="6" t="s">
        <v>38</v>
      </c>
      <c r="C626" s="6">
        <v>10</v>
      </c>
      <c r="E626" s="22" t="str">
        <f t="shared" si="18"/>
        <v>Data Analysis</v>
      </c>
      <c r="F626" s="22">
        <f t="shared" si="19"/>
        <v>10</v>
      </c>
    </row>
    <row r="627" spans="1:6" x14ac:dyDescent="0.25">
      <c r="A627" s="6" t="s">
        <v>1100</v>
      </c>
      <c r="B627" s="6" t="s">
        <v>38</v>
      </c>
      <c r="C627" s="6">
        <v>20</v>
      </c>
      <c r="E627" s="22" t="str">
        <f t="shared" si="18"/>
        <v>Data Analysis</v>
      </c>
      <c r="F627" s="22">
        <f t="shared" si="19"/>
        <v>20</v>
      </c>
    </row>
    <row r="628" spans="1:6" x14ac:dyDescent="0.25">
      <c r="A628" s="6" t="s">
        <v>1378</v>
      </c>
      <c r="B628" s="6" t="s">
        <v>19</v>
      </c>
      <c r="C628" s="6">
        <v>5</v>
      </c>
      <c r="E628" s="22" t="str">
        <f t="shared" si="18"/>
        <v>Graphic Design</v>
      </c>
      <c r="F628" s="22">
        <f t="shared" si="19"/>
        <v>5</v>
      </c>
    </row>
    <row r="629" spans="1:6" x14ac:dyDescent="0.25">
      <c r="A629" s="6" t="s">
        <v>1416</v>
      </c>
      <c r="B629" s="6" t="s">
        <v>64</v>
      </c>
      <c r="C629" s="6">
        <v>19</v>
      </c>
      <c r="E629" s="22" t="str">
        <f t="shared" si="18"/>
        <v>Cybersecurity</v>
      </c>
      <c r="F629" s="22">
        <f t="shared" si="19"/>
        <v>19</v>
      </c>
    </row>
    <row r="630" spans="1:6" x14ac:dyDescent="0.25">
      <c r="A630" s="6" t="s">
        <v>1525</v>
      </c>
      <c r="B630" s="6" t="s">
        <v>23</v>
      </c>
      <c r="C630" s="6">
        <v>12</v>
      </c>
      <c r="E630" s="22" t="str">
        <f t="shared" si="18"/>
        <v>Web Development</v>
      </c>
      <c r="F630" s="22">
        <f t="shared" si="19"/>
        <v>12</v>
      </c>
    </row>
    <row r="631" spans="1:6" x14ac:dyDescent="0.25">
      <c r="A631" s="6" t="s">
        <v>1561</v>
      </c>
      <c r="B631" s="6" t="s">
        <v>31</v>
      </c>
      <c r="C631" s="6">
        <v>17</v>
      </c>
      <c r="E631" s="22" t="str">
        <f t="shared" si="18"/>
        <v>AI</v>
      </c>
      <c r="F631" s="22">
        <f t="shared" si="19"/>
        <v>17</v>
      </c>
    </row>
    <row r="632" spans="1:6" x14ac:dyDescent="0.25">
      <c r="A632" s="6" t="s">
        <v>1587</v>
      </c>
      <c r="B632" s="6" t="s">
        <v>7</v>
      </c>
      <c r="C632" s="6">
        <v>8</v>
      </c>
      <c r="E632" s="22" t="str">
        <f t="shared" si="18"/>
        <v>Blockchain Development</v>
      </c>
      <c r="F632" s="22">
        <f t="shared" si="19"/>
        <v>8</v>
      </c>
    </row>
    <row r="633" spans="1:6" x14ac:dyDescent="0.25">
      <c r="A633" s="6" t="s">
        <v>1591</v>
      </c>
      <c r="B633" s="6" t="s">
        <v>19</v>
      </c>
      <c r="C633" s="6">
        <v>12</v>
      </c>
      <c r="E633" s="22" t="str">
        <f t="shared" si="18"/>
        <v>Graphic Design</v>
      </c>
      <c r="F633" s="22">
        <f t="shared" si="19"/>
        <v>12</v>
      </c>
    </row>
    <row r="634" spans="1:6" x14ac:dyDescent="0.25">
      <c r="A634" s="6" t="s">
        <v>1783</v>
      </c>
      <c r="B634" s="6" t="s">
        <v>31</v>
      </c>
      <c r="C634" s="6">
        <v>4</v>
      </c>
      <c r="E634" s="22" t="str">
        <f t="shared" si="18"/>
        <v>AI</v>
      </c>
      <c r="F634" s="22">
        <f t="shared" si="19"/>
        <v>4</v>
      </c>
    </row>
    <row r="635" spans="1:6" x14ac:dyDescent="0.25">
      <c r="A635" s="6" t="s">
        <v>2035</v>
      </c>
      <c r="B635" s="6" t="s">
        <v>7</v>
      </c>
      <c r="C635" s="6">
        <v>2</v>
      </c>
      <c r="E635" s="22" t="str">
        <f t="shared" si="18"/>
        <v>Blockchain Development</v>
      </c>
      <c r="F635" s="22">
        <f t="shared" si="19"/>
        <v>2</v>
      </c>
    </row>
    <row r="636" spans="1:6" x14ac:dyDescent="0.25">
      <c r="A636" s="6" t="s">
        <v>2045</v>
      </c>
      <c r="B636" s="6" t="s">
        <v>14</v>
      </c>
      <c r="C636" s="6">
        <v>7</v>
      </c>
      <c r="E636" s="22" t="str">
        <f t="shared" si="18"/>
        <v>Mobile Apps</v>
      </c>
      <c r="F636" s="22">
        <f t="shared" si="19"/>
        <v>7</v>
      </c>
    </row>
    <row r="637" spans="1:6" x14ac:dyDescent="0.25">
      <c r="A637" s="6" t="s">
        <v>590</v>
      </c>
      <c r="B637" s="6" t="s">
        <v>23</v>
      </c>
      <c r="C637" s="6">
        <v>14</v>
      </c>
      <c r="E637" s="22" t="str">
        <f t="shared" si="18"/>
        <v>Web Development</v>
      </c>
      <c r="F637" s="22">
        <f t="shared" si="19"/>
        <v>14</v>
      </c>
    </row>
    <row r="638" spans="1:6" x14ac:dyDescent="0.25">
      <c r="A638" s="6" t="s">
        <v>596</v>
      </c>
      <c r="B638" s="6" t="s">
        <v>7</v>
      </c>
      <c r="C638" s="6">
        <v>5</v>
      </c>
      <c r="E638" s="22" t="str">
        <f t="shared" si="18"/>
        <v>Blockchain Development</v>
      </c>
      <c r="F638" s="22">
        <f t="shared" si="19"/>
        <v>5</v>
      </c>
    </row>
    <row r="639" spans="1:6" x14ac:dyDescent="0.25">
      <c r="A639" s="6" t="s">
        <v>600</v>
      </c>
      <c r="B639" s="6" t="s">
        <v>31</v>
      </c>
      <c r="C639" s="6">
        <v>2</v>
      </c>
      <c r="E639" s="22" t="str">
        <f t="shared" si="18"/>
        <v>AI</v>
      </c>
      <c r="F639" s="22">
        <f t="shared" si="19"/>
        <v>2</v>
      </c>
    </row>
    <row r="640" spans="1:6" x14ac:dyDescent="0.25">
      <c r="A640" s="6" t="s">
        <v>656</v>
      </c>
      <c r="B640" s="6" t="s">
        <v>75</v>
      </c>
      <c r="C640" s="6">
        <v>17</v>
      </c>
      <c r="E640" s="22" t="str">
        <f t="shared" si="18"/>
        <v>DevOps</v>
      </c>
      <c r="F640" s="22">
        <f t="shared" si="19"/>
        <v>17</v>
      </c>
    </row>
    <row r="641" spans="1:6" x14ac:dyDescent="0.25">
      <c r="A641" s="6" t="s">
        <v>738</v>
      </c>
      <c r="B641" s="6" t="s">
        <v>19</v>
      </c>
      <c r="C641" s="6">
        <v>7</v>
      </c>
      <c r="E641" s="22" t="str">
        <f t="shared" si="18"/>
        <v>Graphic Design</v>
      </c>
      <c r="F641" s="22">
        <f t="shared" si="19"/>
        <v>7</v>
      </c>
    </row>
    <row r="642" spans="1:6" x14ac:dyDescent="0.25">
      <c r="A642" s="6" t="s">
        <v>750</v>
      </c>
      <c r="B642" s="6" t="s">
        <v>7</v>
      </c>
      <c r="C642" s="6">
        <v>4</v>
      </c>
      <c r="E642" s="22" t="str">
        <f t="shared" si="18"/>
        <v>Blockchain Development</v>
      </c>
      <c r="F642" s="22">
        <f t="shared" si="19"/>
        <v>4</v>
      </c>
    </row>
    <row r="643" spans="1:6" x14ac:dyDescent="0.25">
      <c r="A643" s="6" t="s">
        <v>772</v>
      </c>
      <c r="B643" s="6" t="s">
        <v>64</v>
      </c>
      <c r="C643" s="6">
        <v>14</v>
      </c>
      <c r="E643" s="22" t="str">
        <f t="shared" si="18"/>
        <v>Cybersecurity</v>
      </c>
      <c r="F643" s="22">
        <f t="shared" si="19"/>
        <v>14</v>
      </c>
    </row>
    <row r="644" spans="1:6" x14ac:dyDescent="0.25">
      <c r="A644" s="6" t="s">
        <v>794</v>
      </c>
      <c r="B644" s="6" t="s">
        <v>23</v>
      </c>
      <c r="C644" s="6">
        <v>15</v>
      </c>
      <c r="E644" s="22" t="str">
        <f t="shared" ref="E644:E707" si="20">VLOOKUP($A644,$A:$C,2,FALSE)</f>
        <v>Web Development</v>
      </c>
      <c r="F644" s="22">
        <f t="shared" ref="F644:F707" si="21">VLOOKUP($A644, $A:$C, 3, FALSE)</f>
        <v>15</v>
      </c>
    </row>
    <row r="645" spans="1:6" x14ac:dyDescent="0.25">
      <c r="A645" s="6" t="s">
        <v>814</v>
      </c>
      <c r="B645" s="6" t="s">
        <v>7</v>
      </c>
      <c r="C645" s="6">
        <v>1</v>
      </c>
      <c r="E645" s="22" t="str">
        <f t="shared" si="20"/>
        <v>Blockchain Development</v>
      </c>
      <c r="F645" s="22">
        <f t="shared" si="21"/>
        <v>1</v>
      </c>
    </row>
    <row r="646" spans="1:6" x14ac:dyDescent="0.25">
      <c r="A646" s="6" t="s">
        <v>981</v>
      </c>
      <c r="B646" s="6" t="s">
        <v>97</v>
      </c>
      <c r="C646" s="6">
        <v>4</v>
      </c>
      <c r="E646" s="22" t="str">
        <f t="shared" si="20"/>
        <v>Machine Learning</v>
      </c>
      <c r="F646" s="22">
        <f t="shared" si="21"/>
        <v>4</v>
      </c>
    </row>
    <row r="647" spans="1:6" x14ac:dyDescent="0.25">
      <c r="A647" s="6" t="s">
        <v>484</v>
      </c>
      <c r="B647" s="6" t="s">
        <v>38</v>
      </c>
      <c r="C647" s="6">
        <v>8</v>
      </c>
      <c r="E647" s="22" t="str">
        <f t="shared" si="20"/>
        <v>Data Analysis</v>
      </c>
      <c r="F647" s="22">
        <f t="shared" si="21"/>
        <v>8</v>
      </c>
    </row>
    <row r="648" spans="1:6" x14ac:dyDescent="0.25">
      <c r="A648" s="6" t="s">
        <v>1064</v>
      </c>
      <c r="B648" s="6" t="s">
        <v>38</v>
      </c>
      <c r="C648" s="6">
        <v>8</v>
      </c>
      <c r="E648" s="22" t="str">
        <f t="shared" si="20"/>
        <v>Data Analysis</v>
      </c>
      <c r="F648" s="22">
        <f t="shared" si="21"/>
        <v>8</v>
      </c>
    </row>
    <row r="649" spans="1:6" x14ac:dyDescent="0.25">
      <c r="A649" s="6" t="s">
        <v>1711</v>
      </c>
      <c r="B649" s="6" t="s">
        <v>38</v>
      </c>
      <c r="C649" s="6">
        <v>1</v>
      </c>
      <c r="E649" s="22" t="str">
        <f t="shared" si="20"/>
        <v>Data Analysis</v>
      </c>
      <c r="F649" s="22">
        <f t="shared" si="21"/>
        <v>1</v>
      </c>
    </row>
    <row r="650" spans="1:6" x14ac:dyDescent="0.25">
      <c r="A650" s="6" t="s">
        <v>1805</v>
      </c>
      <c r="B650" s="6" t="s">
        <v>7</v>
      </c>
      <c r="C650" s="6">
        <v>1</v>
      </c>
      <c r="E650" s="22" t="str">
        <f t="shared" si="20"/>
        <v>Blockchain Development</v>
      </c>
      <c r="F650" s="22">
        <f t="shared" si="21"/>
        <v>1</v>
      </c>
    </row>
    <row r="651" spans="1:6" x14ac:dyDescent="0.25">
      <c r="A651" s="6" t="s">
        <v>1819</v>
      </c>
      <c r="B651" s="6" t="s">
        <v>31</v>
      </c>
      <c r="C651" s="6">
        <v>9</v>
      </c>
      <c r="E651" s="22" t="str">
        <f t="shared" si="20"/>
        <v>AI</v>
      </c>
      <c r="F651" s="22">
        <f t="shared" si="21"/>
        <v>9</v>
      </c>
    </row>
    <row r="652" spans="1:6" x14ac:dyDescent="0.25">
      <c r="A652" s="6" t="s">
        <v>1858</v>
      </c>
      <c r="B652" s="6" t="s">
        <v>60</v>
      </c>
      <c r="C652" s="6">
        <v>10</v>
      </c>
      <c r="E652" s="22" t="str">
        <f t="shared" si="20"/>
        <v>UI/UX Design</v>
      </c>
      <c r="F652" s="22">
        <f t="shared" si="21"/>
        <v>10</v>
      </c>
    </row>
    <row r="653" spans="1:6" x14ac:dyDescent="0.25">
      <c r="A653" s="6" t="s">
        <v>1901</v>
      </c>
      <c r="B653" s="6" t="s">
        <v>75</v>
      </c>
      <c r="C653" s="6">
        <v>5</v>
      </c>
      <c r="E653" s="22" t="str">
        <f t="shared" si="20"/>
        <v>DevOps</v>
      </c>
      <c r="F653" s="22">
        <f t="shared" si="21"/>
        <v>5</v>
      </c>
    </row>
    <row r="654" spans="1:6" x14ac:dyDescent="0.25">
      <c r="A654" s="6" t="s">
        <v>61</v>
      </c>
      <c r="B654" s="6" t="s">
        <v>64</v>
      </c>
      <c r="C654" s="6">
        <v>16</v>
      </c>
      <c r="E654" s="22" t="str">
        <f t="shared" si="20"/>
        <v>Cybersecurity</v>
      </c>
      <c r="F654" s="22">
        <f t="shared" si="21"/>
        <v>16</v>
      </c>
    </row>
    <row r="655" spans="1:6" x14ac:dyDescent="0.25">
      <c r="A655" s="6" t="s">
        <v>176</v>
      </c>
      <c r="B655" s="6" t="s">
        <v>31</v>
      </c>
      <c r="C655" s="6">
        <v>7</v>
      </c>
      <c r="E655" s="22" t="str">
        <f t="shared" si="20"/>
        <v>AI</v>
      </c>
      <c r="F655" s="22">
        <f t="shared" si="21"/>
        <v>7</v>
      </c>
    </row>
    <row r="656" spans="1:6" x14ac:dyDescent="0.25">
      <c r="A656" s="6" t="s">
        <v>204</v>
      </c>
      <c r="B656" s="6" t="s">
        <v>60</v>
      </c>
      <c r="C656" s="6">
        <v>19</v>
      </c>
      <c r="E656" s="22" t="str">
        <f t="shared" si="20"/>
        <v>UI/UX Design</v>
      </c>
      <c r="F656" s="22">
        <f t="shared" si="21"/>
        <v>19</v>
      </c>
    </row>
    <row r="657" spans="1:6" x14ac:dyDescent="0.25">
      <c r="A657" s="6" t="s">
        <v>267</v>
      </c>
      <c r="B657" s="6" t="s">
        <v>14</v>
      </c>
      <c r="C657" s="6">
        <v>4</v>
      </c>
      <c r="E657" s="22" t="str">
        <f t="shared" si="20"/>
        <v>Mobile Apps</v>
      </c>
      <c r="F657" s="22">
        <f t="shared" si="21"/>
        <v>4</v>
      </c>
    </row>
    <row r="658" spans="1:6" x14ac:dyDescent="0.25">
      <c r="A658" s="6" t="s">
        <v>572</v>
      </c>
      <c r="B658" s="6" t="s">
        <v>14</v>
      </c>
      <c r="C658" s="6">
        <v>2</v>
      </c>
      <c r="E658" s="22" t="str">
        <f t="shared" si="20"/>
        <v>Mobile Apps</v>
      </c>
      <c r="F658" s="22">
        <f t="shared" si="21"/>
        <v>2</v>
      </c>
    </row>
    <row r="659" spans="1:6" x14ac:dyDescent="0.25">
      <c r="A659" s="6" t="s">
        <v>977</v>
      </c>
      <c r="B659" s="6" t="s">
        <v>19</v>
      </c>
      <c r="C659" s="6">
        <v>4</v>
      </c>
      <c r="E659" s="22" t="str">
        <f t="shared" si="20"/>
        <v>Graphic Design</v>
      </c>
      <c r="F659" s="22">
        <f t="shared" si="21"/>
        <v>4</v>
      </c>
    </row>
    <row r="660" spans="1:6" x14ac:dyDescent="0.25">
      <c r="A660" s="6" t="s">
        <v>1050</v>
      </c>
      <c r="B660" s="6" t="s">
        <v>60</v>
      </c>
      <c r="C660" s="6">
        <v>7</v>
      </c>
      <c r="E660" s="22" t="str">
        <f t="shared" si="20"/>
        <v>UI/UX Design</v>
      </c>
      <c r="F660" s="22">
        <f t="shared" si="21"/>
        <v>7</v>
      </c>
    </row>
    <row r="661" spans="1:6" x14ac:dyDescent="0.25">
      <c r="A661" s="6" t="s">
        <v>1252</v>
      </c>
      <c r="B661" s="6" t="s">
        <v>64</v>
      </c>
      <c r="C661" s="6">
        <v>15</v>
      </c>
      <c r="E661" s="22" t="str">
        <f t="shared" si="20"/>
        <v>Cybersecurity</v>
      </c>
      <c r="F661" s="22">
        <f t="shared" si="21"/>
        <v>15</v>
      </c>
    </row>
    <row r="662" spans="1:6" x14ac:dyDescent="0.25">
      <c r="A662" s="6" t="s">
        <v>1310</v>
      </c>
      <c r="B662" s="6" t="s">
        <v>75</v>
      </c>
      <c r="C662" s="6">
        <v>3</v>
      </c>
      <c r="E662" s="22" t="str">
        <f t="shared" si="20"/>
        <v>DevOps</v>
      </c>
      <c r="F662" s="22">
        <f t="shared" si="21"/>
        <v>3</v>
      </c>
    </row>
    <row r="663" spans="1:6" x14ac:dyDescent="0.25">
      <c r="A663" s="6" t="s">
        <v>458</v>
      </c>
      <c r="B663" s="6" t="s">
        <v>38</v>
      </c>
      <c r="C663" s="6">
        <v>13</v>
      </c>
      <c r="E663" s="22" t="str">
        <f t="shared" si="20"/>
        <v>Data Analysis</v>
      </c>
      <c r="F663" s="22">
        <f t="shared" si="21"/>
        <v>13</v>
      </c>
    </row>
    <row r="664" spans="1:6" x14ac:dyDescent="0.25">
      <c r="A664" s="6" t="s">
        <v>1390</v>
      </c>
      <c r="B664" s="6" t="s">
        <v>14</v>
      </c>
      <c r="C664" s="6">
        <v>18</v>
      </c>
      <c r="E664" s="22" t="str">
        <f t="shared" si="20"/>
        <v>Mobile Apps</v>
      </c>
      <c r="F664" s="22">
        <f t="shared" si="21"/>
        <v>18</v>
      </c>
    </row>
    <row r="665" spans="1:6" x14ac:dyDescent="0.25">
      <c r="A665" s="6" t="s">
        <v>1443</v>
      </c>
      <c r="B665" s="6" t="s">
        <v>23</v>
      </c>
      <c r="C665" s="6">
        <v>1</v>
      </c>
      <c r="E665" s="22" t="str">
        <f t="shared" si="20"/>
        <v>Web Development</v>
      </c>
      <c r="F665" s="22">
        <f t="shared" si="21"/>
        <v>1</v>
      </c>
    </row>
    <row r="666" spans="1:6" x14ac:dyDescent="0.25">
      <c r="A666" s="6" t="s">
        <v>1683</v>
      </c>
      <c r="B666" s="6" t="s">
        <v>38</v>
      </c>
      <c r="C666" s="6">
        <v>10</v>
      </c>
      <c r="E666" s="22" t="str">
        <f t="shared" si="20"/>
        <v>Data Analysis</v>
      </c>
      <c r="F666" s="22">
        <f t="shared" si="21"/>
        <v>10</v>
      </c>
    </row>
    <row r="667" spans="1:6" x14ac:dyDescent="0.25">
      <c r="A667" s="6" t="s">
        <v>1961</v>
      </c>
      <c r="B667" s="6" t="s">
        <v>38</v>
      </c>
      <c r="C667" s="6">
        <v>13</v>
      </c>
      <c r="E667" s="22" t="str">
        <f t="shared" si="20"/>
        <v>Data Analysis</v>
      </c>
      <c r="F667" s="22">
        <f t="shared" si="21"/>
        <v>13</v>
      </c>
    </row>
    <row r="668" spans="1:6" x14ac:dyDescent="0.25">
      <c r="A668" s="6" t="s">
        <v>1469</v>
      </c>
      <c r="B668" s="6" t="s">
        <v>75</v>
      </c>
      <c r="C668" s="6">
        <v>2</v>
      </c>
      <c r="E668" s="22" t="str">
        <f t="shared" si="20"/>
        <v>DevOps</v>
      </c>
      <c r="F668" s="22">
        <f t="shared" si="21"/>
        <v>2</v>
      </c>
    </row>
    <row r="669" spans="1:6" x14ac:dyDescent="0.25">
      <c r="A669" s="6" t="s">
        <v>1799</v>
      </c>
      <c r="B669" s="6" t="s">
        <v>14</v>
      </c>
      <c r="C669" s="6">
        <v>15</v>
      </c>
      <c r="E669" s="22" t="str">
        <f t="shared" si="20"/>
        <v>Mobile Apps</v>
      </c>
      <c r="F669" s="22">
        <f t="shared" si="21"/>
        <v>15</v>
      </c>
    </row>
    <row r="670" spans="1:6" x14ac:dyDescent="0.25">
      <c r="A670" s="6" t="s">
        <v>1917</v>
      </c>
      <c r="B670" s="6" t="s">
        <v>97</v>
      </c>
      <c r="C670" s="6">
        <v>2</v>
      </c>
      <c r="E670" s="22" t="str">
        <f t="shared" si="20"/>
        <v>Machine Learning</v>
      </c>
      <c r="F670" s="22">
        <f t="shared" si="21"/>
        <v>2</v>
      </c>
    </row>
    <row r="671" spans="1:6" x14ac:dyDescent="0.25">
      <c r="A671" s="6" t="s">
        <v>160</v>
      </c>
      <c r="B671" s="6" t="s">
        <v>14</v>
      </c>
      <c r="C671" s="6">
        <v>12</v>
      </c>
      <c r="E671" s="22" t="str">
        <f t="shared" si="20"/>
        <v>Mobile Apps</v>
      </c>
      <c r="F671" s="22">
        <f t="shared" si="21"/>
        <v>12</v>
      </c>
    </row>
    <row r="672" spans="1:6" x14ac:dyDescent="0.25">
      <c r="A672" s="6" t="s">
        <v>165</v>
      </c>
      <c r="B672" s="6" t="s">
        <v>64</v>
      </c>
      <c r="C672" s="6">
        <v>2</v>
      </c>
      <c r="E672" s="22" t="str">
        <f t="shared" si="20"/>
        <v>Cybersecurity</v>
      </c>
      <c r="F672" s="22">
        <f t="shared" si="21"/>
        <v>2</v>
      </c>
    </row>
    <row r="673" spans="1:6" x14ac:dyDescent="0.25">
      <c r="A673" s="6" t="s">
        <v>213</v>
      </c>
      <c r="B673" s="6" t="s">
        <v>7</v>
      </c>
      <c r="C673" s="6">
        <v>5</v>
      </c>
      <c r="E673" s="22" t="str">
        <f t="shared" si="20"/>
        <v>Blockchain Development</v>
      </c>
      <c r="F673" s="22">
        <f t="shared" si="21"/>
        <v>5</v>
      </c>
    </row>
    <row r="674" spans="1:6" x14ac:dyDescent="0.25">
      <c r="A674" s="6" t="s">
        <v>383</v>
      </c>
      <c r="B674" s="6" t="s">
        <v>75</v>
      </c>
      <c r="C674" s="6">
        <v>2</v>
      </c>
      <c r="E674" s="22" t="str">
        <f t="shared" si="20"/>
        <v>DevOps</v>
      </c>
      <c r="F674" s="22">
        <f t="shared" si="21"/>
        <v>2</v>
      </c>
    </row>
    <row r="675" spans="1:6" x14ac:dyDescent="0.25">
      <c r="A675" s="6" t="s">
        <v>642</v>
      </c>
      <c r="B675" s="6" t="s">
        <v>97</v>
      </c>
      <c r="C675" s="6">
        <v>1</v>
      </c>
      <c r="E675" s="22" t="str">
        <f t="shared" si="20"/>
        <v>Machine Learning</v>
      </c>
      <c r="F675" s="22">
        <f t="shared" si="21"/>
        <v>1</v>
      </c>
    </row>
    <row r="676" spans="1:6" x14ac:dyDescent="0.25">
      <c r="A676" s="6" t="s">
        <v>720</v>
      </c>
      <c r="B676" s="6" t="s">
        <v>14</v>
      </c>
      <c r="C676" s="6">
        <v>5</v>
      </c>
      <c r="E676" s="22" t="str">
        <f t="shared" si="20"/>
        <v>Mobile Apps</v>
      </c>
      <c r="F676" s="22">
        <f t="shared" si="21"/>
        <v>5</v>
      </c>
    </row>
    <row r="677" spans="1:6" x14ac:dyDescent="0.25">
      <c r="A677" s="6" t="s">
        <v>1027</v>
      </c>
      <c r="B677" s="6" t="s">
        <v>23</v>
      </c>
      <c r="C677" s="6">
        <v>4</v>
      </c>
      <c r="E677" s="22" t="str">
        <f t="shared" si="20"/>
        <v>Web Development</v>
      </c>
      <c r="F677" s="22">
        <f t="shared" si="21"/>
        <v>4</v>
      </c>
    </row>
    <row r="678" spans="1:6" x14ac:dyDescent="0.25">
      <c r="A678" s="6" t="s">
        <v>1436</v>
      </c>
      <c r="B678" s="6" t="s">
        <v>75</v>
      </c>
      <c r="C678" s="6">
        <v>11</v>
      </c>
      <c r="E678" s="22" t="str">
        <f t="shared" si="20"/>
        <v>DevOps</v>
      </c>
      <c r="F678" s="22">
        <f t="shared" si="21"/>
        <v>11</v>
      </c>
    </row>
    <row r="679" spans="1:6" x14ac:dyDescent="0.25">
      <c r="A679" s="6" t="s">
        <v>217</v>
      </c>
      <c r="B679" s="6" t="s">
        <v>38</v>
      </c>
      <c r="C679" s="6">
        <v>2</v>
      </c>
      <c r="E679" s="22" t="str">
        <f t="shared" si="20"/>
        <v>Data Analysis</v>
      </c>
      <c r="F679" s="22">
        <f t="shared" si="21"/>
        <v>2</v>
      </c>
    </row>
    <row r="680" spans="1:6" x14ac:dyDescent="0.25">
      <c r="A680" s="6" t="s">
        <v>562</v>
      </c>
      <c r="B680" s="6" t="s">
        <v>38</v>
      </c>
      <c r="C680" s="6">
        <v>9</v>
      </c>
      <c r="E680" s="22" t="str">
        <f t="shared" si="20"/>
        <v>Data Analysis</v>
      </c>
      <c r="F680" s="22">
        <f t="shared" si="21"/>
        <v>9</v>
      </c>
    </row>
    <row r="681" spans="1:6" x14ac:dyDescent="0.25">
      <c r="A681" s="6" t="s">
        <v>1653</v>
      </c>
      <c r="B681" s="6" t="s">
        <v>75</v>
      </c>
      <c r="C681" s="6">
        <v>2</v>
      </c>
      <c r="E681" s="22" t="str">
        <f t="shared" si="20"/>
        <v>DevOps</v>
      </c>
      <c r="F681" s="22">
        <f t="shared" si="21"/>
        <v>2</v>
      </c>
    </row>
    <row r="682" spans="1:6" x14ac:dyDescent="0.25">
      <c r="A682" s="6" t="s">
        <v>1759</v>
      </c>
      <c r="B682" s="6" t="s">
        <v>64</v>
      </c>
      <c r="C682" s="6">
        <v>18</v>
      </c>
      <c r="E682" s="22" t="str">
        <f t="shared" si="20"/>
        <v>Cybersecurity</v>
      </c>
      <c r="F682" s="22">
        <f t="shared" si="21"/>
        <v>18</v>
      </c>
    </row>
    <row r="683" spans="1:6" x14ac:dyDescent="0.25">
      <c r="A683" s="6" t="s">
        <v>1880</v>
      </c>
      <c r="B683" s="6" t="s">
        <v>7</v>
      </c>
      <c r="C683" s="6">
        <v>8</v>
      </c>
      <c r="E683" s="22" t="str">
        <f t="shared" si="20"/>
        <v>Blockchain Development</v>
      </c>
      <c r="F683" s="22">
        <f t="shared" si="21"/>
        <v>8</v>
      </c>
    </row>
    <row r="684" spans="1:6" x14ac:dyDescent="0.25">
      <c r="A684" s="6" t="s">
        <v>1893</v>
      </c>
      <c r="B684" s="6" t="s">
        <v>19</v>
      </c>
      <c r="C684" s="6">
        <v>14</v>
      </c>
      <c r="E684" s="22" t="str">
        <f t="shared" si="20"/>
        <v>Graphic Design</v>
      </c>
      <c r="F684" s="22">
        <f t="shared" si="21"/>
        <v>14</v>
      </c>
    </row>
    <row r="685" spans="1:6" x14ac:dyDescent="0.25">
      <c r="A685" s="6" t="s">
        <v>83</v>
      </c>
      <c r="B685" s="6" t="s">
        <v>23</v>
      </c>
      <c r="C685" s="6">
        <v>1</v>
      </c>
      <c r="E685" s="22" t="str">
        <f t="shared" si="20"/>
        <v>Web Development</v>
      </c>
      <c r="F685" s="22">
        <f t="shared" si="21"/>
        <v>1</v>
      </c>
    </row>
    <row r="686" spans="1:6" x14ac:dyDescent="0.25">
      <c r="A686" s="6" t="s">
        <v>85</v>
      </c>
      <c r="B686" s="6" t="s">
        <v>31</v>
      </c>
      <c r="C686" s="6">
        <v>15</v>
      </c>
      <c r="E686" s="22" t="str">
        <f t="shared" si="20"/>
        <v>AI</v>
      </c>
      <c r="F686" s="22">
        <f t="shared" si="21"/>
        <v>15</v>
      </c>
    </row>
    <row r="687" spans="1:6" x14ac:dyDescent="0.25">
      <c r="A687" s="6" t="s">
        <v>105</v>
      </c>
      <c r="B687" s="6" t="s">
        <v>19</v>
      </c>
      <c r="C687" s="6">
        <v>12</v>
      </c>
      <c r="E687" s="22" t="str">
        <f t="shared" si="20"/>
        <v>Graphic Design</v>
      </c>
      <c r="F687" s="22">
        <f t="shared" si="21"/>
        <v>12</v>
      </c>
    </row>
    <row r="688" spans="1:6" x14ac:dyDescent="0.25">
      <c r="A688" s="6" t="s">
        <v>221</v>
      </c>
      <c r="B688" s="6" t="s">
        <v>75</v>
      </c>
      <c r="C688" s="6">
        <v>10</v>
      </c>
      <c r="E688" s="22" t="str">
        <f t="shared" si="20"/>
        <v>DevOps</v>
      </c>
      <c r="F688" s="22">
        <f t="shared" si="21"/>
        <v>10</v>
      </c>
    </row>
    <row r="689" spans="1:6" x14ac:dyDescent="0.25">
      <c r="A689" s="6" t="s">
        <v>371</v>
      </c>
      <c r="B689" s="6" t="s">
        <v>14</v>
      </c>
      <c r="C689" s="6">
        <v>11</v>
      </c>
      <c r="E689" s="22" t="str">
        <f t="shared" si="20"/>
        <v>Mobile Apps</v>
      </c>
      <c r="F689" s="22">
        <f t="shared" si="21"/>
        <v>11</v>
      </c>
    </row>
    <row r="690" spans="1:6" x14ac:dyDescent="0.25">
      <c r="A690" s="6" t="s">
        <v>445</v>
      </c>
      <c r="B690" s="6" t="s">
        <v>19</v>
      </c>
      <c r="C690" s="6">
        <v>5</v>
      </c>
      <c r="E690" s="22" t="str">
        <f t="shared" si="20"/>
        <v>Graphic Design</v>
      </c>
      <c r="F690" s="22">
        <f t="shared" si="21"/>
        <v>5</v>
      </c>
    </row>
    <row r="691" spans="1:6" x14ac:dyDescent="0.25">
      <c r="A691" s="6" t="s">
        <v>476</v>
      </c>
      <c r="B691" s="6" t="s">
        <v>19</v>
      </c>
      <c r="C691" s="6">
        <v>4</v>
      </c>
      <c r="E691" s="22" t="str">
        <f t="shared" si="20"/>
        <v>Graphic Design</v>
      </c>
      <c r="F691" s="22">
        <f t="shared" si="21"/>
        <v>4</v>
      </c>
    </row>
    <row r="692" spans="1:6" x14ac:dyDescent="0.25">
      <c r="A692" s="6" t="s">
        <v>646</v>
      </c>
      <c r="B692" s="6" t="s">
        <v>60</v>
      </c>
      <c r="C692" s="6">
        <v>3</v>
      </c>
      <c r="E692" s="22" t="str">
        <f t="shared" si="20"/>
        <v>UI/UX Design</v>
      </c>
      <c r="F692" s="22">
        <f t="shared" si="21"/>
        <v>3</v>
      </c>
    </row>
    <row r="693" spans="1:6" x14ac:dyDescent="0.25">
      <c r="A693" s="6" t="s">
        <v>874</v>
      </c>
      <c r="B693" s="6" t="s">
        <v>23</v>
      </c>
      <c r="C693" s="6">
        <v>6</v>
      </c>
      <c r="E693" s="22" t="str">
        <f t="shared" si="20"/>
        <v>Web Development</v>
      </c>
      <c r="F693" s="22">
        <f t="shared" si="21"/>
        <v>6</v>
      </c>
    </row>
    <row r="694" spans="1:6" x14ac:dyDescent="0.25">
      <c r="A694" s="6" t="s">
        <v>1062</v>
      </c>
      <c r="B694" s="6" t="s">
        <v>23</v>
      </c>
      <c r="C694" s="6">
        <v>13</v>
      </c>
      <c r="E694" s="22" t="str">
        <f t="shared" si="20"/>
        <v>Web Development</v>
      </c>
      <c r="F694" s="22">
        <f t="shared" si="21"/>
        <v>13</v>
      </c>
    </row>
    <row r="695" spans="1:6" x14ac:dyDescent="0.25">
      <c r="A695" s="6" t="s">
        <v>1212</v>
      </c>
      <c r="B695" s="6" t="s">
        <v>19</v>
      </c>
      <c r="C695" s="6">
        <v>8</v>
      </c>
      <c r="E695" s="22" t="str">
        <f t="shared" si="20"/>
        <v>Graphic Design</v>
      </c>
      <c r="F695" s="22">
        <f t="shared" si="21"/>
        <v>8</v>
      </c>
    </row>
    <row r="696" spans="1:6" x14ac:dyDescent="0.25">
      <c r="A696" s="6" t="s">
        <v>1248</v>
      </c>
      <c r="B696" s="6" t="s">
        <v>7</v>
      </c>
      <c r="C696" s="6">
        <v>4</v>
      </c>
      <c r="E696" s="22" t="str">
        <f t="shared" si="20"/>
        <v>Blockchain Development</v>
      </c>
      <c r="F696" s="22">
        <f t="shared" si="21"/>
        <v>4</v>
      </c>
    </row>
    <row r="697" spans="1:6" x14ac:dyDescent="0.25">
      <c r="A697" s="6" t="s">
        <v>1344</v>
      </c>
      <c r="B697" s="6" t="s">
        <v>31</v>
      </c>
      <c r="C697" s="6">
        <v>14</v>
      </c>
      <c r="E697" s="22" t="str">
        <f t="shared" si="20"/>
        <v>AI</v>
      </c>
      <c r="F697" s="22">
        <f t="shared" si="21"/>
        <v>14</v>
      </c>
    </row>
    <row r="698" spans="1:6" x14ac:dyDescent="0.25">
      <c r="A698" s="6" t="s">
        <v>570</v>
      </c>
      <c r="B698" s="6" t="s">
        <v>38</v>
      </c>
      <c r="C698" s="6">
        <v>8</v>
      </c>
      <c r="E698" s="22" t="str">
        <f t="shared" si="20"/>
        <v>Data Analysis</v>
      </c>
      <c r="F698" s="22">
        <f t="shared" si="21"/>
        <v>8</v>
      </c>
    </row>
    <row r="699" spans="1:6" x14ac:dyDescent="0.25">
      <c r="A699" s="6" t="s">
        <v>1448</v>
      </c>
      <c r="B699" s="6" t="s">
        <v>38</v>
      </c>
      <c r="C699" s="6">
        <v>6</v>
      </c>
      <c r="E699" s="22" t="str">
        <f t="shared" si="20"/>
        <v>Data Analysis</v>
      </c>
      <c r="F699" s="22">
        <f t="shared" si="21"/>
        <v>6</v>
      </c>
    </row>
    <row r="700" spans="1:6" x14ac:dyDescent="0.25">
      <c r="A700" s="6" t="s">
        <v>1677</v>
      </c>
      <c r="B700" s="6" t="s">
        <v>64</v>
      </c>
      <c r="C700" s="6">
        <v>3</v>
      </c>
      <c r="E700" s="22" t="str">
        <f t="shared" si="20"/>
        <v>Cybersecurity</v>
      </c>
      <c r="F700" s="22">
        <f t="shared" si="21"/>
        <v>3</v>
      </c>
    </row>
    <row r="701" spans="1:6" x14ac:dyDescent="0.25">
      <c r="A701" s="6" t="s">
        <v>1719</v>
      </c>
      <c r="B701" s="6" t="s">
        <v>31</v>
      </c>
      <c r="C701" s="6">
        <v>15</v>
      </c>
      <c r="E701" s="22" t="str">
        <f t="shared" si="20"/>
        <v>AI</v>
      </c>
      <c r="F701" s="22">
        <f t="shared" si="21"/>
        <v>15</v>
      </c>
    </row>
    <row r="702" spans="1:6" x14ac:dyDescent="0.25">
      <c r="A702" s="6" t="s">
        <v>2007</v>
      </c>
      <c r="B702" s="6" t="s">
        <v>7</v>
      </c>
      <c r="C702" s="6">
        <v>5</v>
      </c>
      <c r="E702" s="22" t="str">
        <f t="shared" si="20"/>
        <v>Blockchain Development</v>
      </c>
      <c r="F702" s="22">
        <f t="shared" si="21"/>
        <v>5</v>
      </c>
    </row>
    <row r="703" spans="1:6" x14ac:dyDescent="0.25">
      <c r="A703" s="6" t="s">
        <v>255</v>
      </c>
      <c r="B703" s="6" t="s">
        <v>97</v>
      </c>
      <c r="C703" s="6">
        <v>17</v>
      </c>
      <c r="E703" s="22" t="str">
        <f t="shared" si="20"/>
        <v>Machine Learning</v>
      </c>
      <c r="F703" s="22">
        <f t="shared" si="21"/>
        <v>17</v>
      </c>
    </row>
    <row r="704" spans="1:6" x14ac:dyDescent="0.25">
      <c r="A704" s="6" t="s">
        <v>315</v>
      </c>
      <c r="B704" s="6" t="s">
        <v>23</v>
      </c>
      <c r="C704" s="6">
        <v>7</v>
      </c>
      <c r="E704" s="22" t="str">
        <f t="shared" si="20"/>
        <v>Web Development</v>
      </c>
      <c r="F704" s="22">
        <f t="shared" si="21"/>
        <v>7</v>
      </c>
    </row>
    <row r="705" spans="1:6" x14ac:dyDescent="0.25">
      <c r="A705" s="6" t="s">
        <v>319</v>
      </c>
      <c r="B705" s="6" t="s">
        <v>14</v>
      </c>
      <c r="C705" s="6">
        <v>14</v>
      </c>
      <c r="E705" s="22" t="str">
        <f t="shared" si="20"/>
        <v>Mobile Apps</v>
      </c>
      <c r="F705" s="22">
        <f t="shared" si="21"/>
        <v>14</v>
      </c>
    </row>
    <row r="706" spans="1:6" x14ac:dyDescent="0.25">
      <c r="A706" s="6" t="s">
        <v>409</v>
      </c>
      <c r="B706" s="6" t="s">
        <v>60</v>
      </c>
      <c r="C706" s="6">
        <v>1</v>
      </c>
      <c r="E706" s="22" t="str">
        <f t="shared" si="20"/>
        <v>UI/UX Design</v>
      </c>
      <c r="F706" s="22">
        <f t="shared" si="21"/>
        <v>1</v>
      </c>
    </row>
    <row r="707" spans="1:6" x14ac:dyDescent="0.25">
      <c r="A707" s="6" t="s">
        <v>468</v>
      </c>
      <c r="B707" s="6" t="s">
        <v>97</v>
      </c>
      <c r="C707" s="6">
        <v>14</v>
      </c>
      <c r="E707" s="22" t="str">
        <f t="shared" si="20"/>
        <v>Machine Learning</v>
      </c>
      <c r="F707" s="22">
        <f t="shared" si="21"/>
        <v>14</v>
      </c>
    </row>
    <row r="708" spans="1:6" x14ac:dyDescent="0.25">
      <c r="A708" s="6" t="s">
        <v>474</v>
      </c>
      <c r="B708" s="6" t="s">
        <v>75</v>
      </c>
      <c r="C708" s="6">
        <v>19</v>
      </c>
      <c r="E708" s="22" t="str">
        <f t="shared" ref="E708:E771" si="22">VLOOKUP($A708,$A:$C,2,FALSE)</f>
        <v>DevOps</v>
      </c>
      <c r="F708" s="22">
        <f t="shared" ref="F708:F771" si="23">VLOOKUP($A708, $A:$C, 3, FALSE)</f>
        <v>19</v>
      </c>
    </row>
    <row r="709" spans="1:6" x14ac:dyDescent="0.25">
      <c r="A709" s="6" t="s">
        <v>688</v>
      </c>
      <c r="B709" s="6" t="s">
        <v>75</v>
      </c>
      <c r="C709" s="6">
        <v>4</v>
      </c>
      <c r="E709" s="22" t="str">
        <f t="shared" si="22"/>
        <v>DevOps</v>
      </c>
      <c r="F709" s="22">
        <f t="shared" si="23"/>
        <v>4</v>
      </c>
    </row>
    <row r="710" spans="1:6" x14ac:dyDescent="0.25">
      <c r="A710" s="6" t="s">
        <v>798</v>
      </c>
      <c r="B710" s="6" t="s">
        <v>31</v>
      </c>
      <c r="C710" s="6">
        <v>9</v>
      </c>
      <c r="E710" s="22" t="str">
        <f t="shared" si="22"/>
        <v>AI</v>
      </c>
      <c r="F710" s="22">
        <f t="shared" si="23"/>
        <v>9</v>
      </c>
    </row>
    <row r="711" spans="1:6" x14ac:dyDescent="0.25">
      <c r="A711" s="6" t="s">
        <v>1086</v>
      </c>
      <c r="B711" s="6" t="s">
        <v>60</v>
      </c>
      <c r="C711" s="6">
        <v>9</v>
      </c>
      <c r="E711" s="22" t="str">
        <f t="shared" si="22"/>
        <v>UI/UX Design</v>
      </c>
      <c r="F711" s="22">
        <f t="shared" si="23"/>
        <v>9</v>
      </c>
    </row>
    <row r="712" spans="1:6" x14ac:dyDescent="0.25">
      <c r="A712" s="6" t="s">
        <v>1122</v>
      </c>
      <c r="B712" s="6" t="s">
        <v>97</v>
      </c>
      <c r="C712" s="6">
        <v>2</v>
      </c>
      <c r="E712" s="22" t="str">
        <f t="shared" si="22"/>
        <v>Machine Learning</v>
      </c>
      <c r="F712" s="22">
        <f t="shared" si="23"/>
        <v>2</v>
      </c>
    </row>
    <row r="713" spans="1:6" x14ac:dyDescent="0.25">
      <c r="A713" s="6" t="s">
        <v>1304</v>
      </c>
      <c r="B713" s="6" t="s">
        <v>60</v>
      </c>
      <c r="C713" s="6">
        <v>5</v>
      </c>
      <c r="E713" s="22" t="str">
        <f t="shared" si="22"/>
        <v>UI/UX Design</v>
      </c>
      <c r="F713" s="22">
        <f t="shared" si="23"/>
        <v>5</v>
      </c>
    </row>
    <row r="714" spans="1:6" x14ac:dyDescent="0.25">
      <c r="A714" s="6" t="s">
        <v>1432</v>
      </c>
      <c r="B714" s="6" t="s">
        <v>60</v>
      </c>
      <c r="C714" s="6">
        <v>4</v>
      </c>
      <c r="E714" s="22" t="str">
        <f t="shared" si="22"/>
        <v>UI/UX Design</v>
      </c>
      <c r="F714" s="22">
        <f t="shared" si="23"/>
        <v>4</v>
      </c>
    </row>
    <row r="715" spans="1:6" x14ac:dyDescent="0.25">
      <c r="A715" s="6" t="s">
        <v>866</v>
      </c>
      <c r="B715" s="6" t="s">
        <v>38</v>
      </c>
      <c r="C715" s="6">
        <v>1</v>
      </c>
      <c r="E715" s="22" t="str">
        <f t="shared" si="22"/>
        <v>Data Analysis</v>
      </c>
      <c r="F715" s="22">
        <f t="shared" si="23"/>
        <v>1</v>
      </c>
    </row>
    <row r="716" spans="1:6" x14ac:dyDescent="0.25">
      <c r="A716" s="6" t="s">
        <v>1579</v>
      </c>
      <c r="B716" s="6" t="s">
        <v>14</v>
      </c>
      <c r="C716" s="6">
        <v>3</v>
      </c>
      <c r="E716" s="22" t="str">
        <f t="shared" si="22"/>
        <v>Mobile Apps</v>
      </c>
      <c r="F716" s="22">
        <f t="shared" si="23"/>
        <v>3</v>
      </c>
    </row>
    <row r="717" spans="1:6" x14ac:dyDescent="0.25">
      <c r="A717" s="6" t="s">
        <v>983</v>
      </c>
      <c r="B717" s="6" t="s">
        <v>38</v>
      </c>
      <c r="C717" s="6">
        <v>5</v>
      </c>
      <c r="E717" s="22" t="str">
        <f t="shared" si="22"/>
        <v>Data Analysis</v>
      </c>
      <c r="F717" s="22">
        <f t="shared" si="23"/>
        <v>5</v>
      </c>
    </row>
    <row r="718" spans="1:6" x14ac:dyDescent="0.25">
      <c r="A718" s="6" t="s">
        <v>1801</v>
      </c>
      <c r="B718" s="6" t="s">
        <v>75</v>
      </c>
      <c r="C718" s="6">
        <v>4</v>
      </c>
      <c r="E718" s="22" t="str">
        <f t="shared" si="22"/>
        <v>DevOps</v>
      </c>
      <c r="F718" s="22">
        <f t="shared" si="23"/>
        <v>4</v>
      </c>
    </row>
    <row r="719" spans="1:6" x14ac:dyDescent="0.25">
      <c r="A719" s="6" t="s">
        <v>1809</v>
      </c>
      <c r="B719" s="6" t="s">
        <v>23</v>
      </c>
      <c r="C719" s="6">
        <v>4</v>
      </c>
      <c r="E719" s="22" t="str">
        <f t="shared" si="22"/>
        <v>Web Development</v>
      </c>
      <c r="F719" s="22">
        <f t="shared" si="23"/>
        <v>4</v>
      </c>
    </row>
    <row r="720" spans="1:6" x14ac:dyDescent="0.25">
      <c r="A720" s="6" t="s">
        <v>1919</v>
      </c>
      <c r="B720" s="6" t="s">
        <v>23</v>
      </c>
      <c r="C720" s="6">
        <v>7</v>
      </c>
      <c r="E720" s="22" t="str">
        <f t="shared" si="22"/>
        <v>Web Development</v>
      </c>
      <c r="F720" s="22">
        <f t="shared" si="23"/>
        <v>7</v>
      </c>
    </row>
    <row r="721" spans="1:6" x14ac:dyDescent="0.25">
      <c r="A721" s="6" t="s">
        <v>2057</v>
      </c>
      <c r="B721" s="6" t="s">
        <v>60</v>
      </c>
      <c r="C721" s="6">
        <v>15</v>
      </c>
      <c r="E721" s="22" t="str">
        <f t="shared" si="22"/>
        <v>UI/UX Design</v>
      </c>
      <c r="F721" s="22">
        <f t="shared" si="23"/>
        <v>15</v>
      </c>
    </row>
    <row r="722" spans="1:6" x14ac:dyDescent="0.25">
      <c r="A722" s="6" t="s">
        <v>247</v>
      </c>
      <c r="B722" s="6" t="s">
        <v>75</v>
      </c>
      <c r="C722" s="6">
        <v>4</v>
      </c>
      <c r="E722" s="22" t="str">
        <f t="shared" si="22"/>
        <v>DevOps</v>
      </c>
      <c r="F722" s="22">
        <f t="shared" si="23"/>
        <v>4</v>
      </c>
    </row>
    <row r="723" spans="1:6" x14ac:dyDescent="0.25">
      <c r="A723" s="6" t="s">
        <v>329</v>
      </c>
      <c r="B723" s="6" t="s">
        <v>97</v>
      </c>
      <c r="C723" s="6">
        <v>3</v>
      </c>
      <c r="E723" s="22" t="str">
        <f t="shared" si="22"/>
        <v>Machine Learning</v>
      </c>
      <c r="F723" s="22">
        <f t="shared" si="23"/>
        <v>3</v>
      </c>
    </row>
    <row r="724" spans="1:6" x14ac:dyDescent="0.25">
      <c r="A724" s="6" t="s">
        <v>456</v>
      </c>
      <c r="B724" s="6" t="s">
        <v>23</v>
      </c>
      <c r="C724" s="6">
        <v>14</v>
      </c>
      <c r="E724" s="22" t="str">
        <f t="shared" si="22"/>
        <v>Web Development</v>
      </c>
      <c r="F724" s="22">
        <f t="shared" si="23"/>
        <v>14</v>
      </c>
    </row>
    <row r="725" spans="1:6" x14ac:dyDescent="0.25">
      <c r="A725" s="6" t="s">
        <v>586</v>
      </c>
      <c r="B725" s="6" t="s">
        <v>60</v>
      </c>
      <c r="C725" s="6">
        <v>3</v>
      </c>
      <c r="E725" s="22" t="str">
        <f t="shared" si="22"/>
        <v>UI/UX Design</v>
      </c>
      <c r="F725" s="22">
        <f t="shared" si="23"/>
        <v>3</v>
      </c>
    </row>
    <row r="726" spans="1:6" x14ac:dyDescent="0.25">
      <c r="A726" s="6" t="s">
        <v>612</v>
      </c>
      <c r="B726" s="6" t="s">
        <v>7</v>
      </c>
      <c r="C726" s="6">
        <v>13</v>
      </c>
      <c r="E726" s="22" t="str">
        <f t="shared" si="22"/>
        <v>Blockchain Development</v>
      </c>
      <c r="F726" s="22">
        <f t="shared" si="23"/>
        <v>13</v>
      </c>
    </row>
    <row r="727" spans="1:6" x14ac:dyDescent="0.25">
      <c r="A727" s="6" t="s">
        <v>718</v>
      </c>
      <c r="B727" s="6" t="s">
        <v>23</v>
      </c>
      <c r="C727" s="6">
        <v>4</v>
      </c>
      <c r="E727" s="22" t="str">
        <f t="shared" si="22"/>
        <v>Web Development</v>
      </c>
      <c r="F727" s="22">
        <f t="shared" si="23"/>
        <v>4</v>
      </c>
    </row>
    <row r="728" spans="1:6" x14ac:dyDescent="0.25">
      <c r="A728" s="6" t="s">
        <v>1052</v>
      </c>
      <c r="B728" s="6" t="s">
        <v>19</v>
      </c>
      <c r="C728" s="6">
        <v>4</v>
      </c>
      <c r="E728" s="22" t="str">
        <f t="shared" si="22"/>
        <v>Graphic Design</v>
      </c>
      <c r="F728" s="22">
        <f t="shared" si="23"/>
        <v>4</v>
      </c>
    </row>
    <row r="729" spans="1:6" x14ac:dyDescent="0.25">
      <c r="A729" s="6" t="s">
        <v>1170</v>
      </c>
      <c r="B729" s="6" t="s">
        <v>7</v>
      </c>
      <c r="C729" s="6">
        <v>13</v>
      </c>
      <c r="E729" s="22" t="str">
        <f t="shared" si="22"/>
        <v>Blockchain Development</v>
      </c>
      <c r="F729" s="22">
        <f t="shared" si="23"/>
        <v>13</v>
      </c>
    </row>
    <row r="730" spans="1:6" x14ac:dyDescent="0.25">
      <c r="A730" s="6" t="s">
        <v>1184</v>
      </c>
      <c r="B730" s="6" t="s">
        <v>19</v>
      </c>
      <c r="C730" s="6">
        <v>15</v>
      </c>
      <c r="E730" s="22" t="str">
        <f t="shared" si="22"/>
        <v>Graphic Design</v>
      </c>
      <c r="F730" s="22">
        <f t="shared" si="23"/>
        <v>15</v>
      </c>
    </row>
    <row r="731" spans="1:6" x14ac:dyDescent="0.25">
      <c r="A731" s="6" t="s">
        <v>1497</v>
      </c>
      <c r="B731" s="6" t="s">
        <v>14</v>
      </c>
      <c r="C731" s="6">
        <v>15</v>
      </c>
      <c r="E731" s="22" t="str">
        <f t="shared" si="22"/>
        <v>Mobile Apps</v>
      </c>
      <c r="F731" s="22">
        <f t="shared" si="23"/>
        <v>15</v>
      </c>
    </row>
    <row r="732" spans="1:6" x14ac:dyDescent="0.25">
      <c r="A732" s="6" t="s">
        <v>676</v>
      </c>
      <c r="B732" s="6" t="s">
        <v>38</v>
      </c>
      <c r="C732" s="6">
        <v>5</v>
      </c>
      <c r="E732" s="22" t="str">
        <f t="shared" si="22"/>
        <v>Data Analysis</v>
      </c>
      <c r="F732" s="22">
        <f t="shared" si="23"/>
        <v>5</v>
      </c>
    </row>
    <row r="733" spans="1:6" x14ac:dyDescent="0.25">
      <c r="A733" s="6" t="s">
        <v>1609</v>
      </c>
      <c r="B733" s="6" t="s">
        <v>75</v>
      </c>
      <c r="C733" s="6">
        <v>1</v>
      </c>
      <c r="E733" s="22" t="str">
        <f t="shared" si="22"/>
        <v>DevOps</v>
      </c>
      <c r="F733" s="22">
        <f t="shared" si="23"/>
        <v>1</v>
      </c>
    </row>
    <row r="734" spans="1:6" x14ac:dyDescent="0.25">
      <c r="A734" s="6" t="s">
        <v>1619</v>
      </c>
      <c r="B734" s="6" t="s">
        <v>97</v>
      </c>
      <c r="C734" s="6">
        <v>20</v>
      </c>
      <c r="E734" s="22" t="str">
        <f t="shared" si="22"/>
        <v>Machine Learning</v>
      </c>
      <c r="F734" s="22">
        <f t="shared" si="23"/>
        <v>20</v>
      </c>
    </row>
    <row r="735" spans="1:6" x14ac:dyDescent="0.25">
      <c r="A735" s="6" t="s">
        <v>788</v>
      </c>
      <c r="B735" s="6" t="s">
        <v>38</v>
      </c>
      <c r="C735" s="6">
        <v>10</v>
      </c>
      <c r="E735" s="22" t="str">
        <f t="shared" si="22"/>
        <v>Data Analysis</v>
      </c>
      <c r="F735" s="22">
        <f t="shared" si="23"/>
        <v>10</v>
      </c>
    </row>
    <row r="736" spans="1:6" x14ac:dyDescent="0.25">
      <c r="A736" s="6" t="s">
        <v>1655</v>
      </c>
      <c r="B736" s="6" t="s">
        <v>23</v>
      </c>
      <c r="C736" s="6">
        <v>6</v>
      </c>
      <c r="E736" s="22" t="str">
        <f t="shared" si="22"/>
        <v>Web Development</v>
      </c>
      <c r="F736" s="22">
        <f t="shared" si="23"/>
        <v>6</v>
      </c>
    </row>
    <row r="737" spans="1:6" x14ac:dyDescent="0.25">
      <c r="A737" s="6" t="s">
        <v>1723</v>
      </c>
      <c r="B737" s="6" t="s">
        <v>7</v>
      </c>
      <c r="C737" s="6">
        <v>1</v>
      </c>
      <c r="E737" s="22" t="str">
        <f t="shared" si="22"/>
        <v>Blockchain Development</v>
      </c>
      <c r="F737" s="22">
        <f t="shared" si="23"/>
        <v>1</v>
      </c>
    </row>
    <row r="738" spans="1:6" x14ac:dyDescent="0.25">
      <c r="A738" s="6" t="s">
        <v>1949</v>
      </c>
      <c r="B738" s="6" t="s">
        <v>19</v>
      </c>
      <c r="C738" s="6">
        <v>2</v>
      </c>
      <c r="E738" s="22" t="str">
        <f t="shared" si="22"/>
        <v>Graphic Design</v>
      </c>
      <c r="F738" s="22">
        <f t="shared" si="23"/>
        <v>2</v>
      </c>
    </row>
    <row r="739" spans="1:6" x14ac:dyDescent="0.25">
      <c r="A739" s="6" t="s">
        <v>1973</v>
      </c>
      <c r="B739" s="6" t="s">
        <v>60</v>
      </c>
      <c r="C739" s="6">
        <v>12</v>
      </c>
      <c r="E739" s="22" t="str">
        <f t="shared" si="22"/>
        <v>UI/UX Design</v>
      </c>
      <c r="F739" s="22">
        <f t="shared" si="23"/>
        <v>12</v>
      </c>
    </row>
    <row r="740" spans="1:6" x14ac:dyDescent="0.25">
      <c r="A740" s="6" t="s">
        <v>2005</v>
      </c>
      <c r="B740" s="6" t="s">
        <v>75</v>
      </c>
      <c r="C740" s="6">
        <v>8</v>
      </c>
      <c r="E740" s="22" t="str">
        <f t="shared" si="22"/>
        <v>DevOps</v>
      </c>
      <c r="F740" s="22">
        <f t="shared" si="23"/>
        <v>8</v>
      </c>
    </row>
    <row r="741" spans="1:6" x14ac:dyDescent="0.25">
      <c r="A741" s="6" t="s">
        <v>21</v>
      </c>
      <c r="B741" s="6" t="s">
        <v>23</v>
      </c>
      <c r="C741" s="6">
        <v>5</v>
      </c>
      <c r="E741" s="22" t="str">
        <f t="shared" si="22"/>
        <v>Web Development</v>
      </c>
      <c r="F741" s="22">
        <f t="shared" si="23"/>
        <v>5</v>
      </c>
    </row>
    <row r="742" spans="1:6" x14ac:dyDescent="0.25">
      <c r="A742" s="6" t="s">
        <v>202</v>
      </c>
      <c r="B742" s="6" t="s">
        <v>60</v>
      </c>
      <c r="C742" s="6">
        <v>8</v>
      </c>
      <c r="E742" s="22" t="str">
        <f t="shared" si="22"/>
        <v>UI/UX Design</v>
      </c>
      <c r="F742" s="22">
        <f t="shared" si="23"/>
        <v>8</v>
      </c>
    </row>
    <row r="743" spans="1:6" x14ac:dyDescent="0.25">
      <c r="A743" s="6" t="s">
        <v>377</v>
      </c>
      <c r="B743" s="6" t="s">
        <v>23</v>
      </c>
      <c r="C743" s="6">
        <v>8</v>
      </c>
      <c r="E743" s="22" t="str">
        <f t="shared" si="22"/>
        <v>Web Development</v>
      </c>
      <c r="F743" s="22">
        <f t="shared" si="23"/>
        <v>8</v>
      </c>
    </row>
    <row r="744" spans="1:6" x14ac:dyDescent="0.25">
      <c r="A744" s="6" t="s">
        <v>423</v>
      </c>
      <c r="B744" s="6" t="s">
        <v>19</v>
      </c>
      <c r="C744" s="6">
        <v>15</v>
      </c>
      <c r="E744" s="22" t="str">
        <f t="shared" si="22"/>
        <v>Graphic Design</v>
      </c>
      <c r="F744" s="22">
        <f t="shared" si="23"/>
        <v>15</v>
      </c>
    </row>
    <row r="745" spans="1:6" x14ac:dyDescent="0.25">
      <c r="A745" s="6" t="s">
        <v>640</v>
      </c>
      <c r="B745" s="6" t="s">
        <v>97</v>
      </c>
      <c r="C745" s="6">
        <v>4</v>
      </c>
      <c r="E745" s="22" t="str">
        <f t="shared" si="22"/>
        <v>Machine Learning</v>
      </c>
      <c r="F745" s="22">
        <f t="shared" si="23"/>
        <v>4</v>
      </c>
    </row>
    <row r="746" spans="1:6" x14ac:dyDescent="0.25">
      <c r="A746" s="6" t="s">
        <v>752</v>
      </c>
      <c r="B746" s="6" t="s">
        <v>14</v>
      </c>
      <c r="C746" s="6">
        <v>10</v>
      </c>
      <c r="E746" s="22" t="str">
        <f t="shared" si="22"/>
        <v>Mobile Apps</v>
      </c>
      <c r="F746" s="22">
        <f t="shared" si="23"/>
        <v>10</v>
      </c>
    </row>
    <row r="747" spans="1:6" x14ac:dyDescent="0.25">
      <c r="A747" s="6" t="s">
        <v>796</v>
      </c>
      <c r="B747" s="6" t="s">
        <v>7</v>
      </c>
      <c r="C747" s="6">
        <v>4</v>
      </c>
      <c r="E747" s="22" t="str">
        <f t="shared" si="22"/>
        <v>Blockchain Development</v>
      </c>
      <c r="F747" s="22">
        <f t="shared" si="23"/>
        <v>4</v>
      </c>
    </row>
    <row r="748" spans="1:6" x14ac:dyDescent="0.25">
      <c r="A748" s="6" t="s">
        <v>911</v>
      </c>
      <c r="B748" s="6" t="s">
        <v>14</v>
      </c>
      <c r="C748" s="6">
        <v>4</v>
      </c>
      <c r="E748" s="22" t="str">
        <f t="shared" si="22"/>
        <v>Mobile Apps</v>
      </c>
      <c r="F748" s="22">
        <f t="shared" si="23"/>
        <v>4</v>
      </c>
    </row>
    <row r="749" spans="1:6" x14ac:dyDescent="0.25">
      <c r="A749" s="6" t="s">
        <v>1048</v>
      </c>
      <c r="B749" s="6" t="s">
        <v>60</v>
      </c>
      <c r="C749" s="6">
        <v>15</v>
      </c>
      <c r="E749" s="22" t="str">
        <f t="shared" si="22"/>
        <v>UI/UX Design</v>
      </c>
      <c r="F749" s="22">
        <f t="shared" si="23"/>
        <v>15</v>
      </c>
    </row>
    <row r="750" spans="1:6" x14ac:dyDescent="0.25">
      <c r="A750" s="6" t="s">
        <v>1054</v>
      </c>
      <c r="B750" s="6" t="s">
        <v>31</v>
      </c>
      <c r="C750" s="6">
        <v>5</v>
      </c>
      <c r="E750" s="22" t="str">
        <f t="shared" si="22"/>
        <v>AI</v>
      </c>
      <c r="F750" s="22">
        <f t="shared" si="23"/>
        <v>5</v>
      </c>
    </row>
    <row r="751" spans="1:6" x14ac:dyDescent="0.25">
      <c r="A751" s="6" t="s">
        <v>1102</v>
      </c>
      <c r="B751" s="6" t="s">
        <v>64</v>
      </c>
      <c r="C751" s="6">
        <v>4</v>
      </c>
      <c r="E751" s="22" t="str">
        <f t="shared" si="22"/>
        <v>Cybersecurity</v>
      </c>
      <c r="F751" s="22">
        <f t="shared" si="23"/>
        <v>4</v>
      </c>
    </row>
    <row r="752" spans="1:6" x14ac:dyDescent="0.25">
      <c r="A752" s="6" t="s">
        <v>1266</v>
      </c>
      <c r="B752" s="6" t="s">
        <v>31</v>
      </c>
      <c r="C752" s="6">
        <v>19</v>
      </c>
      <c r="E752" s="22" t="str">
        <f t="shared" si="22"/>
        <v>AI</v>
      </c>
      <c r="F752" s="22">
        <f t="shared" si="23"/>
        <v>19</v>
      </c>
    </row>
    <row r="753" spans="1:6" x14ac:dyDescent="0.25">
      <c r="A753" s="6" t="s">
        <v>1406</v>
      </c>
      <c r="B753" s="6" t="s">
        <v>7</v>
      </c>
      <c r="C753" s="6">
        <v>5</v>
      </c>
      <c r="E753" s="22" t="str">
        <f t="shared" si="22"/>
        <v>Blockchain Development</v>
      </c>
      <c r="F753" s="22">
        <f t="shared" si="23"/>
        <v>5</v>
      </c>
    </row>
    <row r="754" spans="1:6" x14ac:dyDescent="0.25">
      <c r="A754" s="6" t="s">
        <v>1527</v>
      </c>
      <c r="B754" s="6" t="s">
        <v>7</v>
      </c>
      <c r="C754" s="6">
        <v>4</v>
      </c>
      <c r="E754" s="22" t="str">
        <f t="shared" si="22"/>
        <v>Blockchain Development</v>
      </c>
      <c r="F754" s="22">
        <f t="shared" si="23"/>
        <v>4</v>
      </c>
    </row>
    <row r="755" spans="1:6" x14ac:dyDescent="0.25">
      <c r="A755" s="6" t="s">
        <v>1547</v>
      </c>
      <c r="B755" s="6" t="s">
        <v>75</v>
      </c>
      <c r="C755" s="6">
        <v>15</v>
      </c>
      <c r="E755" s="22" t="str">
        <f t="shared" si="22"/>
        <v>DevOps</v>
      </c>
      <c r="F755" s="22">
        <f t="shared" si="23"/>
        <v>15</v>
      </c>
    </row>
    <row r="756" spans="1:6" x14ac:dyDescent="0.25">
      <c r="A756" s="6" t="s">
        <v>1615</v>
      </c>
      <c r="B756" s="6" t="s">
        <v>23</v>
      </c>
      <c r="C756" s="6">
        <v>14</v>
      </c>
      <c r="E756" s="22" t="str">
        <f t="shared" si="22"/>
        <v>Web Development</v>
      </c>
      <c r="F756" s="22">
        <f t="shared" si="23"/>
        <v>14</v>
      </c>
    </row>
    <row r="757" spans="1:6" x14ac:dyDescent="0.25">
      <c r="A757" s="6" t="s">
        <v>1807</v>
      </c>
      <c r="B757" s="6" t="s">
        <v>60</v>
      </c>
      <c r="C757" s="6">
        <v>2</v>
      </c>
      <c r="E757" s="22" t="str">
        <f t="shared" si="22"/>
        <v>UI/UX Design</v>
      </c>
      <c r="F757" s="22">
        <f t="shared" si="23"/>
        <v>2</v>
      </c>
    </row>
    <row r="758" spans="1:6" x14ac:dyDescent="0.25">
      <c r="A758" s="6" t="s">
        <v>1836</v>
      </c>
      <c r="B758" s="6" t="s">
        <v>23</v>
      </c>
      <c r="C758" s="6">
        <v>11</v>
      </c>
      <c r="E758" s="22" t="str">
        <f t="shared" si="22"/>
        <v>Web Development</v>
      </c>
      <c r="F758" s="22">
        <f t="shared" si="23"/>
        <v>11</v>
      </c>
    </row>
    <row r="759" spans="1:6" x14ac:dyDescent="0.25">
      <c r="A759" s="6" t="s">
        <v>1895</v>
      </c>
      <c r="B759" s="6" t="s">
        <v>60</v>
      </c>
      <c r="C759" s="6">
        <v>12</v>
      </c>
      <c r="E759" s="22" t="str">
        <f t="shared" si="22"/>
        <v>UI/UX Design</v>
      </c>
      <c r="F759" s="22">
        <f t="shared" si="23"/>
        <v>12</v>
      </c>
    </row>
    <row r="760" spans="1:6" x14ac:dyDescent="0.25">
      <c r="A760" s="6" t="s">
        <v>120</v>
      </c>
      <c r="B760" s="6" t="s">
        <v>31</v>
      </c>
      <c r="C760" s="6">
        <v>13</v>
      </c>
      <c r="E760" s="22" t="str">
        <f t="shared" si="22"/>
        <v>AI</v>
      </c>
      <c r="F760" s="22">
        <f t="shared" si="23"/>
        <v>13</v>
      </c>
    </row>
    <row r="761" spans="1:6" x14ac:dyDescent="0.25">
      <c r="A761" s="6" t="s">
        <v>163</v>
      </c>
      <c r="B761" s="6" t="s">
        <v>60</v>
      </c>
      <c r="C761" s="6">
        <v>2</v>
      </c>
      <c r="E761" s="22" t="str">
        <f t="shared" si="22"/>
        <v>UI/UX Design</v>
      </c>
      <c r="F761" s="22">
        <f t="shared" si="23"/>
        <v>2</v>
      </c>
    </row>
    <row r="762" spans="1:6" x14ac:dyDescent="0.25">
      <c r="A762" s="6" t="s">
        <v>337</v>
      </c>
      <c r="B762" s="6" t="s">
        <v>64</v>
      </c>
      <c r="C762" s="6">
        <v>10</v>
      </c>
      <c r="E762" s="22" t="str">
        <f t="shared" si="22"/>
        <v>Cybersecurity</v>
      </c>
      <c r="F762" s="22">
        <f t="shared" si="23"/>
        <v>10</v>
      </c>
    </row>
    <row r="763" spans="1:6" x14ac:dyDescent="0.25">
      <c r="A763" s="6" t="s">
        <v>357</v>
      </c>
      <c r="B763" s="6" t="s">
        <v>31</v>
      </c>
      <c r="C763" s="6">
        <v>9</v>
      </c>
      <c r="E763" s="22" t="str">
        <f t="shared" si="22"/>
        <v>AI</v>
      </c>
      <c r="F763" s="22">
        <f t="shared" si="23"/>
        <v>9</v>
      </c>
    </row>
    <row r="764" spans="1:6" x14ac:dyDescent="0.25">
      <c r="A764" s="6" t="s">
        <v>359</v>
      </c>
      <c r="B764" s="6" t="s">
        <v>7</v>
      </c>
      <c r="C764" s="6">
        <v>5</v>
      </c>
      <c r="E764" s="22" t="str">
        <f t="shared" si="22"/>
        <v>Blockchain Development</v>
      </c>
      <c r="F764" s="22">
        <f t="shared" si="23"/>
        <v>5</v>
      </c>
    </row>
    <row r="765" spans="1:6" x14ac:dyDescent="0.25">
      <c r="A765" s="6" t="s">
        <v>403</v>
      </c>
      <c r="B765" s="6" t="s">
        <v>64</v>
      </c>
      <c r="C765" s="6">
        <v>18</v>
      </c>
      <c r="E765" s="22" t="str">
        <f t="shared" si="22"/>
        <v>Cybersecurity</v>
      </c>
      <c r="F765" s="22">
        <f t="shared" si="23"/>
        <v>18</v>
      </c>
    </row>
    <row r="766" spans="1:6" x14ac:dyDescent="0.25">
      <c r="A766" s="6" t="s">
        <v>451</v>
      </c>
      <c r="B766" s="6" t="s">
        <v>75</v>
      </c>
      <c r="C766" s="6">
        <v>2</v>
      </c>
      <c r="E766" s="22" t="str">
        <f t="shared" si="22"/>
        <v>DevOps</v>
      </c>
      <c r="F766" s="22">
        <f t="shared" si="23"/>
        <v>2</v>
      </c>
    </row>
    <row r="767" spans="1:6" x14ac:dyDescent="0.25">
      <c r="A767" s="6" t="s">
        <v>554</v>
      </c>
      <c r="B767" s="6" t="s">
        <v>14</v>
      </c>
      <c r="C767" s="6">
        <v>8</v>
      </c>
      <c r="E767" s="22" t="str">
        <f t="shared" si="22"/>
        <v>Mobile Apps</v>
      </c>
      <c r="F767" s="22">
        <f t="shared" si="23"/>
        <v>8</v>
      </c>
    </row>
    <row r="768" spans="1:6" x14ac:dyDescent="0.25">
      <c r="A768" s="6" t="s">
        <v>652</v>
      </c>
      <c r="B768" s="6" t="s">
        <v>23</v>
      </c>
      <c r="C768" s="6">
        <v>20</v>
      </c>
      <c r="E768" s="22" t="str">
        <f t="shared" si="22"/>
        <v>Web Development</v>
      </c>
      <c r="F768" s="22">
        <f t="shared" si="23"/>
        <v>20</v>
      </c>
    </row>
    <row r="769" spans="1:6" x14ac:dyDescent="0.25">
      <c r="A769" s="6" t="s">
        <v>700</v>
      </c>
      <c r="B769" s="6" t="s">
        <v>19</v>
      </c>
      <c r="C769" s="6">
        <v>2</v>
      </c>
      <c r="E769" s="22" t="str">
        <f t="shared" si="22"/>
        <v>Graphic Design</v>
      </c>
      <c r="F769" s="22">
        <f t="shared" si="23"/>
        <v>2</v>
      </c>
    </row>
    <row r="770" spans="1:6" x14ac:dyDescent="0.25">
      <c r="A770" s="6" t="s">
        <v>907</v>
      </c>
      <c r="B770" s="6" t="s">
        <v>64</v>
      </c>
      <c r="C770" s="6">
        <v>19</v>
      </c>
      <c r="E770" s="22" t="str">
        <f t="shared" si="22"/>
        <v>Cybersecurity</v>
      </c>
      <c r="F770" s="22">
        <f t="shared" si="23"/>
        <v>19</v>
      </c>
    </row>
    <row r="771" spans="1:6" x14ac:dyDescent="0.25">
      <c r="A771" s="6" t="s">
        <v>925</v>
      </c>
      <c r="B771" s="6" t="s">
        <v>23</v>
      </c>
      <c r="C771" s="6">
        <v>3</v>
      </c>
      <c r="E771" s="22" t="str">
        <f t="shared" si="22"/>
        <v>Web Development</v>
      </c>
      <c r="F771" s="22">
        <f t="shared" si="23"/>
        <v>3</v>
      </c>
    </row>
    <row r="772" spans="1:6" x14ac:dyDescent="0.25">
      <c r="A772" s="6" t="s">
        <v>1112</v>
      </c>
      <c r="B772" s="6" t="s">
        <v>7</v>
      </c>
      <c r="C772" s="6">
        <v>17</v>
      </c>
      <c r="E772" s="22" t="str">
        <f t="shared" ref="E772:E835" si="24">VLOOKUP($A772,$A:$C,2,FALSE)</f>
        <v>Blockchain Development</v>
      </c>
      <c r="F772" s="22">
        <f t="shared" ref="F772:F835" si="25">VLOOKUP($A772, $A:$C, 3, FALSE)</f>
        <v>17</v>
      </c>
    </row>
    <row r="773" spans="1:6" x14ac:dyDescent="0.25">
      <c r="A773" s="6" t="s">
        <v>1302</v>
      </c>
      <c r="B773" s="6" t="s">
        <v>23</v>
      </c>
      <c r="C773" s="6">
        <v>7</v>
      </c>
      <c r="E773" s="22" t="str">
        <f t="shared" si="24"/>
        <v>Web Development</v>
      </c>
      <c r="F773" s="22">
        <f t="shared" si="25"/>
        <v>7</v>
      </c>
    </row>
    <row r="774" spans="1:6" x14ac:dyDescent="0.25">
      <c r="A774" s="6" t="s">
        <v>1326</v>
      </c>
      <c r="B774" s="6" t="s">
        <v>60</v>
      </c>
      <c r="C774" s="6">
        <v>11</v>
      </c>
      <c r="E774" s="22" t="str">
        <f t="shared" si="24"/>
        <v>UI/UX Design</v>
      </c>
      <c r="F774" s="22">
        <f t="shared" si="25"/>
        <v>11</v>
      </c>
    </row>
    <row r="775" spans="1:6" x14ac:dyDescent="0.25">
      <c r="A775" s="6" t="s">
        <v>1400</v>
      </c>
      <c r="B775" s="6" t="s">
        <v>75</v>
      </c>
      <c r="C775" s="6">
        <v>14</v>
      </c>
      <c r="E775" s="22" t="str">
        <f t="shared" si="24"/>
        <v>DevOps</v>
      </c>
      <c r="F775" s="22">
        <f t="shared" si="25"/>
        <v>14</v>
      </c>
    </row>
    <row r="776" spans="1:6" x14ac:dyDescent="0.25">
      <c r="A776" s="6" t="s">
        <v>1447</v>
      </c>
      <c r="B776" s="6" t="s">
        <v>14</v>
      </c>
      <c r="C776" s="6">
        <v>5</v>
      </c>
      <c r="E776" s="22" t="str">
        <f t="shared" si="24"/>
        <v>Mobile Apps</v>
      </c>
      <c r="F776" s="22">
        <f t="shared" si="25"/>
        <v>5</v>
      </c>
    </row>
    <row r="777" spans="1:6" x14ac:dyDescent="0.25">
      <c r="A777" s="6" t="s">
        <v>1623</v>
      </c>
      <c r="B777" s="6" t="s">
        <v>64</v>
      </c>
      <c r="C777" s="6">
        <v>20</v>
      </c>
      <c r="E777" s="22" t="str">
        <f t="shared" si="24"/>
        <v>Cybersecurity</v>
      </c>
      <c r="F777" s="22">
        <f t="shared" si="25"/>
        <v>20</v>
      </c>
    </row>
    <row r="778" spans="1:6" x14ac:dyDescent="0.25">
      <c r="A778" s="6" t="s">
        <v>658</v>
      </c>
      <c r="B778" s="6" t="s">
        <v>38</v>
      </c>
      <c r="C778" s="6">
        <v>3</v>
      </c>
      <c r="E778" s="22" t="str">
        <f t="shared" si="24"/>
        <v>Data Analysis</v>
      </c>
      <c r="F778" s="22">
        <f t="shared" si="25"/>
        <v>3</v>
      </c>
    </row>
    <row r="779" spans="1:6" x14ac:dyDescent="0.25">
      <c r="A779" s="6" t="s">
        <v>1465</v>
      </c>
      <c r="B779" s="6" t="s">
        <v>38</v>
      </c>
      <c r="C779" s="6">
        <v>6</v>
      </c>
      <c r="E779" s="22" t="str">
        <f t="shared" si="24"/>
        <v>Data Analysis</v>
      </c>
      <c r="F779" s="22">
        <f t="shared" si="25"/>
        <v>6</v>
      </c>
    </row>
    <row r="780" spans="1:6" x14ac:dyDescent="0.25">
      <c r="A780" s="6" t="s">
        <v>1761</v>
      </c>
      <c r="B780" s="6" t="s">
        <v>23</v>
      </c>
      <c r="C780" s="6">
        <v>15</v>
      </c>
      <c r="E780" s="22" t="str">
        <f t="shared" si="24"/>
        <v>Web Development</v>
      </c>
      <c r="F780" s="22">
        <f t="shared" si="25"/>
        <v>15</v>
      </c>
    </row>
    <row r="781" spans="1:6" x14ac:dyDescent="0.25">
      <c r="A781" s="6" t="s">
        <v>2015</v>
      </c>
      <c r="B781" s="6" t="s">
        <v>7</v>
      </c>
      <c r="C781" s="6">
        <v>4</v>
      </c>
      <c r="E781" s="22" t="str">
        <f t="shared" si="24"/>
        <v>Blockchain Development</v>
      </c>
      <c r="F781" s="22">
        <f t="shared" si="25"/>
        <v>4</v>
      </c>
    </row>
    <row r="782" spans="1:6" x14ac:dyDescent="0.25">
      <c r="A782" s="6" t="s">
        <v>2029</v>
      </c>
      <c r="B782" s="6" t="s">
        <v>7</v>
      </c>
      <c r="C782" s="6">
        <v>20</v>
      </c>
      <c r="E782" s="22" t="str">
        <f t="shared" si="24"/>
        <v>Blockchain Development</v>
      </c>
      <c r="F782" s="22">
        <f t="shared" si="25"/>
        <v>20</v>
      </c>
    </row>
    <row r="783" spans="1:6" x14ac:dyDescent="0.25">
      <c r="A783" s="6" t="s">
        <v>93</v>
      </c>
      <c r="B783" s="6" t="s">
        <v>97</v>
      </c>
      <c r="C783" s="6">
        <v>9</v>
      </c>
      <c r="E783" s="22" t="str">
        <f t="shared" si="24"/>
        <v>Machine Learning</v>
      </c>
      <c r="F783" s="22">
        <f t="shared" si="25"/>
        <v>9</v>
      </c>
    </row>
    <row r="784" spans="1:6" x14ac:dyDescent="0.25">
      <c r="A784" s="6" t="s">
        <v>109</v>
      </c>
      <c r="B784" s="6" t="s">
        <v>31</v>
      </c>
      <c r="C784" s="6">
        <v>14</v>
      </c>
      <c r="E784" s="22" t="str">
        <f t="shared" si="24"/>
        <v>AI</v>
      </c>
      <c r="F784" s="22">
        <f t="shared" si="25"/>
        <v>14</v>
      </c>
    </row>
    <row r="785" spans="1:6" x14ac:dyDescent="0.25">
      <c r="A785" s="6" t="s">
        <v>178</v>
      </c>
      <c r="B785" s="6" t="s">
        <v>75</v>
      </c>
      <c r="C785" s="6">
        <v>7</v>
      </c>
      <c r="E785" s="22" t="str">
        <f t="shared" si="24"/>
        <v>DevOps</v>
      </c>
      <c r="F785" s="22">
        <f t="shared" si="25"/>
        <v>7</v>
      </c>
    </row>
    <row r="786" spans="1:6" x14ac:dyDescent="0.25">
      <c r="A786" s="6" t="s">
        <v>257</v>
      </c>
      <c r="B786" s="6" t="s">
        <v>60</v>
      </c>
      <c r="C786" s="6">
        <v>2</v>
      </c>
      <c r="E786" s="22" t="str">
        <f t="shared" si="24"/>
        <v>UI/UX Design</v>
      </c>
      <c r="F786" s="22">
        <f t="shared" si="25"/>
        <v>2</v>
      </c>
    </row>
    <row r="787" spans="1:6" x14ac:dyDescent="0.25">
      <c r="A787" s="6" t="s">
        <v>397</v>
      </c>
      <c r="B787" s="6" t="s">
        <v>23</v>
      </c>
      <c r="C787" s="6">
        <v>1</v>
      </c>
      <c r="E787" s="22" t="str">
        <f t="shared" si="24"/>
        <v>Web Development</v>
      </c>
      <c r="F787" s="22">
        <f t="shared" si="25"/>
        <v>1</v>
      </c>
    </row>
    <row r="788" spans="1:6" x14ac:dyDescent="0.25">
      <c r="A788" s="6" t="s">
        <v>610</v>
      </c>
      <c r="B788" s="6" t="s">
        <v>64</v>
      </c>
      <c r="C788" s="6">
        <v>5</v>
      </c>
      <c r="E788" s="22" t="str">
        <f t="shared" si="24"/>
        <v>Cybersecurity</v>
      </c>
      <c r="F788" s="22">
        <f t="shared" si="25"/>
        <v>5</v>
      </c>
    </row>
    <row r="789" spans="1:6" x14ac:dyDescent="0.25">
      <c r="A789" s="6" t="s">
        <v>892</v>
      </c>
      <c r="B789" s="6" t="s">
        <v>23</v>
      </c>
      <c r="C789" s="6">
        <v>1</v>
      </c>
      <c r="E789" s="22" t="str">
        <f t="shared" si="24"/>
        <v>Web Development</v>
      </c>
      <c r="F789" s="22">
        <f t="shared" si="25"/>
        <v>1</v>
      </c>
    </row>
    <row r="790" spans="1:6" x14ac:dyDescent="0.25">
      <c r="A790" s="6" t="s">
        <v>967</v>
      </c>
      <c r="B790" s="6" t="s">
        <v>31</v>
      </c>
      <c r="C790" s="6">
        <v>18</v>
      </c>
      <c r="E790" s="22" t="str">
        <f t="shared" si="24"/>
        <v>AI</v>
      </c>
      <c r="F790" s="22">
        <f t="shared" si="25"/>
        <v>18</v>
      </c>
    </row>
    <row r="791" spans="1:6" x14ac:dyDescent="0.25">
      <c r="A791" s="6" t="s">
        <v>1005</v>
      </c>
      <c r="B791" s="6" t="s">
        <v>64</v>
      </c>
      <c r="C791" s="6">
        <v>2</v>
      </c>
      <c r="E791" s="22" t="str">
        <f t="shared" si="24"/>
        <v>Cybersecurity</v>
      </c>
      <c r="F791" s="22">
        <f t="shared" si="25"/>
        <v>2</v>
      </c>
    </row>
    <row r="792" spans="1:6" x14ac:dyDescent="0.25">
      <c r="A792" s="6" t="s">
        <v>1009</v>
      </c>
      <c r="B792" s="6" t="s">
        <v>7</v>
      </c>
      <c r="C792" s="6">
        <v>15</v>
      </c>
      <c r="E792" s="22" t="str">
        <f t="shared" si="24"/>
        <v>Blockchain Development</v>
      </c>
      <c r="F792" s="22">
        <f t="shared" si="25"/>
        <v>15</v>
      </c>
    </row>
    <row r="793" spans="1:6" x14ac:dyDescent="0.25">
      <c r="A793" s="6" t="s">
        <v>1013</v>
      </c>
      <c r="B793" s="6" t="s">
        <v>60</v>
      </c>
      <c r="C793" s="6">
        <v>6</v>
      </c>
      <c r="E793" s="22" t="str">
        <f t="shared" si="24"/>
        <v>UI/UX Design</v>
      </c>
      <c r="F793" s="22">
        <f t="shared" si="25"/>
        <v>6</v>
      </c>
    </row>
    <row r="794" spans="1:6" x14ac:dyDescent="0.25">
      <c r="A794" s="6" t="s">
        <v>1226</v>
      </c>
      <c r="B794" s="6" t="s">
        <v>75</v>
      </c>
      <c r="C794" s="6">
        <v>5</v>
      </c>
      <c r="E794" s="22" t="str">
        <f t="shared" si="24"/>
        <v>DevOps</v>
      </c>
      <c r="F794" s="22">
        <f t="shared" si="25"/>
        <v>5</v>
      </c>
    </row>
    <row r="795" spans="1:6" x14ac:dyDescent="0.25">
      <c r="A795" s="6" t="s">
        <v>1234</v>
      </c>
      <c r="B795" s="6" t="s">
        <v>60</v>
      </c>
      <c r="C795" s="6">
        <v>10</v>
      </c>
      <c r="E795" s="22" t="str">
        <f t="shared" si="24"/>
        <v>UI/UX Design</v>
      </c>
      <c r="F795" s="22">
        <f t="shared" si="25"/>
        <v>10</v>
      </c>
    </row>
    <row r="796" spans="1:6" x14ac:dyDescent="0.25">
      <c r="A796" s="6" t="s">
        <v>1256</v>
      </c>
      <c r="B796" s="6" t="s">
        <v>19</v>
      </c>
      <c r="C796" s="6">
        <v>2</v>
      </c>
      <c r="E796" s="22" t="str">
        <f t="shared" si="24"/>
        <v>Graphic Design</v>
      </c>
      <c r="F796" s="22">
        <f t="shared" si="25"/>
        <v>2</v>
      </c>
    </row>
    <row r="797" spans="1:6" x14ac:dyDescent="0.25">
      <c r="A797" s="6" t="s">
        <v>1262</v>
      </c>
      <c r="B797" s="6" t="s">
        <v>75</v>
      </c>
      <c r="C797" s="6">
        <v>12</v>
      </c>
      <c r="E797" s="22" t="str">
        <f t="shared" si="24"/>
        <v>DevOps</v>
      </c>
      <c r="F797" s="22">
        <f t="shared" si="25"/>
        <v>12</v>
      </c>
    </row>
    <row r="798" spans="1:6" x14ac:dyDescent="0.25">
      <c r="A798" s="6" t="s">
        <v>1276</v>
      </c>
      <c r="B798" s="6" t="s">
        <v>60</v>
      </c>
      <c r="C798" s="6">
        <v>12</v>
      </c>
      <c r="E798" s="22" t="str">
        <f t="shared" si="24"/>
        <v>UI/UX Design</v>
      </c>
      <c r="F798" s="22">
        <f t="shared" si="25"/>
        <v>12</v>
      </c>
    </row>
    <row r="799" spans="1:6" x14ac:dyDescent="0.25">
      <c r="A799" s="6" t="s">
        <v>1330</v>
      </c>
      <c r="B799" s="6" t="s">
        <v>97</v>
      </c>
      <c r="C799" s="6">
        <v>3</v>
      </c>
      <c r="E799" s="22" t="str">
        <f t="shared" si="24"/>
        <v>Machine Learning</v>
      </c>
      <c r="F799" s="22">
        <f t="shared" si="25"/>
        <v>3</v>
      </c>
    </row>
    <row r="800" spans="1:6" x14ac:dyDescent="0.25">
      <c r="A800" s="6" t="s">
        <v>1338</v>
      </c>
      <c r="B800" s="6" t="s">
        <v>64</v>
      </c>
      <c r="C800" s="6">
        <v>18</v>
      </c>
      <c r="E800" s="22" t="str">
        <f t="shared" si="24"/>
        <v>Cybersecurity</v>
      </c>
      <c r="F800" s="22">
        <f t="shared" si="25"/>
        <v>18</v>
      </c>
    </row>
    <row r="801" spans="1:6" x14ac:dyDescent="0.25">
      <c r="A801" s="6" t="s">
        <v>1611</v>
      </c>
      <c r="B801" s="6" t="s">
        <v>75</v>
      </c>
      <c r="C801" s="6">
        <v>13</v>
      </c>
      <c r="E801" s="22" t="str">
        <f t="shared" si="24"/>
        <v>DevOps</v>
      </c>
      <c r="F801" s="22">
        <f t="shared" si="25"/>
        <v>13</v>
      </c>
    </row>
    <row r="802" spans="1:6" x14ac:dyDescent="0.25">
      <c r="A802" s="6" t="s">
        <v>1757</v>
      </c>
      <c r="B802" s="6" t="s">
        <v>38</v>
      </c>
      <c r="C802" s="6">
        <v>1</v>
      </c>
      <c r="E802" s="22" t="str">
        <f t="shared" si="24"/>
        <v>Data Analysis</v>
      </c>
      <c r="F802" s="22">
        <f t="shared" si="25"/>
        <v>1</v>
      </c>
    </row>
    <row r="803" spans="1:6" x14ac:dyDescent="0.25">
      <c r="A803" s="6" t="s">
        <v>1771</v>
      </c>
      <c r="B803" s="6" t="s">
        <v>75</v>
      </c>
      <c r="C803" s="6">
        <v>7</v>
      </c>
      <c r="E803" s="22" t="str">
        <f t="shared" si="24"/>
        <v>DevOps</v>
      </c>
      <c r="F803" s="22">
        <f t="shared" si="25"/>
        <v>7</v>
      </c>
    </row>
    <row r="804" spans="1:6" x14ac:dyDescent="0.25">
      <c r="A804" s="6" t="s">
        <v>1854</v>
      </c>
      <c r="B804" s="6" t="s">
        <v>31</v>
      </c>
      <c r="C804" s="6">
        <v>8</v>
      </c>
      <c r="E804" s="22" t="str">
        <f t="shared" si="24"/>
        <v>AI</v>
      </c>
      <c r="F804" s="22">
        <f t="shared" si="25"/>
        <v>8</v>
      </c>
    </row>
    <row r="805" spans="1:6" x14ac:dyDescent="0.25">
      <c r="A805" s="6" t="s">
        <v>1866</v>
      </c>
      <c r="B805" s="6" t="s">
        <v>14</v>
      </c>
      <c r="C805" s="6">
        <v>11</v>
      </c>
      <c r="E805" s="22" t="str">
        <f t="shared" si="24"/>
        <v>Mobile Apps</v>
      </c>
      <c r="F805" s="22">
        <f t="shared" si="25"/>
        <v>11</v>
      </c>
    </row>
    <row r="806" spans="1:6" x14ac:dyDescent="0.25">
      <c r="A806" s="6" t="s">
        <v>1985</v>
      </c>
      <c r="B806" s="6" t="s">
        <v>31</v>
      </c>
      <c r="C806" s="6">
        <v>4</v>
      </c>
      <c r="E806" s="22" t="str">
        <f t="shared" si="24"/>
        <v>AI</v>
      </c>
      <c r="F806" s="22">
        <f t="shared" si="25"/>
        <v>4</v>
      </c>
    </row>
    <row r="807" spans="1:6" x14ac:dyDescent="0.25">
      <c r="A807" s="6" t="s">
        <v>69</v>
      </c>
      <c r="B807" s="6" t="s">
        <v>14</v>
      </c>
      <c r="C807" s="6">
        <v>5</v>
      </c>
      <c r="E807" s="22" t="str">
        <f t="shared" si="24"/>
        <v>Mobile Apps</v>
      </c>
      <c r="F807" s="22">
        <f t="shared" si="25"/>
        <v>5</v>
      </c>
    </row>
    <row r="808" spans="1:6" x14ac:dyDescent="0.25">
      <c r="A808" s="6" t="s">
        <v>100</v>
      </c>
      <c r="B808" s="6" t="s">
        <v>75</v>
      </c>
      <c r="C808" s="6">
        <v>5</v>
      </c>
      <c r="E808" s="22" t="str">
        <f t="shared" si="24"/>
        <v>DevOps</v>
      </c>
      <c r="F808" s="22">
        <f t="shared" si="25"/>
        <v>5</v>
      </c>
    </row>
    <row r="809" spans="1:6" x14ac:dyDescent="0.25">
      <c r="A809" s="6" t="s">
        <v>265</v>
      </c>
      <c r="B809" s="6" t="s">
        <v>60</v>
      </c>
      <c r="C809" s="6">
        <v>8</v>
      </c>
      <c r="E809" s="22" t="str">
        <f t="shared" si="24"/>
        <v>UI/UX Design</v>
      </c>
      <c r="F809" s="22">
        <f t="shared" si="25"/>
        <v>8</v>
      </c>
    </row>
    <row r="810" spans="1:6" x14ac:dyDescent="0.25">
      <c r="A810" s="6" t="s">
        <v>341</v>
      </c>
      <c r="B810" s="6" t="s">
        <v>64</v>
      </c>
      <c r="C810" s="6">
        <v>4</v>
      </c>
      <c r="E810" s="22" t="str">
        <f t="shared" si="24"/>
        <v>Cybersecurity</v>
      </c>
      <c r="F810" s="22">
        <f t="shared" si="25"/>
        <v>4</v>
      </c>
    </row>
    <row r="811" spans="1:6" x14ac:dyDescent="0.25">
      <c r="A811" s="6" t="s">
        <v>516</v>
      </c>
      <c r="B811" s="6" t="s">
        <v>23</v>
      </c>
      <c r="C811" s="6">
        <v>1</v>
      </c>
      <c r="E811" s="22" t="str">
        <f t="shared" si="24"/>
        <v>Web Development</v>
      </c>
      <c r="F811" s="22">
        <f t="shared" si="25"/>
        <v>1</v>
      </c>
    </row>
    <row r="812" spans="1:6" x14ac:dyDescent="0.25">
      <c r="A812" s="6" t="s">
        <v>518</v>
      </c>
      <c r="B812" s="6" t="s">
        <v>97</v>
      </c>
      <c r="C812" s="6">
        <v>7</v>
      </c>
      <c r="E812" s="22" t="str">
        <f t="shared" si="24"/>
        <v>Machine Learning</v>
      </c>
      <c r="F812" s="22">
        <f t="shared" si="25"/>
        <v>7</v>
      </c>
    </row>
    <row r="813" spans="1:6" x14ac:dyDescent="0.25">
      <c r="A813" s="6" t="s">
        <v>522</v>
      </c>
      <c r="B813" s="6" t="s">
        <v>97</v>
      </c>
      <c r="C813" s="6">
        <v>14</v>
      </c>
      <c r="E813" s="22" t="str">
        <f t="shared" si="24"/>
        <v>Machine Learning</v>
      </c>
      <c r="F813" s="22">
        <f t="shared" si="25"/>
        <v>14</v>
      </c>
    </row>
    <row r="814" spans="1:6" x14ac:dyDescent="0.25">
      <c r="A814" s="6" t="s">
        <v>546</v>
      </c>
      <c r="B814" s="6" t="s">
        <v>31</v>
      </c>
      <c r="C814" s="6">
        <v>11</v>
      </c>
      <c r="E814" s="22" t="str">
        <f t="shared" si="24"/>
        <v>AI</v>
      </c>
      <c r="F814" s="22">
        <f t="shared" si="25"/>
        <v>11</v>
      </c>
    </row>
    <row r="815" spans="1:6" x14ac:dyDescent="0.25">
      <c r="A815" s="6" t="s">
        <v>654</v>
      </c>
      <c r="B815" s="6" t="s">
        <v>23</v>
      </c>
      <c r="C815" s="6">
        <v>11</v>
      </c>
      <c r="E815" s="22" t="str">
        <f t="shared" si="24"/>
        <v>Web Development</v>
      </c>
      <c r="F815" s="22">
        <f t="shared" si="25"/>
        <v>11</v>
      </c>
    </row>
    <row r="816" spans="1:6" x14ac:dyDescent="0.25">
      <c r="A816" s="6" t="s">
        <v>682</v>
      </c>
      <c r="B816" s="6" t="s">
        <v>97</v>
      </c>
      <c r="C816" s="6">
        <v>7</v>
      </c>
      <c r="E816" s="22" t="str">
        <f t="shared" si="24"/>
        <v>Machine Learning</v>
      </c>
      <c r="F816" s="22">
        <f t="shared" si="25"/>
        <v>7</v>
      </c>
    </row>
    <row r="817" spans="1:6" x14ac:dyDescent="0.25">
      <c r="A817" s="6" t="s">
        <v>1168</v>
      </c>
      <c r="B817" s="6" t="s">
        <v>75</v>
      </c>
      <c r="C817" s="6">
        <v>1</v>
      </c>
      <c r="E817" s="22" t="str">
        <f t="shared" si="24"/>
        <v>DevOps</v>
      </c>
      <c r="F817" s="22">
        <f t="shared" si="25"/>
        <v>1</v>
      </c>
    </row>
    <row r="818" spans="1:6" x14ac:dyDescent="0.25">
      <c r="A818" s="6" t="s">
        <v>1274</v>
      </c>
      <c r="B818" s="6" t="s">
        <v>14</v>
      </c>
      <c r="C818" s="6">
        <v>1</v>
      </c>
      <c r="E818" s="22" t="str">
        <f t="shared" si="24"/>
        <v>Mobile Apps</v>
      </c>
      <c r="F818" s="22">
        <f t="shared" si="25"/>
        <v>1</v>
      </c>
    </row>
    <row r="819" spans="1:6" x14ac:dyDescent="0.25">
      <c r="A819" s="6" t="s">
        <v>1396</v>
      </c>
      <c r="B819" s="6" t="s">
        <v>60</v>
      </c>
      <c r="C819" s="6">
        <v>14</v>
      </c>
      <c r="E819" s="22" t="str">
        <f t="shared" si="24"/>
        <v>UI/UX Design</v>
      </c>
      <c r="F819" s="22">
        <f t="shared" si="25"/>
        <v>14</v>
      </c>
    </row>
    <row r="820" spans="1:6" x14ac:dyDescent="0.25">
      <c r="A820" s="6" t="s">
        <v>1663</v>
      </c>
      <c r="B820" s="6" t="s">
        <v>19</v>
      </c>
      <c r="C820" s="6">
        <v>14</v>
      </c>
      <c r="E820" s="22" t="str">
        <f t="shared" si="24"/>
        <v>Graphic Design</v>
      </c>
      <c r="F820" s="22">
        <f t="shared" si="25"/>
        <v>14</v>
      </c>
    </row>
    <row r="821" spans="1:6" x14ac:dyDescent="0.25">
      <c r="A821" s="6" t="s">
        <v>112</v>
      </c>
      <c r="B821" s="6" t="s">
        <v>38</v>
      </c>
      <c r="C821" s="6">
        <v>6</v>
      </c>
      <c r="E821" s="22" t="str">
        <f t="shared" si="24"/>
        <v>Data Analysis</v>
      </c>
      <c r="F821" s="22">
        <f t="shared" si="25"/>
        <v>6</v>
      </c>
    </row>
    <row r="822" spans="1:6" x14ac:dyDescent="0.25">
      <c r="A822" s="6" t="s">
        <v>1793</v>
      </c>
      <c r="B822" s="6" t="s">
        <v>64</v>
      </c>
      <c r="C822" s="6">
        <v>5</v>
      </c>
      <c r="E822" s="22" t="str">
        <f t="shared" si="24"/>
        <v>Cybersecurity</v>
      </c>
      <c r="F822" s="22">
        <f t="shared" si="25"/>
        <v>5</v>
      </c>
    </row>
    <row r="823" spans="1:6" x14ac:dyDescent="0.25">
      <c r="A823" s="6" t="s">
        <v>1811</v>
      </c>
      <c r="B823" s="6" t="s">
        <v>31</v>
      </c>
      <c r="C823" s="6">
        <v>3</v>
      </c>
      <c r="E823" s="22" t="str">
        <f t="shared" si="24"/>
        <v>AI</v>
      </c>
      <c r="F823" s="22">
        <f t="shared" si="25"/>
        <v>3</v>
      </c>
    </row>
    <row r="824" spans="1:6" x14ac:dyDescent="0.25">
      <c r="A824" s="6" t="s">
        <v>1850</v>
      </c>
      <c r="B824" s="6" t="s">
        <v>19</v>
      </c>
      <c r="C824" s="6">
        <v>12</v>
      </c>
      <c r="E824" s="22" t="str">
        <f t="shared" si="24"/>
        <v>Graphic Design</v>
      </c>
      <c r="F824" s="22">
        <f t="shared" si="25"/>
        <v>12</v>
      </c>
    </row>
    <row r="825" spans="1:6" x14ac:dyDescent="0.25">
      <c r="A825" s="6" t="s">
        <v>1872</v>
      </c>
      <c r="B825" s="6" t="s">
        <v>97</v>
      </c>
      <c r="C825" s="6">
        <v>7</v>
      </c>
      <c r="E825" s="22" t="str">
        <f t="shared" si="24"/>
        <v>Machine Learning</v>
      </c>
      <c r="F825" s="22">
        <f t="shared" si="25"/>
        <v>7</v>
      </c>
    </row>
    <row r="826" spans="1:6" x14ac:dyDescent="0.25">
      <c r="A826" s="6" t="s">
        <v>80</v>
      </c>
      <c r="B826" s="6" t="s">
        <v>60</v>
      </c>
      <c r="C826" s="6">
        <v>13</v>
      </c>
      <c r="E826" s="22" t="str">
        <f t="shared" si="24"/>
        <v>UI/UX Design</v>
      </c>
      <c r="F826" s="22">
        <f t="shared" si="25"/>
        <v>13</v>
      </c>
    </row>
    <row r="827" spans="1:6" x14ac:dyDescent="0.25">
      <c r="A827" s="6" t="s">
        <v>263</v>
      </c>
      <c r="B827" s="6" t="s">
        <v>60</v>
      </c>
      <c r="C827" s="6">
        <v>2</v>
      </c>
      <c r="E827" s="22" t="str">
        <f t="shared" si="24"/>
        <v>UI/UX Design</v>
      </c>
      <c r="F827" s="22">
        <f t="shared" si="25"/>
        <v>2</v>
      </c>
    </row>
    <row r="828" spans="1:6" x14ac:dyDescent="0.25">
      <c r="A828" s="6" t="s">
        <v>293</v>
      </c>
      <c r="B828" s="6" t="s">
        <v>14</v>
      </c>
      <c r="C828" s="6">
        <v>2</v>
      </c>
      <c r="E828" s="22" t="str">
        <f t="shared" si="24"/>
        <v>Mobile Apps</v>
      </c>
      <c r="F828" s="22">
        <f t="shared" si="25"/>
        <v>2</v>
      </c>
    </row>
    <row r="829" spans="1:6" x14ac:dyDescent="0.25">
      <c r="A829" s="6" t="s">
        <v>327</v>
      </c>
      <c r="B829" s="6" t="s">
        <v>64</v>
      </c>
      <c r="C829" s="6">
        <v>12</v>
      </c>
      <c r="E829" s="22" t="str">
        <f t="shared" si="24"/>
        <v>Cybersecurity</v>
      </c>
      <c r="F829" s="22">
        <f t="shared" si="25"/>
        <v>12</v>
      </c>
    </row>
    <row r="830" spans="1:6" x14ac:dyDescent="0.25">
      <c r="A830" s="6" t="s">
        <v>373</v>
      </c>
      <c r="B830" s="6" t="s">
        <v>75</v>
      </c>
      <c r="C830" s="6">
        <v>19</v>
      </c>
      <c r="E830" s="22" t="str">
        <f t="shared" si="24"/>
        <v>DevOps</v>
      </c>
      <c r="F830" s="22">
        <f t="shared" si="25"/>
        <v>19</v>
      </c>
    </row>
    <row r="831" spans="1:6" x14ac:dyDescent="0.25">
      <c r="A831" s="6" t="s">
        <v>510</v>
      </c>
      <c r="B831" s="6" t="s">
        <v>31</v>
      </c>
      <c r="C831" s="6">
        <v>5</v>
      </c>
      <c r="E831" s="22" t="str">
        <f t="shared" si="24"/>
        <v>AI</v>
      </c>
      <c r="F831" s="22">
        <f t="shared" si="25"/>
        <v>5</v>
      </c>
    </row>
    <row r="832" spans="1:6" x14ac:dyDescent="0.25">
      <c r="A832" s="6" t="s">
        <v>552</v>
      </c>
      <c r="B832" s="6" t="s">
        <v>19</v>
      </c>
      <c r="C832" s="6">
        <v>3</v>
      </c>
      <c r="E832" s="22" t="str">
        <f t="shared" si="24"/>
        <v>Graphic Design</v>
      </c>
      <c r="F832" s="22">
        <f t="shared" si="25"/>
        <v>3</v>
      </c>
    </row>
    <row r="833" spans="1:6" x14ac:dyDescent="0.25">
      <c r="A833" s="6" t="s">
        <v>728</v>
      </c>
      <c r="B833" s="6" t="s">
        <v>14</v>
      </c>
      <c r="C833" s="6">
        <v>10</v>
      </c>
      <c r="E833" s="22" t="str">
        <f t="shared" si="24"/>
        <v>Mobile Apps</v>
      </c>
      <c r="F833" s="22">
        <f t="shared" si="25"/>
        <v>10</v>
      </c>
    </row>
    <row r="834" spans="1:6" x14ac:dyDescent="0.25">
      <c r="A834" s="6" t="s">
        <v>905</v>
      </c>
      <c r="B834" s="6" t="s">
        <v>75</v>
      </c>
      <c r="C834" s="6">
        <v>2</v>
      </c>
      <c r="E834" s="22" t="str">
        <f t="shared" si="24"/>
        <v>DevOps</v>
      </c>
      <c r="F834" s="22">
        <f t="shared" si="25"/>
        <v>2</v>
      </c>
    </row>
    <row r="835" spans="1:6" x14ac:dyDescent="0.25">
      <c r="A835" s="6" t="s">
        <v>927</v>
      </c>
      <c r="B835" s="6" t="s">
        <v>31</v>
      </c>
      <c r="C835" s="6">
        <v>13</v>
      </c>
      <c r="E835" s="22" t="str">
        <f t="shared" si="24"/>
        <v>AI</v>
      </c>
      <c r="F835" s="22">
        <f t="shared" si="25"/>
        <v>13</v>
      </c>
    </row>
    <row r="836" spans="1:6" x14ac:dyDescent="0.25">
      <c r="A836" s="6" t="s">
        <v>1038</v>
      </c>
      <c r="B836" s="6" t="s">
        <v>14</v>
      </c>
      <c r="C836" s="6">
        <v>9</v>
      </c>
      <c r="E836" s="22" t="str">
        <f t="shared" ref="E836:E899" si="26">VLOOKUP($A836,$A:$C,2,FALSE)</f>
        <v>Mobile Apps</v>
      </c>
      <c r="F836" s="22">
        <f t="shared" ref="F836:F899" si="27">VLOOKUP($A836, $A:$C, 3, FALSE)</f>
        <v>9</v>
      </c>
    </row>
    <row r="837" spans="1:6" x14ac:dyDescent="0.25">
      <c r="A837" s="6" t="s">
        <v>1080</v>
      </c>
      <c r="B837" s="6" t="s">
        <v>23</v>
      </c>
      <c r="C837" s="6">
        <v>2</v>
      </c>
      <c r="E837" s="22" t="str">
        <f t="shared" si="26"/>
        <v>Web Development</v>
      </c>
      <c r="F837" s="22">
        <f t="shared" si="27"/>
        <v>2</v>
      </c>
    </row>
    <row r="838" spans="1:6" x14ac:dyDescent="0.25">
      <c r="A838" s="6" t="s">
        <v>1130</v>
      </c>
      <c r="B838" s="6" t="s">
        <v>23</v>
      </c>
      <c r="C838" s="6">
        <v>7</v>
      </c>
      <c r="E838" s="22" t="str">
        <f t="shared" si="26"/>
        <v>Web Development</v>
      </c>
      <c r="F838" s="22">
        <f t="shared" si="27"/>
        <v>7</v>
      </c>
    </row>
    <row r="839" spans="1:6" x14ac:dyDescent="0.25">
      <c r="A839" s="6" t="s">
        <v>1286</v>
      </c>
      <c r="B839" s="6" t="s">
        <v>14</v>
      </c>
      <c r="C839" s="6">
        <v>13</v>
      </c>
      <c r="E839" s="22" t="str">
        <f t="shared" si="26"/>
        <v>Mobile Apps</v>
      </c>
      <c r="F839" s="22">
        <f t="shared" si="27"/>
        <v>13</v>
      </c>
    </row>
    <row r="840" spans="1:6" x14ac:dyDescent="0.25">
      <c r="A840" s="6" t="s">
        <v>1340</v>
      </c>
      <c r="B840" s="6" t="s">
        <v>14</v>
      </c>
      <c r="C840" s="6">
        <v>13</v>
      </c>
      <c r="E840" s="22" t="str">
        <f t="shared" si="26"/>
        <v>Mobile Apps</v>
      </c>
      <c r="F840" s="22">
        <f t="shared" si="27"/>
        <v>13</v>
      </c>
    </row>
    <row r="841" spans="1:6" x14ac:dyDescent="0.25">
      <c r="A841" s="6" t="s">
        <v>1565</v>
      </c>
      <c r="B841" s="6" t="s">
        <v>7</v>
      </c>
      <c r="C841" s="6">
        <v>4</v>
      </c>
      <c r="E841" s="22" t="str">
        <f t="shared" si="26"/>
        <v>Blockchain Development</v>
      </c>
      <c r="F841" s="22">
        <f t="shared" si="27"/>
        <v>4</v>
      </c>
    </row>
    <row r="842" spans="1:6" x14ac:dyDescent="0.25">
      <c r="A842" s="6" t="s">
        <v>1629</v>
      </c>
      <c r="B842" s="6" t="s">
        <v>75</v>
      </c>
      <c r="C842" s="6">
        <v>1</v>
      </c>
      <c r="E842" s="22" t="str">
        <f t="shared" si="26"/>
        <v>DevOps</v>
      </c>
      <c r="F842" s="22">
        <f t="shared" si="27"/>
        <v>1</v>
      </c>
    </row>
    <row r="843" spans="1:6" x14ac:dyDescent="0.25">
      <c r="A843" s="6" t="s">
        <v>413</v>
      </c>
      <c r="B843" s="6" t="s">
        <v>38</v>
      </c>
      <c r="C843" s="6">
        <v>4</v>
      </c>
      <c r="E843" s="22" t="str">
        <f t="shared" si="26"/>
        <v>Data Analysis</v>
      </c>
      <c r="F843" s="22">
        <f t="shared" si="27"/>
        <v>4</v>
      </c>
    </row>
    <row r="844" spans="1:6" x14ac:dyDescent="0.25">
      <c r="A844" s="6" t="s">
        <v>1721</v>
      </c>
      <c r="B844" s="6" t="s">
        <v>31</v>
      </c>
      <c r="C844" s="6">
        <v>3</v>
      </c>
      <c r="E844" s="22" t="str">
        <f t="shared" si="26"/>
        <v>AI</v>
      </c>
      <c r="F844" s="22">
        <f t="shared" si="27"/>
        <v>3</v>
      </c>
    </row>
    <row r="845" spans="1:6" x14ac:dyDescent="0.25">
      <c r="A845" s="6" t="s">
        <v>1741</v>
      </c>
      <c r="B845" s="6" t="s">
        <v>14</v>
      </c>
      <c r="C845" s="6">
        <v>9</v>
      </c>
      <c r="E845" s="22" t="str">
        <f t="shared" si="26"/>
        <v>Mobile Apps</v>
      </c>
      <c r="F845" s="22">
        <f t="shared" si="27"/>
        <v>9</v>
      </c>
    </row>
    <row r="846" spans="1:6" x14ac:dyDescent="0.25">
      <c r="A846" s="6" t="s">
        <v>812</v>
      </c>
      <c r="B846" s="6" t="s">
        <v>38</v>
      </c>
      <c r="C846" s="6">
        <v>8</v>
      </c>
      <c r="E846" s="22" t="str">
        <f t="shared" si="26"/>
        <v>Data Analysis</v>
      </c>
      <c r="F846" s="22">
        <f t="shared" si="27"/>
        <v>8</v>
      </c>
    </row>
    <row r="847" spans="1:6" x14ac:dyDescent="0.25">
      <c r="A847" s="6" t="s">
        <v>1152</v>
      </c>
      <c r="B847" s="6" t="s">
        <v>38</v>
      </c>
      <c r="C847" s="6">
        <v>4</v>
      </c>
      <c r="E847" s="22" t="str">
        <f t="shared" si="26"/>
        <v>Data Analysis</v>
      </c>
      <c r="F847" s="22">
        <f t="shared" si="27"/>
        <v>4</v>
      </c>
    </row>
    <row r="848" spans="1:6" x14ac:dyDescent="0.25">
      <c r="A848" s="6" t="s">
        <v>1887</v>
      </c>
      <c r="B848" s="6" t="s">
        <v>97</v>
      </c>
      <c r="C848" s="6">
        <v>12</v>
      </c>
      <c r="E848" s="22" t="str">
        <f t="shared" si="26"/>
        <v>Machine Learning</v>
      </c>
      <c r="F848" s="22">
        <f t="shared" si="27"/>
        <v>12</v>
      </c>
    </row>
    <row r="849" spans="1:6" x14ac:dyDescent="0.25">
      <c r="A849" s="6" t="s">
        <v>2017</v>
      </c>
      <c r="B849" s="6" t="s">
        <v>23</v>
      </c>
      <c r="C849" s="6">
        <v>4</v>
      </c>
      <c r="E849" s="22" t="str">
        <f t="shared" si="26"/>
        <v>Web Development</v>
      </c>
      <c r="F849" s="22">
        <f t="shared" si="27"/>
        <v>4</v>
      </c>
    </row>
    <row r="850" spans="1:6" x14ac:dyDescent="0.25">
      <c r="A850" s="6" t="s">
        <v>114</v>
      </c>
      <c r="B850" s="6" t="s">
        <v>75</v>
      </c>
      <c r="C850" s="6">
        <v>3</v>
      </c>
      <c r="E850" s="22" t="str">
        <f t="shared" si="26"/>
        <v>DevOps</v>
      </c>
      <c r="F850" s="22">
        <f t="shared" si="27"/>
        <v>3</v>
      </c>
    </row>
    <row r="851" spans="1:6" x14ac:dyDescent="0.25">
      <c r="A851" s="6" t="s">
        <v>126</v>
      </c>
      <c r="B851" s="6" t="s">
        <v>23</v>
      </c>
      <c r="C851" s="6">
        <v>18</v>
      </c>
      <c r="E851" s="22" t="str">
        <f t="shared" si="26"/>
        <v>Web Development</v>
      </c>
      <c r="F851" s="22">
        <f t="shared" si="27"/>
        <v>18</v>
      </c>
    </row>
    <row r="852" spans="1:6" x14ac:dyDescent="0.25">
      <c r="A852" s="6" t="s">
        <v>208</v>
      </c>
      <c r="B852" s="6" t="s">
        <v>75</v>
      </c>
      <c r="C852" s="6">
        <v>15</v>
      </c>
      <c r="E852" s="22" t="str">
        <f t="shared" si="26"/>
        <v>DevOps</v>
      </c>
      <c r="F852" s="22">
        <f t="shared" si="27"/>
        <v>15</v>
      </c>
    </row>
    <row r="853" spans="1:6" x14ac:dyDescent="0.25">
      <c r="A853" s="6" t="s">
        <v>311</v>
      </c>
      <c r="B853" s="6" t="s">
        <v>97</v>
      </c>
      <c r="C853" s="6">
        <v>14</v>
      </c>
      <c r="E853" s="22" t="str">
        <f t="shared" si="26"/>
        <v>Machine Learning</v>
      </c>
      <c r="F853" s="22">
        <f t="shared" si="27"/>
        <v>14</v>
      </c>
    </row>
    <row r="854" spans="1:6" x14ac:dyDescent="0.25">
      <c r="A854" s="6" t="s">
        <v>480</v>
      </c>
      <c r="B854" s="6" t="s">
        <v>7</v>
      </c>
      <c r="C854" s="6">
        <v>11</v>
      </c>
      <c r="E854" s="22" t="str">
        <f t="shared" si="26"/>
        <v>Blockchain Development</v>
      </c>
      <c r="F854" s="22">
        <f t="shared" si="27"/>
        <v>11</v>
      </c>
    </row>
    <row r="855" spans="1:6" x14ac:dyDescent="0.25">
      <c r="A855" s="6" t="s">
        <v>742</v>
      </c>
      <c r="B855" s="6" t="s">
        <v>19</v>
      </c>
      <c r="C855" s="6">
        <v>15</v>
      </c>
      <c r="E855" s="22" t="str">
        <f t="shared" si="26"/>
        <v>Graphic Design</v>
      </c>
      <c r="F855" s="22">
        <f t="shared" si="27"/>
        <v>15</v>
      </c>
    </row>
    <row r="856" spans="1:6" x14ac:dyDescent="0.25">
      <c r="A856" s="6" t="s">
        <v>1072</v>
      </c>
      <c r="B856" s="6" t="s">
        <v>14</v>
      </c>
      <c r="C856" s="6">
        <v>1</v>
      </c>
      <c r="E856" s="22" t="str">
        <f t="shared" si="26"/>
        <v>Mobile Apps</v>
      </c>
      <c r="F856" s="22">
        <f t="shared" si="27"/>
        <v>1</v>
      </c>
    </row>
    <row r="857" spans="1:6" x14ac:dyDescent="0.25">
      <c r="A857" s="6" t="s">
        <v>16</v>
      </c>
      <c r="B857" s="6" t="s">
        <v>19</v>
      </c>
      <c r="C857" s="6">
        <v>16</v>
      </c>
      <c r="E857" s="22" t="str">
        <f t="shared" si="26"/>
        <v>Graphic Design</v>
      </c>
      <c r="F857" s="22">
        <f t="shared" si="27"/>
        <v>16</v>
      </c>
    </row>
    <row r="858" spans="1:6" x14ac:dyDescent="0.25">
      <c r="A858" s="6" t="s">
        <v>102</v>
      </c>
      <c r="B858" s="6" t="s">
        <v>7</v>
      </c>
      <c r="C858" s="6">
        <v>6</v>
      </c>
      <c r="E858" s="22" t="str">
        <f t="shared" si="26"/>
        <v>Blockchain Development</v>
      </c>
      <c r="F858" s="22">
        <f t="shared" si="27"/>
        <v>6</v>
      </c>
    </row>
    <row r="859" spans="1:6" x14ac:dyDescent="0.25">
      <c r="A859" s="6" t="s">
        <v>140</v>
      </c>
      <c r="B859" s="6" t="s">
        <v>31</v>
      </c>
      <c r="C859" s="6">
        <v>3</v>
      </c>
      <c r="E859" s="22" t="str">
        <f t="shared" si="26"/>
        <v>AI</v>
      </c>
      <c r="F859" s="22">
        <f t="shared" si="27"/>
        <v>3</v>
      </c>
    </row>
    <row r="860" spans="1:6" x14ac:dyDescent="0.25">
      <c r="A860" s="6" t="s">
        <v>145</v>
      </c>
      <c r="B860" s="6" t="s">
        <v>75</v>
      </c>
      <c r="C860" s="6">
        <v>7</v>
      </c>
      <c r="E860" s="22" t="str">
        <f t="shared" si="26"/>
        <v>DevOps</v>
      </c>
      <c r="F860" s="22">
        <f t="shared" si="27"/>
        <v>7</v>
      </c>
    </row>
    <row r="861" spans="1:6" x14ac:dyDescent="0.25">
      <c r="A861" s="6" t="s">
        <v>171</v>
      </c>
      <c r="B861" s="6" t="s">
        <v>60</v>
      </c>
      <c r="C861" s="6">
        <v>1</v>
      </c>
      <c r="E861" s="22" t="str">
        <f t="shared" si="26"/>
        <v>UI/UX Design</v>
      </c>
      <c r="F861" s="22">
        <f t="shared" si="27"/>
        <v>1</v>
      </c>
    </row>
    <row r="862" spans="1:6" x14ac:dyDescent="0.25">
      <c r="A862" s="6" t="s">
        <v>186</v>
      </c>
      <c r="B862" s="6" t="s">
        <v>31</v>
      </c>
      <c r="C862" s="6">
        <v>14</v>
      </c>
      <c r="E862" s="22" t="str">
        <f t="shared" si="26"/>
        <v>AI</v>
      </c>
      <c r="F862" s="22">
        <f t="shared" si="27"/>
        <v>14</v>
      </c>
    </row>
    <row r="863" spans="1:6" x14ac:dyDescent="0.25">
      <c r="A863" s="6" t="s">
        <v>188</v>
      </c>
      <c r="B863" s="6" t="s">
        <v>31</v>
      </c>
      <c r="C863" s="6">
        <v>11</v>
      </c>
      <c r="E863" s="22" t="str">
        <f t="shared" si="26"/>
        <v>AI</v>
      </c>
      <c r="F863" s="22">
        <f t="shared" si="27"/>
        <v>11</v>
      </c>
    </row>
    <row r="864" spans="1:6" x14ac:dyDescent="0.25">
      <c r="A864" s="6" t="s">
        <v>200</v>
      </c>
      <c r="B864" s="6" t="s">
        <v>23</v>
      </c>
      <c r="C864" s="6">
        <v>5</v>
      </c>
      <c r="E864" s="22" t="str">
        <f t="shared" si="26"/>
        <v>Web Development</v>
      </c>
      <c r="F864" s="22">
        <f t="shared" si="27"/>
        <v>5</v>
      </c>
    </row>
    <row r="865" spans="1:6" x14ac:dyDescent="0.25">
      <c r="A865" s="6" t="s">
        <v>223</v>
      </c>
      <c r="B865" s="6" t="s">
        <v>19</v>
      </c>
      <c r="C865" s="6">
        <v>14</v>
      </c>
      <c r="E865" s="22" t="str">
        <f t="shared" si="26"/>
        <v>Graphic Design</v>
      </c>
      <c r="F865" s="22">
        <f t="shared" si="27"/>
        <v>14</v>
      </c>
    </row>
    <row r="866" spans="1:6" x14ac:dyDescent="0.25">
      <c r="A866" s="6" t="s">
        <v>235</v>
      </c>
      <c r="B866" s="6" t="s">
        <v>31</v>
      </c>
      <c r="C866" s="6">
        <v>13</v>
      </c>
      <c r="E866" s="22" t="str">
        <f t="shared" si="26"/>
        <v>AI</v>
      </c>
      <c r="F866" s="22">
        <f t="shared" si="27"/>
        <v>13</v>
      </c>
    </row>
    <row r="867" spans="1:6" x14ac:dyDescent="0.25">
      <c r="A867" s="6" t="s">
        <v>279</v>
      </c>
      <c r="B867" s="6" t="s">
        <v>7</v>
      </c>
      <c r="C867" s="6">
        <v>3</v>
      </c>
      <c r="E867" s="22" t="str">
        <f t="shared" si="26"/>
        <v>Blockchain Development</v>
      </c>
      <c r="F867" s="22">
        <f t="shared" si="27"/>
        <v>3</v>
      </c>
    </row>
    <row r="868" spans="1:6" x14ac:dyDescent="0.25">
      <c r="A868" s="6" t="s">
        <v>313</v>
      </c>
      <c r="B868" s="6" t="s">
        <v>60</v>
      </c>
      <c r="C868" s="6">
        <v>14</v>
      </c>
      <c r="E868" s="22" t="str">
        <f t="shared" si="26"/>
        <v>UI/UX Design</v>
      </c>
      <c r="F868" s="22">
        <f t="shared" si="27"/>
        <v>14</v>
      </c>
    </row>
    <row r="869" spans="1:6" x14ac:dyDescent="0.25">
      <c r="A869" s="6" t="s">
        <v>323</v>
      </c>
      <c r="B869" s="6" t="s">
        <v>97</v>
      </c>
      <c r="C869" s="6">
        <v>15</v>
      </c>
      <c r="E869" s="22" t="str">
        <f t="shared" si="26"/>
        <v>Machine Learning</v>
      </c>
      <c r="F869" s="22">
        <f t="shared" si="27"/>
        <v>15</v>
      </c>
    </row>
    <row r="870" spans="1:6" x14ac:dyDescent="0.25">
      <c r="A870" s="6" t="s">
        <v>343</v>
      </c>
      <c r="B870" s="6" t="s">
        <v>60</v>
      </c>
      <c r="C870" s="6">
        <v>3</v>
      </c>
      <c r="E870" s="22" t="str">
        <f t="shared" si="26"/>
        <v>UI/UX Design</v>
      </c>
      <c r="F870" s="22">
        <f t="shared" si="27"/>
        <v>3</v>
      </c>
    </row>
    <row r="871" spans="1:6" x14ac:dyDescent="0.25">
      <c r="A871" s="6" t="s">
        <v>347</v>
      </c>
      <c r="B871" s="6" t="s">
        <v>60</v>
      </c>
      <c r="C871" s="6">
        <v>10</v>
      </c>
      <c r="E871" s="22" t="str">
        <f t="shared" si="26"/>
        <v>UI/UX Design</v>
      </c>
      <c r="F871" s="22">
        <f t="shared" si="27"/>
        <v>10</v>
      </c>
    </row>
    <row r="872" spans="1:6" x14ac:dyDescent="0.25">
      <c r="A872" s="6" t="s">
        <v>353</v>
      </c>
      <c r="B872" s="6" t="s">
        <v>64</v>
      </c>
      <c r="C872" s="6">
        <v>14</v>
      </c>
      <c r="E872" s="22" t="str">
        <f t="shared" si="26"/>
        <v>Cybersecurity</v>
      </c>
      <c r="F872" s="22">
        <f t="shared" si="27"/>
        <v>14</v>
      </c>
    </row>
    <row r="873" spans="1:6" x14ac:dyDescent="0.25">
      <c r="A873" s="6" t="s">
        <v>355</v>
      </c>
      <c r="B873" s="6" t="s">
        <v>60</v>
      </c>
      <c r="C873" s="6">
        <v>18</v>
      </c>
      <c r="E873" s="22" t="str">
        <f t="shared" si="26"/>
        <v>UI/UX Design</v>
      </c>
      <c r="F873" s="22">
        <f t="shared" si="27"/>
        <v>18</v>
      </c>
    </row>
    <row r="874" spans="1:6" x14ac:dyDescent="0.25">
      <c r="A874" s="6" t="s">
        <v>361</v>
      </c>
      <c r="B874" s="6" t="s">
        <v>60</v>
      </c>
      <c r="C874" s="6">
        <v>7</v>
      </c>
      <c r="E874" s="22" t="str">
        <f t="shared" si="26"/>
        <v>UI/UX Design</v>
      </c>
      <c r="F874" s="22">
        <f t="shared" si="27"/>
        <v>7</v>
      </c>
    </row>
    <row r="875" spans="1:6" x14ac:dyDescent="0.25">
      <c r="A875" s="6" t="s">
        <v>391</v>
      </c>
      <c r="B875" s="6" t="s">
        <v>75</v>
      </c>
      <c r="C875" s="6">
        <v>9</v>
      </c>
      <c r="E875" s="22" t="str">
        <f t="shared" si="26"/>
        <v>DevOps</v>
      </c>
      <c r="F875" s="22">
        <f t="shared" si="27"/>
        <v>9</v>
      </c>
    </row>
    <row r="876" spans="1:6" x14ac:dyDescent="0.25">
      <c r="A876" s="6" t="s">
        <v>401</v>
      </c>
      <c r="B876" s="6" t="s">
        <v>23</v>
      </c>
      <c r="C876" s="6">
        <v>11</v>
      </c>
      <c r="E876" s="22" t="str">
        <f t="shared" si="26"/>
        <v>Web Development</v>
      </c>
      <c r="F876" s="22">
        <f t="shared" si="27"/>
        <v>11</v>
      </c>
    </row>
    <row r="877" spans="1:6" x14ac:dyDescent="0.25">
      <c r="A877" s="6" t="s">
        <v>411</v>
      </c>
      <c r="B877" s="6" t="s">
        <v>19</v>
      </c>
      <c r="C877" s="6">
        <v>14</v>
      </c>
      <c r="E877" s="22" t="str">
        <f t="shared" si="26"/>
        <v>Graphic Design</v>
      </c>
      <c r="F877" s="22">
        <f t="shared" si="27"/>
        <v>14</v>
      </c>
    </row>
    <row r="878" spans="1:6" x14ac:dyDescent="0.25">
      <c r="A878" s="6" t="s">
        <v>421</v>
      </c>
      <c r="B878" s="6" t="s">
        <v>31</v>
      </c>
      <c r="C878" s="6">
        <v>14</v>
      </c>
      <c r="E878" s="22" t="str">
        <f t="shared" si="26"/>
        <v>AI</v>
      </c>
      <c r="F878" s="22">
        <f t="shared" si="27"/>
        <v>14</v>
      </c>
    </row>
    <row r="879" spans="1:6" x14ac:dyDescent="0.25">
      <c r="A879" s="6" t="s">
        <v>433</v>
      </c>
      <c r="B879" s="6" t="s">
        <v>60</v>
      </c>
      <c r="C879" s="6">
        <v>12</v>
      </c>
      <c r="E879" s="22" t="str">
        <f t="shared" si="26"/>
        <v>UI/UX Design</v>
      </c>
      <c r="F879" s="22">
        <f t="shared" si="27"/>
        <v>12</v>
      </c>
    </row>
    <row r="880" spans="1:6" x14ac:dyDescent="0.25">
      <c r="A880" s="6" t="s">
        <v>488</v>
      </c>
      <c r="B880" s="6" t="s">
        <v>64</v>
      </c>
      <c r="C880" s="6">
        <v>8</v>
      </c>
      <c r="E880" s="22" t="str">
        <f t="shared" si="26"/>
        <v>Cybersecurity</v>
      </c>
      <c r="F880" s="22">
        <f t="shared" si="27"/>
        <v>8</v>
      </c>
    </row>
    <row r="881" spans="1:6" x14ac:dyDescent="0.25">
      <c r="A881" s="6" t="s">
        <v>492</v>
      </c>
      <c r="B881" s="6" t="s">
        <v>7</v>
      </c>
      <c r="C881" s="6">
        <v>14</v>
      </c>
      <c r="E881" s="22" t="str">
        <f t="shared" si="26"/>
        <v>Blockchain Development</v>
      </c>
      <c r="F881" s="22">
        <f t="shared" si="27"/>
        <v>14</v>
      </c>
    </row>
    <row r="882" spans="1:6" x14ac:dyDescent="0.25">
      <c r="A882" s="6" t="s">
        <v>496</v>
      </c>
      <c r="B882" s="6" t="s">
        <v>97</v>
      </c>
      <c r="C882" s="6">
        <v>8</v>
      </c>
      <c r="E882" s="22" t="str">
        <f t="shared" si="26"/>
        <v>Machine Learning</v>
      </c>
      <c r="F882" s="22">
        <f t="shared" si="27"/>
        <v>8</v>
      </c>
    </row>
    <row r="883" spans="1:6" x14ac:dyDescent="0.25">
      <c r="A883" s="6" t="s">
        <v>500</v>
      </c>
      <c r="B883" s="6" t="s">
        <v>23</v>
      </c>
      <c r="C883" s="6">
        <v>7</v>
      </c>
      <c r="E883" s="22" t="str">
        <f t="shared" si="26"/>
        <v>Web Development</v>
      </c>
      <c r="F883" s="22">
        <f t="shared" si="27"/>
        <v>7</v>
      </c>
    </row>
    <row r="884" spans="1:6" x14ac:dyDescent="0.25">
      <c r="A884" s="6" t="s">
        <v>512</v>
      </c>
      <c r="B884" s="6" t="s">
        <v>97</v>
      </c>
      <c r="C884" s="6">
        <v>15</v>
      </c>
      <c r="E884" s="22" t="str">
        <f t="shared" si="26"/>
        <v>Machine Learning</v>
      </c>
      <c r="F884" s="22">
        <f t="shared" si="27"/>
        <v>15</v>
      </c>
    </row>
    <row r="885" spans="1:6" x14ac:dyDescent="0.25">
      <c r="A885" s="6" t="s">
        <v>520</v>
      </c>
      <c r="B885" s="6" t="s">
        <v>19</v>
      </c>
      <c r="C885" s="6">
        <v>18</v>
      </c>
      <c r="E885" s="22" t="str">
        <f t="shared" si="26"/>
        <v>Graphic Design</v>
      </c>
      <c r="F885" s="22">
        <f t="shared" si="27"/>
        <v>18</v>
      </c>
    </row>
    <row r="886" spans="1:6" x14ac:dyDescent="0.25">
      <c r="A886" s="6" t="s">
        <v>532</v>
      </c>
      <c r="B886" s="6" t="s">
        <v>60</v>
      </c>
      <c r="C886" s="6">
        <v>5</v>
      </c>
      <c r="E886" s="22" t="str">
        <f t="shared" si="26"/>
        <v>UI/UX Design</v>
      </c>
      <c r="F886" s="22">
        <f t="shared" si="27"/>
        <v>5</v>
      </c>
    </row>
    <row r="887" spans="1:6" x14ac:dyDescent="0.25">
      <c r="A887" s="6" t="s">
        <v>568</v>
      </c>
      <c r="B887" s="6" t="s">
        <v>60</v>
      </c>
      <c r="C887" s="6">
        <v>8</v>
      </c>
      <c r="E887" s="22" t="str">
        <f t="shared" si="26"/>
        <v>UI/UX Design</v>
      </c>
      <c r="F887" s="22">
        <f t="shared" si="27"/>
        <v>8</v>
      </c>
    </row>
    <row r="888" spans="1:6" x14ac:dyDescent="0.25">
      <c r="A888" s="6" t="s">
        <v>582</v>
      </c>
      <c r="B888" s="6" t="s">
        <v>60</v>
      </c>
      <c r="C888" s="6">
        <v>16</v>
      </c>
      <c r="E888" s="22" t="str">
        <f t="shared" si="26"/>
        <v>UI/UX Design</v>
      </c>
      <c r="F888" s="22">
        <f t="shared" si="27"/>
        <v>16</v>
      </c>
    </row>
    <row r="889" spans="1:6" x14ac:dyDescent="0.25">
      <c r="A889" s="6" t="s">
        <v>602</v>
      </c>
      <c r="B889" s="6" t="s">
        <v>23</v>
      </c>
      <c r="C889" s="6">
        <v>17</v>
      </c>
      <c r="E889" s="22" t="str">
        <f t="shared" si="26"/>
        <v>Web Development</v>
      </c>
      <c r="F889" s="22">
        <f t="shared" si="27"/>
        <v>17</v>
      </c>
    </row>
    <row r="890" spans="1:6" x14ac:dyDescent="0.25">
      <c r="A890" s="6" t="s">
        <v>614</v>
      </c>
      <c r="B890" s="6" t="s">
        <v>23</v>
      </c>
      <c r="C890" s="6">
        <v>17</v>
      </c>
      <c r="E890" s="22" t="str">
        <f t="shared" si="26"/>
        <v>Web Development</v>
      </c>
      <c r="F890" s="22">
        <f t="shared" si="27"/>
        <v>17</v>
      </c>
    </row>
    <row r="891" spans="1:6" x14ac:dyDescent="0.25">
      <c r="A891" s="6" t="s">
        <v>636</v>
      </c>
      <c r="B891" s="6" t="s">
        <v>64</v>
      </c>
      <c r="C891" s="6">
        <v>8</v>
      </c>
      <c r="E891" s="22" t="str">
        <f t="shared" si="26"/>
        <v>Cybersecurity</v>
      </c>
      <c r="F891" s="22">
        <f t="shared" si="27"/>
        <v>8</v>
      </c>
    </row>
    <row r="892" spans="1:6" x14ac:dyDescent="0.25">
      <c r="A892" s="6" t="s">
        <v>638</v>
      </c>
      <c r="B892" s="6" t="s">
        <v>97</v>
      </c>
      <c r="C892" s="6">
        <v>10</v>
      </c>
      <c r="E892" s="22" t="str">
        <f t="shared" si="26"/>
        <v>Machine Learning</v>
      </c>
      <c r="F892" s="22">
        <f t="shared" si="27"/>
        <v>10</v>
      </c>
    </row>
    <row r="893" spans="1:6" x14ac:dyDescent="0.25">
      <c r="A893" s="6" t="s">
        <v>662</v>
      </c>
      <c r="B893" s="6" t="s">
        <v>97</v>
      </c>
      <c r="C893" s="6">
        <v>10</v>
      </c>
      <c r="E893" s="22" t="str">
        <f t="shared" si="26"/>
        <v>Machine Learning</v>
      </c>
      <c r="F893" s="22">
        <f t="shared" si="27"/>
        <v>10</v>
      </c>
    </row>
    <row r="894" spans="1:6" x14ac:dyDescent="0.25">
      <c r="A894" s="6" t="s">
        <v>666</v>
      </c>
      <c r="B894" s="6" t="s">
        <v>97</v>
      </c>
      <c r="C894" s="6">
        <v>9</v>
      </c>
      <c r="E894" s="22" t="str">
        <f t="shared" si="26"/>
        <v>Machine Learning</v>
      </c>
      <c r="F894" s="22">
        <f t="shared" si="27"/>
        <v>9</v>
      </c>
    </row>
    <row r="895" spans="1:6" x14ac:dyDescent="0.25">
      <c r="A895" s="6" t="s">
        <v>710</v>
      </c>
      <c r="B895" s="6" t="s">
        <v>19</v>
      </c>
      <c r="C895" s="6">
        <v>13</v>
      </c>
      <c r="E895" s="22" t="str">
        <f t="shared" si="26"/>
        <v>Graphic Design</v>
      </c>
      <c r="F895" s="22">
        <f t="shared" si="27"/>
        <v>13</v>
      </c>
    </row>
    <row r="896" spans="1:6" x14ac:dyDescent="0.25">
      <c r="A896" s="6" t="s">
        <v>712</v>
      </c>
      <c r="B896" s="6" t="s">
        <v>64</v>
      </c>
      <c r="C896" s="6">
        <v>11</v>
      </c>
      <c r="E896" s="22" t="str">
        <f t="shared" si="26"/>
        <v>Cybersecurity</v>
      </c>
      <c r="F896" s="22">
        <f t="shared" si="27"/>
        <v>11</v>
      </c>
    </row>
    <row r="897" spans="1:6" x14ac:dyDescent="0.25">
      <c r="A897" s="6" t="s">
        <v>722</v>
      </c>
      <c r="B897" s="6" t="s">
        <v>31</v>
      </c>
      <c r="C897" s="6">
        <v>5</v>
      </c>
      <c r="E897" s="22" t="str">
        <f t="shared" si="26"/>
        <v>AI</v>
      </c>
      <c r="F897" s="22">
        <f t="shared" si="27"/>
        <v>5</v>
      </c>
    </row>
    <row r="898" spans="1:6" x14ac:dyDescent="0.25">
      <c r="A898" s="6" t="s">
        <v>744</v>
      </c>
      <c r="B898" s="6" t="s">
        <v>7</v>
      </c>
      <c r="C898" s="6">
        <v>18</v>
      </c>
      <c r="E898" s="22" t="str">
        <f t="shared" si="26"/>
        <v>Blockchain Development</v>
      </c>
      <c r="F898" s="22">
        <f t="shared" si="27"/>
        <v>18</v>
      </c>
    </row>
    <row r="899" spans="1:6" x14ac:dyDescent="0.25">
      <c r="A899" s="6" t="s">
        <v>756</v>
      </c>
      <c r="B899" s="6" t="s">
        <v>23</v>
      </c>
      <c r="C899" s="6">
        <v>10</v>
      </c>
      <c r="E899" s="22" t="str">
        <f t="shared" si="26"/>
        <v>Web Development</v>
      </c>
      <c r="F899" s="22">
        <f t="shared" si="27"/>
        <v>10</v>
      </c>
    </row>
    <row r="900" spans="1:6" x14ac:dyDescent="0.25">
      <c r="A900" s="6" t="s">
        <v>774</v>
      </c>
      <c r="B900" s="6" t="s">
        <v>19</v>
      </c>
      <c r="C900" s="6">
        <v>15</v>
      </c>
      <c r="E900" s="22" t="str">
        <f t="shared" ref="E900:E963" si="28">VLOOKUP($A900,$A:$C,2,FALSE)</f>
        <v>Graphic Design</v>
      </c>
      <c r="F900" s="22">
        <f t="shared" ref="F900:F963" si="29">VLOOKUP($A900, $A:$C, 3, FALSE)</f>
        <v>15</v>
      </c>
    </row>
    <row r="901" spans="1:6" x14ac:dyDescent="0.25">
      <c r="A901" s="6" t="s">
        <v>852</v>
      </c>
      <c r="B901" s="6" t="s">
        <v>60</v>
      </c>
      <c r="C901" s="6">
        <v>10</v>
      </c>
      <c r="E901" s="22" t="str">
        <f t="shared" si="28"/>
        <v>UI/UX Design</v>
      </c>
      <c r="F901" s="22">
        <f t="shared" si="29"/>
        <v>10</v>
      </c>
    </row>
    <row r="902" spans="1:6" x14ac:dyDescent="0.25">
      <c r="A902" s="6" t="s">
        <v>854</v>
      </c>
      <c r="B902" s="6" t="s">
        <v>7</v>
      </c>
      <c r="C902" s="6">
        <v>10</v>
      </c>
      <c r="E902" s="22" t="str">
        <f t="shared" si="28"/>
        <v>Blockchain Development</v>
      </c>
      <c r="F902" s="22">
        <f t="shared" si="29"/>
        <v>10</v>
      </c>
    </row>
    <row r="903" spans="1:6" x14ac:dyDescent="0.25">
      <c r="A903" s="6" t="s">
        <v>868</v>
      </c>
      <c r="B903" s="6" t="s">
        <v>64</v>
      </c>
      <c r="C903" s="6">
        <v>5</v>
      </c>
      <c r="E903" s="22" t="str">
        <f t="shared" si="28"/>
        <v>Cybersecurity</v>
      </c>
      <c r="F903" s="22">
        <f t="shared" si="29"/>
        <v>5</v>
      </c>
    </row>
    <row r="904" spans="1:6" x14ac:dyDescent="0.25">
      <c r="A904" s="6" t="s">
        <v>872</v>
      </c>
      <c r="B904" s="6" t="s">
        <v>7</v>
      </c>
      <c r="C904" s="6">
        <v>7</v>
      </c>
      <c r="E904" s="22" t="str">
        <f t="shared" si="28"/>
        <v>Blockchain Development</v>
      </c>
      <c r="F904" s="22">
        <f t="shared" si="29"/>
        <v>7</v>
      </c>
    </row>
    <row r="905" spans="1:6" x14ac:dyDescent="0.25">
      <c r="A905" s="6" t="s">
        <v>876</v>
      </c>
      <c r="B905" s="6" t="s">
        <v>64</v>
      </c>
      <c r="C905" s="6">
        <v>14</v>
      </c>
      <c r="E905" s="22" t="str">
        <f t="shared" si="28"/>
        <v>Cybersecurity</v>
      </c>
      <c r="F905" s="22">
        <f t="shared" si="29"/>
        <v>14</v>
      </c>
    </row>
    <row r="906" spans="1:6" x14ac:dyDescent="0.25">
      <c r="A906" s="6" t="s">
        <v>880</v>
      </c>
      <c r="B906" s="6" t="s">
        <v>31</v>
      </c>
      <c r="C906" s="6">
        <v>16</v>
      </c>
      <c r="E906" s="22" t="str">
        <f t="shared" si="28"/>
        <v>AI</v>
      </c>
      <c r="F906" s="22">
        <f t="shared" si="29"/>
        <v>16</v>
      </c>
    </row>
    <row r="907" spans="1:6" x14ac:dyDescent="0.25">
      <c r="A907" s="6" t="s">
        <v>884</v>
      </c>
      <c r="B907" s="6" t="s">
        <v>19</v>
      </c>
      <c r="C907" s="6">
        <v>2</v>
      </c>
      <c r="E907" s="22" t="str">
        <f t="shared" si="28"/>
        <v>Graphic Design</v>
      </c>
      <c r="F907" s="22">
        <f t="shared" si="29"/>
        <v>2</v>
      </c>
    </row>
    <row r="908" spans="1:6" x14ac:dyDescent="0.25">
      <c r="A908" s="6" t="s">
        <v>890</v>
      </c>
      <c r="B908" s="6" t="s">
        <v>60</v>
      </c>
      <c r="C908" s="6">
        <v>3</v>
      </c>
      <c r="E908" s="22" t="str">
        <f t="shared" si="28"/>
        <v>UI/UX Design</v>
      </c>
      <c r="F908" s="22">
        <f t="shared" si="29"/>
        <v>3</v>
      </c>
    </row>
    <row r="909" spans="1:6" x14ac:dyDescent="0.25">
      <c r="A909" s="6" t="s">
        <v>903</v>
      </c>
      <c r="B909" s="6" t="s">
        <v>14</v>
      </c>
      <c r="C909" s="6">
        <v>15</v>
      </c>
      <c r="E909" s="22" t="str">
        <f t="shared" si="28"/>
        <v>Mobile Apps</v>
      </c>
      <c r="F909" s="22">
        <f t="shared" si="29"/>
        <v>15</v>
      </c>
    </row>
    <row r="910" spans="1:6" x14ac:dyDescent="0.25">
      <c r="A910" s="6" t="s">
        <v>909</v>
      </c>
      <c r="B910" s="6" t="s">
        <v>60</v>
      </c>
      <c r="C910" s="6">
        <v>19</v>
      </c>
      <c r="E910" s="22" t="str">
        <f t="shared" si="28"/>
        <v>UI/UX Design</v>
      </c>
      <c r="F910" s="22">
        <f t="shared" si="29"/>
        <v>19</v>
      </c>
    </row>
    <row r="911" spans="1:6" x14ac:dyDescent="0.25">
      <c r="A911" s="6" t="s">
        <v>913</v>
      </c>
      <c r="B911" s="6" t="s">
        <v>31</v>
      </c>
      <c r="C911" s="6">
        <v>2</v>
      </c>
      <c r="E911" s="22" t="str">
        <f t="shared" si="28"/>
        <v>AI</v>
      </c>
      <c r="F911" s="22">
        <f t="shared" si="29"/>
        <v>2</v>
      </c>
    </row>
    <row r="912" spans="1:6" x14ac:dyDescent="0.25">
      <c r="A912" s="6" t="s">
        <v>915</v>
      </c>
      <c r="B912" s="6" t="s">
        <v>97</v>
      </c>
      <c r="C912" s="6">
        <v>8</v>
      </c>
      <c r="E912" s="22" t="str">
        <f t="shared" si="28"/>
        <v>Machine Learning</v>
      </c>
      <c r="F912" s="22">
        <f t="shared" si="29"/>
        <v>8</v>
      </c>
    </row>
    <row r="913" spans="1:6" x14ac:dyDescent="0.25">
      <c r="A913" s="6" t="s">
        <v>951</v>
      </c>
      <c r="B913" s="6" t="s">
        <v>7</v>
      </c>
      <c r="C913" s="6">
        <v>5</v>
      </c>
      <c r="E913" s="22" t="str">
        <f t="shared" si="28"/>
        <v>Blockchain Development</v>
      </c>
      <c r="F913" s="22">
        <f t="shared" si="29"/>
        <v>5</v>
      </c>
    </row>
    <row r="914" spans="1:6" x14ac:dyDescent="0.25">
      <c r="A914" s="6" t="s">
        <v>965</v>
      </c>
      <c r="B914" s="6" t="s">
        <v>64</v>
      </c>
      <c r="C914" s="6">
        <v>9</v>
      </c>
      <c r="E914" s="22" t="str">
        <f t="shared" si="28"/>
        <v>Cybersecurity</v>
      </c>
      <c r="F914" s="22">
        <f t="shared" si="29"/>
        <v>9</v>
      </c>
    </row>
    <row r="915" spans="1:6" x14ac:dyDescent="0.25">
      <c r="A915" s="6" t="s">
        <v>969</v>
      </c>
      <c r="B915" s="6" t="s">
        <v>23</v>
      </c>
      <c r="C915" s="6">
        <v>2</v>
      </c>
      <c r="E915" s="22" t="str">
        <f t="shared" si="28"/>
        <v>Web Development</v>
      </c>
      <c r="F915" s="22">
        <f t="shared" si="29"/>
        <v>2</v>
      </c>
    </row>
    <row r="916" spans="1:6" x14ac:dyDescent="0.25">
      <c r="A916" s="6" t="s">
        <v>1003</v>
      </c>
      <c r="B916" s="6" t="s">
        <v>7</v>
      </c>
      <c r="C916" s="6">
        <v>7</v>
      </c>
      <c r="E916" s="22" t="str">
        <f t="shared" si="28"/>
        <v>Blockchain Development</v>
      </c>
      <c r="F916" s="22">
        <f t="shared" si="29"/>
        <v>7</v>
      </c>
    </row>
    <row r="917" spans="1:6" x14ac:dyDescent="0.25">
      <c r="A917" s="6" t="s">
        <v>1019</v>
      </c>
      <c r="B917" s="6" t="s">
        <v>75</v>
      </c>
      <c r="C917" s="6">
        <v>12</v>
      </c>
      <c r="E917" s="22" t="str">
        <f t="shared" si="28"/>
        <v>DevOps</v>
      </c>
      <c r="F917" s="22">
        <f t="shared" si="29"/>
        <v>12</v>
      </c>
    </row>
    <row r="918" spans="1:6" x14ac:dyDescent="0.25">
      <c r="A918" s="6" t="s">
        <v>1021</v>
      </c>
      <c r="B918" s="6" t="s">
        <v>75</v>
      </c>
      <c r="C918" s="6">
        <v>6</v>
      </c>
      <c r="E918" s="22" t="str">
        <f t="shared" si="28"/>
        <v>DevOps</v>
      </c>
      <c r="F918" s="22">
        <f t="shared" si="29"/>
        <v>6</v>
      </c>
    </row>
    <row r="919" spans="1:6" x14ac:dyDescent="0.25">
      <c r="A919" s="6" t="s">
        <v>1040</v>
      </c>
      <c r="B919" s="6" t="s">
        <v>23</v>
      </c>
      <c r="C919" s="6">
        <v>11</v>
      </c>
      <c r="E919" s="22" t="str">
        <f t="shared" si="28"/>
        <v>Web Development</v>
      </c>
      <c r="F919" s="22">
        <f t="shared" si="29"/>
        <v>11</v>
      </c>
    </row>
    <row r="920" spans="1:6" x14ac:dyDescent="0.25">
      <c r="A920" s="6" t="s">
        <v>1042</v>
      </c>
      <c r="B920" s="6" t="s">
        <v>60</v>
      </c>
      <c r="C920" s="6">
        <v>5</v>
      </c>
      <c r="E920" s="22" t="str">
        <f t="shared" si="28"/>
        <v>UI/UX Design</v>
      </c>
      <c r="F920" s="22">
        <f t="shared" si="29"/>
        <v>5</v>
      </c>
    </row>
    <row r="921" spans="1:6" x14ac:dyDescent="0.25">
      <c r="A921" s="6" t="s">
        <v>1044</v>
      </c>
      <c r="B921" s="6" t="s">
        <v>7</v>
      </c>
      <c r="C921" s="6">
        <v>2</v>
      </c>
      <c r="E921" s="22" t="str">
        <f t="shared" si="28"/>
        <v>Blockchain Development</v>
      </c>
      <c r="F921" s="22">
        <f t="shared" si="29"/>
        <v>2</v>
      </c>
    </row>
    <row r="922" spans="1:6" x14ac:dyDescent="0.25">
      <c r="A922" s="6" t="s">
        <v>1070</v>
      </c>
      <c r="B922" s="6" t="s">
        <v>7</v>
      </c>
      <c r="C922" s="6">
        <v>2</v>
      </c>
      <c r="E922" s="22" t="str">
        <f t="shared" si="28"/>
        <v>Blockchain Development</v>
      </c>
      <c r="F922" s="22">
        <f t="shared" si="29"/>
        <v>2</v>
      </c>
    </row>
    <row r="923" spans="1:6" x14ac:dyDescent="0.25">
      <c r="A923" s="6" t="s">
        <v>1082</v>
      </c>
      <c r="B923" s="6" t="s">
        <v>75</v>
      </c>
      <c r="C923" s="6">
        <v>18</v>
      </c>
      <c r="E923" s="22" t="str">
        <f t="shared" si="28"/>
        <v>DevOps</v>
      </c>
      <c r="F923" s="22">
        <f t="shared" si="29"/>
        <v>18</v>
      </c>
    </row>
    <row r="924" spans="1:6" x14ac:dyDescent="0.25">
      <c r="A924" s="6" t="s">
        <v>1094</v>
      </c>
      <c r="B924" s="6" t="s">
        <v>97</v>
      </c>
      <c r="C924" s="6">
        <v>12</v>
      </c>
      <c r="E924" s="22" t="str">
        <f t="shared" si="28"/>
        <v>Machine Learning</v>
      </c>
      <c r="F924" s="22">
        <f t="shared" si="29"/>
        <v>12</v>
      </c>
    </row>
    <row r="925" spans="1:6" x14ac:dyDescent="0.25">
      <c r="A925" s="6" t="s">
        <v>1096</v>
      </c>
      <c r="B925" s="6" t="s">
        <v>31</v>
      </c>
      <c r="C925" s="6">
        <v>2</v>
      </c>
      <c r="E925" s="22" t="str">
        <f t="shared" si="28"/>
        <v>AI</v>
      </c>
      <c r="F925" s="22">
        <f t="shared" si="29"/>
        <v>2</v>
      </c>
    </row>
    <row r="926" spans="1:6" x14ac:dyDescent="0.25">
      <c r="A926" s="6" t="s">
        <v>1104</v>
      </c>
      <c r="B926" s="6" t="s">
        <v>64</v>
      </c>
      <c r="C926" s="6">
        <v>18</v>
      </c>
      <c r="E926" s="22" t="str">
        <f t="shared" si="28"/>
        <v>Cybersecurity</v>
      </c>
      <c r="F926" s="22">
        <f t="shared" si="29"/>
        <v>18</v>
      </c>
    </row>
    <row r="927" spans="1:6" x14ac:dyDescent="0.25">
      <c r="A927" s="6" t="s">
        <v>1118</v>
      </c>
      <c r="B927" s="6" t="s">
        <v>7</v>
      </c>
      <c r="C927" s="6">
        <v>1</v>
      </c>
      <c r="E927" s="22" t="str">
        <f t="shared" si="28"/>
        <v>Blockchain Development</v>
      </c>
      <c r="F927" s="22">
        <f t="shared" si="29"/>
        <v>1</v>
      </c>
    </row>
    <row r="928" spans="1:6" x14ac:dyDescent="0.25">
      <c r="A928" s="6" t="s">
        <v>1124</v>
      </c>
      <c r="B928" s="6" t="s">
        <v>7</v>
      </c>
      <c r="C928" s="6">
        <v>2</v>
      </c>
      <c r="E928" s="22" t="str">
        <f t="shared" si="28"/>
        <v>Blockchain Development</v>
      </c>
      <c r="F928" s="22">
        <f t="shared" si="29"/>
        <v>2</v>
      </c>
    </row>
    <row r="929" spans="1:6" x14ac:dyDescent="0.25">
      <c r="A929" s="6" t="s">
        <v>1126</v>
      </c>
      <c r="B929" s="6" t="s">
        <v>14</v>
      </c>
      <c r="C929" s="6">
        <v>18</v>
      </c>
      <c r="E929" s="22" t="str">
        <f t="shared" si="28"/>
        <v>Mobile Apps</v>
      </c>
      <c r="F929" s="22">
        <f t="shared" si="29"/>
        <v>18</v>
      </c>
    </row>
    <row r="930" spans="1:6" x14ac:dyDescent="0.25">
      <c r="A930" s="6" t="s">
        <v>1134</v>
      </c>
      <c r="B930" s="6" t="s">
        <v>60</v>
      </c>
      <c r="C930" s="6">
        <v>10</v>
      </c>
      <c r="E930" s="22" t="str">
        <f t="shared" si="28"/>
        <v>UI/UX Design</v>
      </c>
      <c r="F930" s="22">
        <f t="shared" si="29"/>
        <v>10</v>
      </c>
    </row>
    <row r="931" spans="1:6" x14ac:dyDescent="0.25">
      <c r="A931" s="6" t="s">
        <v>1148</v>
      </c>
      <c r="B931" s="6" t="s">
        <v>7</v>
      </c>
      <c r="C931" s="6">
        <v>5</v>
      </c>
      <c r="E931" s="22" t="str">
        <f t="shared" si="28"/>
        <v>Blockchain Development</v>
      </c>
      <c r="F931" s="22">
        <f t="shared" si="29"/>
        <v>5</v>
      </c>
    </row>
    <row r="932" spans="1:6" x14ac:dyDescent="0.25">
      <c r="A932" s="6" t="s">
        <v>1150</v>
      </c>
      <c r="B932" s="6" t="s">
        <v>64</v>
      </c>
      <c r="C932" s="6">
        <v>14</v>
      </c>
      <c r="E932" s="22" t="str">
        <f t="shared" si="28"/>
        <v>Cybersecurity</v>
      </c>
      <c r="F932" s="22">
        <f t="shared" si="29"/>
        <v>14</v>
      </c>
    </row>
    <row r="933" spans="1:6" x14ac:dyDescent="0.25">
      <c r="A933" s="6" t="s">
        <v>1154</v>
      </c>
      <c r="B933" s="6" t="s">
        <v>14</v>
      </c>
      <c r="C933" s="6">
        <v>1</v>
      </c>
      <c r="E933" s="22" t="str">
        <f t="shared" si="28"/>
        <v>Mobile Apps</v>
      </c>
      <c r="F933" s="22">
        <f t="shared" si="29"/>
        <v>1</v>
      </c>
    </row>
    <row r="934" spans="1:6" x14ac:dyDescent="0.25">
      <c r="A934" s="6" t="s">
        <v>1160</v>
      </c>
      <c r="B934" s="6" t="s">
        <v>64</v>
      </c>
      <c r="C934" s="6">
        <v>5</v>
      </c>
      <c r="E934" s="22" t="str">
        <f t="shared" si="28"/>
        <v>Cybersecurity</v>
      </c>
      <c r="F934" s="22">
        <f t="shared" si="29"/>
        <v>5</v>
      </c>
    </row>
    <row r="935" spans="1:6" x14ac:dyDescent="0.25">
      <c r="A935" s="6" t="s">
        <v>1166</v>
      </c>
      <c r="B935" s="6" t="s">
        <v>23</v>
      </c>
      <c r="C935" s="6">
        <v>1</v>
      </c>
      <c r="E935" s="22" t="str">
        <f t="shared" si="28"/>
        <v>Web Development</v>
      </c>
      <c r="F935" s="22">
        <f t="shared" si="29"/>
        <v>1</v>
      </c>
    </row>
    <row r="936" spans="1:6" x14ac:dyDescent="0.25">
      <c r="A936" s="6" t="s">
        <v>1174</v>
      </c>
      <c r="B936" s="6" t="s">
        <v>64</v>
      </c>
      <c r="C936" s="6">
        <v>15</v>
      </c>
      <c r="E936" s="22" t="str">
        <f t="shared" si="28"/>
        <v>Cybersecurity</v>
      </c>
      <c r="F936" s="22">
        <f t="shared" si="29"/>
        <v>15</v>
      </c>
    </row>
    <row r="937" spans="1:6" x14ac:dyDescent="0.25">
      <c r="A937" s="6" t="s">
        <v>1214</v>
      </c>
      <c r="B937" s="6" t="s">
        <v>31</v>
      </c>
      <c r="C937" s="6">
        <v>5</v>
      </c>
      <c r="E937" s="22" t="str">
        <f t="shared" si="28"/>
        <v>AI</v>
      </c>
      <c r="F937" s="22">
        <f t="shared" si="29"/>
        <v>5</v>
      </c>
    </row>
    <row r="938" spans="1:6" x14ac:dyDescent="0.25">
      <c r="A938" s="6" t="s">
        <v>1246</v>
      </c>
      <c r="B938" s="6" t="s">
        <v>64</v>
      </c>
      <c r="C938" s="6">
        <v>14</v>
      </c>
      <c r="E938" s="22" t="str">
        <f t="shared" si="28"/>
        <v>Cybersecurity</v>
      </c>
      <c r="F938" s="22">
        <f t="shared" si="29"/>
        <v>14</v>
      </c>
    </row>
    <row r="939" spans="1:6" x14ac:dyDescent="0.25">
      <c r="A939" s="6" t="s">
        <v>1254</v>
      </c>
      <c r="B939" s="6" t="s">
        <v>14</v>
      </c>
      <c r="C939" s="6">
        <v>11</v>
      </c>
      <c r="E939" s="22" t="str">
        <f t="shared" si="28"/>
        <v>Mobile Apps</v>
      </c>
      <c r="F939" s="22">
        <f t="shared" si="29"/>
        <v>11</v>
      </c>
    </row>
    <row r="940" spans="1:6" x14ac:dyDescent="0.25">
      <c r="A940" s="6" t="s">
        <v>1258</v>
      </c>
      <c r="B940" s="6" t="s">
        <v>23</v>
      </c>
      <c r="C940" s="6">
        <v>20</v>
      </c>
      <c r="E940" s="22" t="str">
        <f t="shared" si="28"/>
        <v>Web Development</v>
      </c>
      <c r="F940" s="22">
        <f t="shared" si="29"/>
        <v>20</v>
      </c>
    </row>
    <row r="941" spans="1:6" x14ac:dyDescent="0.25">
      <c r="A941" s="6" t="s">
        <v>1268</v>
      </c>
      <c r="B941" s="6" t="s">
        <v>7</v>
      </c>
      <c r="C941" s="6">
        <v>13</v>
      </c>
      <c r="E941" s="22" t="str">
        <f t="shared" si="28"/>
        <v>Blockchain Development</v>
      </c>
      <c r="F941" s="22">
        <f t="shared" si="29"/>
        <v>13</v>
      </c>
    </row>
    <row r="942" spans="1:6" x14ac:dyDescent="0.25">
      <c r="A942" s="6" t="s">
        <v>1270</v>
      </c>
      <c r="B942" s="6" t="s">
        <v>31</v>
      </c>
      <c r="C942" s="6">
        <v>13</v>
      </c>
      <c r="E942" s="22" t="str">
        <f t="shared" si="28"/>
        <v>AI</v>
      </c>
      <c r="F942" s="22">
        <f t="shared" si="29"/>
        <v>13</v>
      </c>
    </row>
    <row r="943" spans="1:6" x14ac:dyDescent="0.25">
      <c r="A943" s="6" t="s">
        <v>1290</v>
      </c>
      <c r="B943" s="6" t="s">
        <v>23</v>
      </c>
      <c r="C943" s="6">
        <v>1</v>
      </c>
      <c r="E943" s="22" t="str">
        <f t="shared" si="28"/>
        <v>Web Development</v>
      </c>
      <c r="F943" s="22">
        <f t="shared" si="29"/>
        <v>1</v>
      </c>
    </row>
    <row r="944" spans="1:6" x14ac:dyDescent="0.25">
      <c r="A944" s="6" t="s">
        <v>1292</v>
      </c>
      <c r="B944" s="6" t="s">
        <v>97</v>
      </c>
      <c r="C944" s="6">
        <v>20</v>
      </c>
      <c r="E944" s="22" t="str">
        <f t="shared" si="28"/>
        <v>Machine Learning</v>
      </c>
      <c r="F944" s="22">
        <f t="shared" si="29"/>
        <v>20</v>
      </c>
    </row>
    <row r="945" spans="1:6" x14ac:dyDescent="0.25">
      <c r="A945" s="6" t="s">
        <v>1296</v>
      </c>
      <c r="B945" s="6" t="s">
        <v>7</v>
      </c>
      <c r="C945" s="6">
        <v>17</v>
      </c>
      <c r="E945" s="22" t="str">
        <f t="shared" si="28"/>
        <v>Blockchain Development</v>
      </c>
      <c r="F945" s="22">
        <f t="shared" si="29"/>
        <v>17</v>
      </c>
    </row>
    <row r="946" spans="1:6" x14ac:dyDescent="0.25">
      <c r="A946" s="6" t="s">
        <v>1342</v>
      </c>
      <c r="B946" s="6" t="s">
        <v>23</v>
      </c>
      <c r="C946" s="6">
        <v>14</v>
      </c>
      <c r="E946" s="22" t="str">
        <f t="shared" si="28"/>
        <v>Web Development</v>
      </c>
      <c r="F946" s="22">
        <f t="shared" si="29"/>
        <v>14</v>
      </c>
    </row>
    <row r="947" spans="1:6" x14ac:dyDescent="0.25">
      <c r="A947" s="6" t="s">
        <v>1368</v>
      </c>
      <c r="B947" s="6" t="s">
        <v>23</v>
      </c>
      <c r="C947" s="6">
        <v>12</v>
      </c>
      <c r="E947" s="22" t="str">
        <f t="shared" si="28"/>
        <v>Web Development</v>
      </c>
      <c r="F947" s="22">
        <f t="shared" si="29"/>
        <v>12</v>
      </c>
    </row>
    <row r="948" spans="1:6" x14ac:dyDescent="0.25">
      <c r="A948" s="6" t="s">
        <v>1382</v>
      </c>
      <c r="B948" s="6" t="s">
        <v>64</v>
      </c>
      <c r="C948" s="6">
        <v>16</v>
      </c>
      <c r="E948" s="22" t="str">
        <f t="shared" si="28"/>
        <v>Cybersecurity</v>
      </c>
      <c r="F948" s="22">
        <f t="shared" si="29"/>
        <v>16</v>
      </c>
    </row>
    <row r="949" spans="1:6" x14ac:dyDescent="0.25">
      <c r="A949" s="6" t="s">
        <v>1384</v>
      </c>
      <c r="B949" s="6" t="s">
        <v>97</v>
      </c>
      <c r="C949" s="6">
        <v>9</v>
      </c>
      <c r="E949" s="22" t="str">
        <f t="shared" si="28"/>
        <v>Machine Learning</v>
      </c>
      <c r="F949" s="22">
        <f t="shared" si="29"/>
        <v>9</v>
      </c>
    </row>
    <row r="950" spans="1:6" x14ac:dyDescent="0.25">
      <c r="A950" s="6" t="s">
        <v>1430</v>
      </c>
      <c r="B950" s="6" t="s">
        <v>7</v>
      </c>
      <c r="C950" s="6">
        <v>9</v>
      </c>
      <c r="E950" s="22" t="str">
        <f t="shared" si="28"/>
        <v>Blockchain Development</v>
      </c>
      <c r="F950" s="22">
        <f t="shared" si="29"/>
        <v>9</v>
      </c>
    </row>
    <row r="951" spans="1:6" x14ac:dyDescent="0.25">
      <c r="A951" s="6" t="s">
        <v>1450</v>
      </c>
      <c r="B951" s="6" t="s">
        <v>19</v>
      </c>
      <c r="C951" s="6">
        <v>18</v>
      </c>
      <c r="E951" s="22" t="str">
        <f t="shared" si="28"/>
        <v>Graphic Design</v>
      </c>
      <c r="F951" s="22">
        <f t="shared" si="29"/>
        <v>18</v>
      </c>
    </row>
    <row r="952" spans="1:6" x14ac:dyDescent="0.25">
      <c r="A952" s="6" t="s">
        <v>1451</v>
      </c>
      <c r="B952" s="6" t="s">
        <v>14</v>
      </c>
      <c r="C952" s="6">
        <v>2</v>
      </c>
      <c r="E952" s="22" t="str">
        <f t="shared" si="28"/>
        <v>Mobile Apps</v>
      </c>
      <c r="F952" s="22">
        <f t="shared" si="29"/>
        <v>2</v>
      </c>
    </row>
    <row r="953" spans="1:6" x14ac:dyDescent="0.25">
      <c r="A953" s="6" t="s">
        <v>1453</v>
      </c>
      <c r="B953" s="6" t="s">
        <v>19</v>
      </c>
      <c r="C953" s="6">
        <v>3</v>
      </c>
      <c r="E953" s="22" t="str">
        <f t="shared" si="28"/>
        <v>Graphic Design</v>
      </c>
      <c r="F953" s="22">
        <f t="shared" si="29"/>
        <v>3</v>
      </c>
    </row>
    <row r="954" spans="1:6" x14ac:dyDescent="0.25">
      <c r="A954" s="6" t="s">
        <v>1463</v>
      </c>
      <c r="B954" s="6" t="s">
        <v>7</v>
      </c>
      <c r="C954" s="6">
        <v>17</v>
      </c>
      <c r="E954" s="22" t="str">
        <f t="shared" si="28"/>
        <v>Blockchain Development</v>
      </c>
      <c r="F954" s="22">
        <f t="shared" si="29"/>
        <v>17</v>
      </c>
    </row>
    <row r="955" spans="1:6" x14ac:dyDescent="0.25">
      <c r="A955" s="6" t="s">
        <v>1473</v>
      </c>
      <c r="B955" s="6" t="s">
        <v>19</v>
      </c>
      <c r="C955" s="6">
        <v>1</v>
      </c>
      <c r="E955" s="22" t="str">
        <f t="shared" si="28"/>
        <v>Graphic Design</v>
      </c>
      <c r="F955" s="22">
        <f t="shared" si="29"/>
        <v>1</v>
      </c>
    </row>
    <row r="956" spans="1:6" x14ac:dyDescent="0.25">
      <c r="A956" s="6" t="s">
        <v>1477</v>
      </c>
      <c r="B956" s="6" t="s">
        <v>23</v>
      </c>
      <c r="C956" s="6">
        <v>12</v>
      </c>
      <c r="E956" s="22" t="str">
        <f t="shared" si="28"/>
        <v>Web Development</v>
      </c>
      <c r="F956" s="22">
        <f t="shared" si="29"/>
        <v>12</v>
      </c>
    </row>
    <row r="957" spans="1:6" x14ac:dyDescent="0.25">
      <c r="A957" s="6" t="s">
        <v>1523</v>
      </c>
      <c r="B957" s="6" t="s">
        <v>14</v>
      </c>
      <c r="C957" s="6">
        <v>1</v>
      </c>
      <c r="E957" s="22" t="str">
        <f t="shared" si="28"/>
        <v>Mobile Apps</v>
      </c>
      <c r="F957" s="22">
        <f t="shared" si="29"/>
        <v>1</v>
      </c>
    </row>
    <row r="958" spans="1:6" x14ac:dyDescent="0.25">
      <c r="A958" s="6" t="s">
        <v>1533</v>
      </c>
      <c r="B958" s="6" t="s">
        <v>60</v>
      </c>
      <c r="C958" s="6">
        <v>1</v>
      </c>
      <c r="E958" s="22" t="str">
        <f t="shared" si="28"/>
        <v>UI/UX Design</v>
      </c>
      <c r="F958" s="22">
        <f t="shared" si="29"/>
        <v>1</v>
      </c>
    </row>
    <row r="959" spans="1:6" x14ac:dyDescent="0.25">
      <c r="A959" s="6" t="s">
        <v>1537</v>
      </c>
      <c r="B959" s="6" t="s">
        <v>97</v>
      </c>
      <c r="C959" s="6">
        <v>2</v>
      </c>
      <c r="E959" s="22" t="str">
        <f t="shared" si="28"/>
        <v>Machine Learning</v>
      </c>
      <c r="F959" s="22">
        <f t="shared" si="29"/>
        <v>2</v>
      </c>
    </row>
    <row r="960" spans="1:6" x14ac:dyDescent="0.25">
      <c r="A960" s="6" t="s">
        <v>1551</v>
      </c>
      <c r="B960" s="6" t="s">
        <v>31</v>
      </c>
      <c r="C960" s="6">
        <v>4</v>
      </c>
      <c r="E960" s="22" t="str">
        <f t="shared" si="28"/>
        <v>AI</v>
      </c>
      <c r="F960" s="22">
        <f t="shared" si="29"/>
        <v>4</v>
      </c>
    </row>
    <row r="961" spans="1:6" x14ac:dyDescent="0.25">
      <c r="A961" s="6" t="s">
        <v>1573</v>
      </c>
      <c r="B961" s="6" t="s">
        <v>31</v>
      </c>
      <c r="C961" s="6">
        <v>16</v>
      </c>
      <c r="E961" s="22" t="str">
        <f t="shared" si="28"/>
        <v>AI</v>
      </c>
      <c r="F961" s="22">
        <f t="shared" si="29"/>
        <v>16</v>
      </c>
    </row>
    <row r="962" spans="1:6" x14ac:dyDescent="0.25">
      <c r="A962" s="6" t="s">
        <v>1597</v>
      </c>
      <c r="B962" s="6" t="s">
        <v>14</v>
      </c>
      <c r="C962" s="6">
        <v>14</v>
      </c>
      <c r="E962" s="22" t="str">
        <f t="shared" si="28"/>
        <v>Mobile Apps</v>
      </c>
      <c r="F962" s="22">
        <f t="shared" si="29"/>
        <v>14</v>
      </c>
    </row>
    <row r="963" spans="1:6" x14ac:dyDescent="0.25">
      <c r="A963" s="6" t="s">
        <v>1607</v>
      </c>
      <c r="B963" s="6" t="s">
        <v>14</v>
      </c>
      <c r="C963" s="6">
        <v>11</v>
      </c>
      <c r="E963" s="22" t="str">
        <f t="shared" si="28"/>
        <v>Mobile Apps</v>
      </c>
      <c r="F963" s="22">
        <f t="shared" si="29"/>
        <v>11</v>
      </c>
    </row>
    <row r="964" spans="1:6" x14ac:dyDescent="0.25">
      <c r="A964" s="6" t="s">
        <v>1637</v>
      </c>
      <c r="B964" s="6" t="s">
        <v>19</v>
      </c>
      <c r="C964" s="6">
        <v>6</v>
      </c>
      <c r="E964" s="22" t="str">
        <f t="shared" ref="E964:E1001" si="30">VLOOKUP($A964,$A:$C,2,FALSE)</f>
        <v>Graphic Design</v>
      </c>
      <c r="F964" s="22">
        <f t="shared" ref="F964:F1001" si="31">VLOOKUP($A964, $A:$C, 3, FALSE)</f>
        <v>6</v>
      </c>
    </row>
    <row r="965" spans="1:6" x14ac:dyDescent="0.25">
      <c r="A965" s="6" t="s">
        <v>1699</v>
      </c>
      <c r="B965" s="6" t="s">
        <v>7</v>
      </c>
      <c r="C965" s="6">
        <v>14</v>
      </c>
      <c r="E965" s="22" t="str">
        <f t="shared" si="30"/>
        <v>Blockchain Development</v>
      </c>
      <c r="F965" s="22">
        <f t="shared" si="31"/>
        <v>14</v>
      </c>
    </row>
    <row r="966" spans="1:6" x14ac:dyDescent="0.25">
      <c r="A966" s="6" t="s">
        <v>1715</v>
      </c>
      <c r="B966" s="6" t="s">
        <v>97</v>
      </c>
      <c r="C966" s="6">
        <v>4</v>
      </c>
      <c r="E966" s="22" t="str">
        <f t="shared" si="30"/>
        <v>Machine Learning</v>
      </c>
      <c r="F966" s="22">
        <f t="shared" si="31"/>
        <v>4</v>
      </c>
    </row>
    <row r="967" spans="1:6" x14ac:dyDescent="0.25">
      <c r="A967" s="6" t="s">
        <v>1717</v>
      </c>
      <c r="B967" s="6" t="s">
        <v>23</v>
      </c>
      <c r="C967" s="6">
        <v>12</v>
      </c>
      <c r="E967" s="22" t="str">
        <f t="shared" si="30"/>
        <v>Web Development</v>
      </c>
      <c r="F967" s="22">
        <f t="shared" si="31"/>
        <v>12</v>
      </c>
    </row>
    <row r="968" spans="1:6" x14ac:dyDescent="0.25">
      <c r="A968" s="6" t="s">
        <v>1737</v>
      </c>
      <c r="B968" s="6" t="s">
        <v>60</v>
      </c>
      <c r="C968" s="6">
        <v>4</v>
      </c>
      <c r="E968" s="22" t="str">
        <f t="shared" si="30"/>
        <v>UI/UX Design</v>
      </c>
      <c r="F968" s="22">
        <f t="shared" si="31"/>
        <v>4</v>
      </c>
    </row>
    <row r="969" spans="1:6" x14ac:dyDescent="0.25">
      <c r="A969" s="6" t="s">
        <v>1749</v>
      </c>
      <c r="B969" s="6" t="s">
        <v>14</v>
      </c>
      <c r="C969" s="6">
        <v>17</v>
      </c>
      <c r="E969" s="22" t="str">
        <f t="shared" si="30"/>
        <v>Mobile Apps</v>
      </c>
      <c r="F969" s="22">
        <f t="shared" si="31"/>
        <v>17</v>
      </c>
    </row>
    <row r="970" spans="1:6" x14ac:dyDescent="0.25">
      <c r="A970" s="6" t="s">
        <v>1751</v>
      </c>
      <c r="B970" s="6" t="s">
        <v>64</v>
      </c>
      <c r="C970" s="6">
        <v>7</v>
      </c>
      <c r="E970" s="22" t="str">
        <f t="shared" si="30"/>
        <v>Cybersecurity</v>
      </c>
      <c r="F970" s="22">
        <f t="shared" si="31"/>
        <v>7</v>
      </c>
    </row>
    <row r="971" spans="1:6" x14ac:dyDescent="0.25">
      <c r="A971" s="6" t="s">
        <v>1753</v>
      </c>
      <c r="B971" s="6" t="s">
        <v>19</v>
      </c>
      <c r="C971" s="6">
        <v>10</v>
      </c>
      <c r="E971" s="22" t="str">
        <f t="shared" si="30"/>
        <v>Graphic Design</v>
      </c>
      <c r="F971" s="22">
        <f t="shared" si="31"/>
        <v>10</v>
      </c>
    </row>
    <row r="972" spans="1:6" x14ac:dyDescent="0.25">
      <c r="A972" s="6" t="s">
        <v>1769</v>
      </c>
      <c r="B972" s="6" t="s">
        <v>31</v>
      </c>
      <c r="C972" s="6">
        <v>10</v>
      </c>
      <c r="E972" s="22" t="str">
        <f t="shared" si="30"/>
        <v>AI</v>
      </c>
      <c r="F972" s="22">
        <f t="shared" si="31"/>
        <v>10</v>
      </c>
    </row>
    <row r="973" spans="1:6" x14ac:dyDescent="0.25">
      <c r="A973" s="6" t="s">
        <v>1781</v>
      </c>
      <c r="B973" s="6" t="s">
        <v>7</v>
      </c>
      <c r="C973" s="6">
        <v>15</v>
      </c>
      <c r="E973" s="22" t="str">
        <f t="shared" si="30"/>
        <v>Blockchain Development</v>
      </c>
      <c r="F973" s="22">
        <f t="shared" si="31"/>
        <v>15</v>
      </c>
    </row>
    <row r="974" spans="1:6" x14ac:dyDescent="0.25">
      <c r="A974" s="6" t="s">
        <v>1787</v>
      </c>
      <c r="B974" s="6" t="s">
        <v>75</v>
      </c>
      <c r="C974" s="6">
        <v>2</v>
      </c>
      <c r="E974" s="22" t="str">
        <f t="shared" si="30"/>
        <v>DevOps</v>
      </c>
      <c r="F974" s="22">
        <f t="shared" si="31"/>
        <v>2</v>
      </c>
    </row>
    <row r="975" spans="1:6" x14ac:dyDescent="0.25">
      <c r="A975" s="6" t="s">
        <v>1813</v>
      </c>
      <c r="B975" s="6" t="s">
        <v>14</v>
      </c>
      <c r="C975" s="6">
        <v>7</v>
      </c>
      <c r="E975" s="22" t="str">
        <f t="shared" si="30"/>
        <v>Mobile Apps</v>
      </c>
      <c r="F975" s="22">
        <f t="shared" si="31"/>
        <v>7</v>
      </c>
    </row>
    <row r="976" spans="1:6" x14ac:dyDescent="0.25">
      <c r="A976" s="6" t="s">
        <v>305</v>
      </c>
      <c r="B976" s="6" t="s">
        <v>38</v>
      </c>
      <c r="C976" s="6">
        <v>5</v>
      </c>
      <c r="E976" s="22" t="str">
        <f t="shared" si="30"/>
        <v>Data Analysis</v>
      </c>
      <c r="F976" s="22">
        <f t="shared" si="31"/>
        <v>5</v>
      </c>
    </row>
    <row r="977" spans="1:6" x14ac:dyDescent="0.25">
      <c r="A977" s="6" t="s">
        <v>1864</v>
      </c>
      <c r="B977" s="6" t="s">
        <v>19</v>
      </c>
      <c r="C977" s="6">
        <v>17</v>
      </c>
      <c r="E977" s="22" t="str">
        <f t="shared" si="30"/>
        <v>Graphic Design</v>
      </c>
      <c r="F977" s="22">
        <f t="shared" si="31"/>
        <v>17</v>
      </c>
    </row>
    <row r="978" spans="1:6" x14ac:dyDescent="0.25">
      <c r="A978" s="6" t="s">
        <v>363</v>
      </c>
      <c r="B978" s="6" t="s">
        <v>38</v>
      </c>
      <c r="C978" s="6">
        <v>1</v>
      </c>
      <c r="E978" s="22" t="str">
        <f t="shared" si="30"/>
        <v>Data Analysis</v>
      </c>
      <c r="F978" s="22">
        <f t="shared" si="31"/>
        <v>1</v>
      </c>
    </row>
    <row r="979" spans="1:6" x14ac:dyDescent="0.25">
      <c r="A979" s="6" t="s">
        <v>367</v>
      </c>
      <c r="B979" s="6" t="s">
        <v>38</v>
      </c>
      <c r="C979" s="6">
        <v>6</v>
      </c>
      <c r="E979" s="22" t="str">
        <f t="shared" si="30"/>
        <v>Data Analysis</v>
      </c>
      <c r="F979" s="22">
        <f t="shared" si="31"/>
        <v>6</v>
      </c>
    </row>
    <row r="980" spans="1:6" x14ac:dyDescent="0.25">
      <c r="A980" s="6" t="s">
        <v>740</v>
      </c>
      <c r="B980" s="6" t="s">
        <v>38</v>
      </c>
      <c r="C980" s="6">
        <v>5</v>
      </c>
      <c r="E980" s="22" t="str">
        <f t="shared" si="30"/>
        <v>Data Analysis</v>
      </c>
      <c r="F980" s="22">
        <f t="shared" si="31"/>
        <v>5</v>
      </c>
    </row>
    <row r="981" spans="1:6" x14ac:dyDescent="0.25">
      <c r="A981" s="6" t="s">
        <v>1897</v>
      </c>
      <c r="B981" s="6" t="s">
        <v>19</v>
      </c>
      <c r="C981" s="6">
        <v>15</v>
      </c>
      <c r="E981" s="22" t="str">
        <f t="shared" si="30"/>
        <v>Graphic Design</v>
      </c>
      <c r="F981" s="22">
        <f t="shared" si="31"/>
        <v>15</v>
      </c>
    </row>
    <row r="982" spans="1:6" x14ac:dyDescent="0.25">
      <c r="A982" s="6" t="s">
        <v>1915</v>
      </c>
      <c r="B982" s="6" t="s">
        <v>7</v>
      </c>
      <c r="C982" s="6">
        <v>9</v>
      </c>
      <c r="E982" s="22" t="str">
        <f t="shared" si="30"/>
        <v>Blockchain Development</v>
      </c>
      <c r="F982" s="22">
        <f t="shared" si="31"/>
        <v>9</v>
      </c>
    </row>
    <row r="983" spans="1:6" x14ac:dyDescent="0.25">
      <c r="A983" s="6" t="s">
        <v>1931</v>
      </c>
      <c r="B983" s="6" t="s">
        <v>31</v>
      </c>
      <c r="C983" s="6">
        <v>3</v>
      </c>
      <c r="E983" s="22" t="str">
        <f t="shared" si="30"/>
        <v>AI</v>
      </c>
      <c r="F983" s="22">
        <f t="shared" si="31"/>
        <v>3</v>
      </c>
    </row>
    <row r="984" spans="1:6" x14ac:dyDescent="0.25">
      <c r="A984" s="6" t="s">
        <v>1933</v>
      </c>
      <c r="B984" s="6" t="s">
        <v>64</v>
      </c>
      <c r="C984" s="6">
        <v>5</v>
      </c>
      <c r="E984" s="22" t="str">
        <f t="shared" si="30"/>
        <v>Cybersecurity</v>
      </c>
      <c r="F984" s="22">
        <f t="shared" si="31"/>
        <v>5</v>
      </c>
    </row>
    <row r="985" spans="1:6" x14ac:dyDescent="0.25">
      <c r="A985" s="6" t="s">
        <v>782</v>
      </c>
      <c r="B985" s="6" t="s">
        <v>38</v>
      </c>
      <c r="C985" s="6">
        <v>4</v>
      </c>
      <c r="E985" s="22" t="str">
        <f t="shared" si="30"/>
        <v>Data Analysis</v>
      </c>
      <c r="F985" s="22">
        <f t="shared" si="31"/>
        <v>4</v>
      </c>
    </row>
    <row r="986" spans="1:6" x14ac:dyDescent="0.25">
      <c r="A986" s="6" t="s">
        <v>898</v>
      </c>
      <c r="B986" s="6" t="s">
        <v>38</v>
      </c>
      <c r="C986" s="6">
        <v>9</v>
      </c>
      <c r="E986" s="22" t="str">
        <f t="shared" si="30"/>
        <v>Data Analysis</v>
      </c>
      <c r="F986" s="22">
        <f t="shared" si="31"/>
        <v>9</v>
      </c>
    </row>
    <row r="987" spans="1:6" x14ac:dyDescent="0.25">
      <c r="A987" s="6" t="s">
        <v>1951</v>
      </c>
      <c r="B987" s="6" t="s">
        <v>31</v>
      </c>
      <c r="C987" s="6">
        <v>5</v>
      </c>
      <c r="E987" s="22" t="str">
        <f t="shared" si="30"/>
        <v>AI</v>
      </c>
      <c r="F987" s="22">
        <f t="shared" si="31"/>
        <v>5</v>
      </c>
    </row>
    <row r="988" spans="1:6" x14ac:dyDescent="0.25">
      <c r="A988" s="6" t="s">
        <v>995</v>
      </c>
      <c r="B988" s="6" t="s">
        <v>38</v>
      </c>
      <c r="C988" s="6">
        <v>5</v>
      </c>
      <c r="E988" s="22" t="str">
        <f t="shared" si="30"/>
        <v>Data Analysis</v>
      </c>
      <c r="F988" s="22">
        <f t="shared" si="31"/>
        <v>5</v>
      </c>
    </row>
    <row r="989" spans="1:6" x14ac:dyDescent="0.25">
      <c r="A989" s="6" t="s">
        <v>1314</v>
      </c>
      <c r="B989" s="6" t="s">
        <v>38</v>
      </c>
      <c r="C989" s="6">
        <v>5</v>
      </c>
      <c r="E989" s="22" t="str">
        <f t="shared" si="30"/>
        <v>Data Analysis</v>
      </c>
      <c r="F989" s="22">
        <f t="shared" si="31"/>
        <v>5</v>
      </c>
    </row>
    <row r="990" spans="1:6" x14ac:dyDescent="0.25">
      <c r="A990" s="6" t="s">
        <v>1971</v>
      </c>
      <c r="B990" s="6" t="s">
        <v>31</v>
      </c>
      <c r="C990" s="6">
        <v>4</v>
      </c>
      <c r="E990" s="22" t="str">
        <f t="shared" si="30"/>
        <v>AI</v>
      </c>
      <c r="F990" s="22">
        <f t="shared" si="31"/>
        <v>4</v>
      </c>
    </row>
    <row r="991" spans="1:6" x14ac:dyDescent="0.25">
      <c r="A991" s="6" t="s">
        <v>1975</v>
      </c>
      <c r="B991" s="6" t="s">
        <v>60</v>
      </c>
      <c r="C991" s="6">
        <v>19</v>
      </c>
      <c r="E991" s="22" t="str">
        <f t="shared" si="30"/>
        <v>UI/UX Design</v>
      </c>
      <c r="F991" s="22">
        <f t="shared" si="31"/>
        <v>19</v>
      </c>
    </row>
    <row r="992" spans="1:6" x14ac:dyDescent="0.25">
      <c r="A992" s="6" t="s">
        <v>1977</v>
      </c>
      <c r="B992" s="6" t="s">
        <v>7</v>
      </c>
      <c r="C992" s="6">
        <v>3</v>
      </c>
      <c r="E992" s="22" t="str">
        <f t="shared" si="30"/>
        <v>Blockchain Development</v>
      </c>
      <c r="F992" s="22">
        <f t="shared" si="31"/>
        <v>3</v>
      </c>
    </row>
    <row r="993" spans="1:6" x14ac:dyDescent="0.25">
      <c r="A993" s="6" t="s">
        <v>1981</v>
      </c>
      <c r="B993" s="6" t="s">
        <v>60</v>
      </c>
      <c r="C993" s="6">
        <v>5</v>
      </c>
      <c r="E993" s="22" t="str">
        <f t="shared" si="30"/>
        <v>UI/UX Design</v>
      </c>
      <c r="F993" s="22">
        <f t="shared" si="31"/>
        <v>5</v>
      </c>
    </row>
    <row r="994" spans="1:6" x14ac:dyDescent="0.25">
      <c r="A994" s="6" t="s">
        <v>1997</v>
      </c>
      <c r="B994" s="6" t="s">
        <v>23</v>
      </c>
      <c r="C994" s="6">
        <v>1</v>
      </c>
      <c r="E994" s="22" t="str">
        <f t="shared" si="30"/>
        <v>Web Development</v>
      </c>
      <c r="F994" s="22">
        <f t="shared" si="31"/>
        <v>1</v>
      </c>
    </row>
    <row r="995" spans="1:6" x14ac:dyDescent="0.25">
      <c r="A995" s="6" t="s">
        <v>1999</v>
      </c>
      <c r="B995" s="6" t="s">
        <v>14</v>
      </c>
      <c r="C995" s="6">
        <v>5</v>
      </c>
      <c r="E995" s="22" t="str">
        <f t="shared" si="30"/>
        <v>Mobile Apps</v>
      </c>
      <c r="F995" s="22">
        <f t="shared" si="31"/>
        <v>5</v>
      </c>
    </row>
    <row r="996" spans="1:6" x14ac:dyDescent="0.25">
      <c r="A996" s="6" t="s">
        <v>1499</v>
      </c>
      <c r="B996" s="6" t="s">
        <v>38</v>
      </c>
      <c r="C996" s="6">
        <v>2</v>
      </c>
      <c r="E996" s="22" t="str">
        <f t="shared" si="30"/>
        <v>Data Analysis</v>
      </c>
      <c r="F996" s="22">
        <f t="shared" si="31"/>
        <v>2</v>
      </c>
    </row>
    <row r="997" spans="1:6" x14ac:dyDescent="0.25">
      <c r="A997" s="6" t="s">
        <v>2023</v>
      </c>
      <c r="B997" s="6" t="s">
        <v>19</v>
      </c>
      <c r="C997" s="6">
        <v>4</v>
      </c>
      <c r="E997" s="22" t="str">
        <f t="shared" si="30"/>
        <v>Graphic Design</v>
      </c>
      <c r="F997" s="22">
        <f t="shared" si="31"/>
        <v>4</v>
      </c>
    </row>
    <row r="998" spans="1:6" x14ac:dyDescent="0.25">
      <c r="A998" s="6" t="s">
        <v>1834</v>
      </c>
      <c r="B998" s="6" t="s">
        <v>38</v>
      </c>
      <c r="C998" s="6">
        <v>3</v>
      </c>
      <c r="E998" s="22" t="str">
        <f t="shared" si="30"/>
        <v>Data Analysis</v>
      </c>
      <c r="F998" s="22">
        <f t="shared" si="31"/>
        <v>3</v>
      </c>
    </row>
    <row r="999" spans="1:6" x14ac:dyDescent="0.25">
      <c r="A999" s="6" t="s">
        <v>2031</v>
      </c>
      <c r="B999" s="6" t="s">
        <v>97</v>
      </c>
      <c r="C999" s="6">
        <v>4</v>
      </c>
      <c r="E999" s="22" t="str">
        <f t="shared" si="30"/>
        <v>Machine Learning</v>
      </c>
      <c r="F999" s="22">
        <f t="shared" si="31"/>
        <v>4</v>
      </c>
    </row>
    <row r="1000" spans="1:6" x14ac:dyDescent="0.25">
      <c r="A1000" s="6" t="s">
        <v>2049</v>
      </c>
      <c r="B1000" s="6" t="s">
        <v>75</v>
      </c>
      <c r="C1000" s="6">
        <v>8</v>
      </c>
      <c r="E1000" s="22" t="str">
        <f t="shared" si="30"/>
        <v>DevOps</v>
      </c>
      <c r="F1000" s="22">
        <f t="shared" si="31"/>
        <v>8</v>
      </c>
    </row>
    <row r="1001" spans="1:6" x14ac:dyDescent="0.25">
      <c r="A1001" s="6" t="s">
        <v>1945</v>
      </c>
      <c r="B1001" s="6" t="s">
        <v>38</v>
      </c>
      <c r="C1001" s="6">
        <v>13</v>
      </c>
      <c r="E1001" s="22" t="str">
        <f t="shared" si="30"/>
        <v>Data Analysis</v>
      </c>
      <c r="F1001" s="22">
        <f t="shared" si="31"/>
        <v>13</v>
      </c>
    </row>
  </sheetData>
  <mergeCells count="1">
    <mergeCell ref="E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56FE-448F-4398-9664-309765A34DCC}">
  <dimension ref="A1:F20"/>
  <sheetViews>
    <sheetView workbookViewId="0"/>
  </sheetViews>
  <sheetFormatPr defaultRowHeight="15" x14ac:dyDescent="0.25"/>
  <cols>
    <col min="1" max="1" width="10.5703125" customWidth="1"/>
    <col min="2" max="2" width="17.28515625" bestFit="1" customWidth="1"/>
    <col min="3" max="3" width="9.85546875" customWidth="1"/>
    <col min="4" max="4" width="16.42578125" customWidth="1"/>
    <col min="5" max="5" width="21.7109375" customWidth="1"/>
    <col min="6" max="6" width="16" customWidth="1"/>
  </cols>
  <sheetData>
    <row r="1" spans="1:6" x14ac:dyDescent="0.25">
      <c r="A1" s="12" t="s">
        <v>5227</v>
      </c>
      <c r="B1" s="13" t="s">
        <v>2082</v>
      </c>
      <c r="C1" s="13" t="s">
        <v>2089</v>
      </c>
      <c r="D1" s="24" t="s">
        <v>2101</v>
      </c>
      <c r="E1" s="13" t="s">
        <v>0</v>
      </c>
      <c r="F1" s="15" t="s">
        <v>2097</v>
      </c>
    </row>
    <row r="2" spans="1:6" x14ac:dyDescent="0.25">
      <c r="A2" s="10" t="s">
        <v>2100</v>
      </c>
      <c r="B2" s="6" t="s">
        <v>318</v>
      </c>
      <c r="C2" s="6" t="s">
        <v>82</v>
      </c>
      <c r="D2" s="25" t="s">
        <v>49</v>
      </c>
      <c r="E2" s="6">
        <v>19</v>
      </c>
      <c r="F2" s="11">
        <v>11</v>
      </c>
    </row>
    <row r="3" spans="1:6" x14ac:dyDescent="0.25">
      <c r="A3" s="10" t="s">
        <v>2099</v>
      </c>
      <c r="B3" s="6" t="s">
        <v>260</v>
      </c>
      <c r="C3" s="6" t="s">
        <v>63</v>
      </c>
      <c r="D3" s="25">
        <v>50</v>
      </c>
      <c r="E3" s="6">
        <v>25</v>
      </c>
      <c r="F3" s="11">
        <v>14</v>
      </c>
    </row>
    <row r="4" spans="1:6" x14ac:dyDescent="0.25">
      <c r="A4" s="10" t="s">
        <v>2099</v>
      </c>
      <c r="B4" s="6" t="s">
        <v>541</v>
      </c>
      <c r="C4" s="6" t="s">
        <v>82</v>
      </c>
      <c r="D4" s="25">
        <v>75</v>
      </c>
      <c r="E4" s="6">
        <v>4</v>
      </c>
      <c r="F4" s="11">
        <v>5</v>
      </c>
    </row>
    <row r="5" spans="1:6" x14ac:dyDescent="0.25">
      <c r="A5" s="10" t="s">
        <v>2100</v>
      </c>
      <c r="B5" s="6" t="s">
        <v>575</v>
      </c>
      <c r="C5" s="6" t="s">
        <v>82</v>
      </c>
      <c r="D5" s="25">
        <v>30</v>
      </c>
      <c r="E5" s="6">
        <v>8</v>
      </c>
      <c r="F5" s="11">
        <v>6</v>
      </c>
    </row>
    <row r="6" spans="1:6" x14ac:dyDescent="0.25">
      <c r="A6" s="10" t="s">
        <v>2099</v>
      </c>
      <c r="B6" s="6" t="s">
        <v>699</v>
      </c>
      <c r="C6" s="6" t="s">
        <v>82</v>
      </c>
      <c r="D6" s="25" t="s">
        <v>212</v>
      </c>
      <c r="E6" s="6">
        <v>0</v>
      </c>
      <c r="F6" s="11">
        <v>1</v>
      </c>
    </row>
    <row r="7" spans="1:6" x14ac:dyDescent="0.25">
      <c r="A7" s="10" t="s">
        <v>2100</v>
      </c>
      <c r="B7" s="6" t="s">
        <v>936</v>
      </c>
      <c r="C7" s="6" t="s">
        <v>82</v>
      </c>
      <c r="D7" s="25">
        <v>50</v>
      </c>
      <c r="E7" s="6">
        <v>6</v>
      </c>
      <c r="F7" s="11">
        <v>8</v>
      </c>
    </row>
    <row r="8" spans="1:6" x14ac:dyDescent="0.25">
      <c r="A8" s="10" t="s">
        <v>2100</v>
      </c>
      <c r="B8" s="6" t="s">
        <v>986</v>
      </c>
      <c r="C8" s="6" t="s">
        <v>82</v>
      </c>
      <c r="D8" s="25" t="s">
        <v>49</v>
      </c>
      <c r="E8" s="6">
        <v>35</v>
      </c>
      <c r="F8" s="11">
        <v>14</v>
      </c>
    </row>
    <row r="9" spans="1:6" x14ac:dyDescent="0.25">
      <c r="A9" s="10" t="s">
        <v>54</v>
      </c>
      <c r="B9" s="6" t="s">
        <v>1189</v>
      </c>
      <c r="C9" s="6" t="s">
        <v>63</v>
      </c>
      <c r="D9" s="25">
        <v>50</v>
      </c>
      <c r="E9" s="6">
        <v>11</v>
      </c>
      <c r="F9" s="11">
        <v>8</v>
      </c>
    </row>
    <row r="10" spans="1:6" x14ac:dyDescent="0.25">
      <c r="A10" s="10" t="s">
        <v>2099</v>
      </c>
      <c r="B10" s="6" t="s">
        <v>1636</v>
      </c>
      <c r="C10" s="6" t="s">
        <v>63</v>
      </c>
      <c r="D10" s="25">
        <v>30</v>
      </c>
      <c r="E10" s="6">
        <v>1</v>
      </c>
      <c r="F10" s="11">
        <v>2</v>
      </c>
    </row>
    <row r="11" spans="1:6" x14ac:dyDescent="0.25">
      <c r="A11" s="10" t="s">
        <v>54</v>
      </c>
      <c r="B11" s="6" t="s">
        <v>1674</v>
      </c>
      <c r="C11" s="6" t="s">
        <v>63</v>
      </c>
      <c r="D11" s="25" t="s">
        <v>104</v>
      </c>
      <c r="E11" s="6">
        <v>3</v>
      </c>
      <c r="F11" s="11">
        <v>4</v>
      </c>
    </row>
    <row r="12" spans="1:6" x14ac:dyDescent="0.25">
      <c r="A12" s="10" t="s">
        <v>2099</v>
      </c>
      <c r="B12" s="6" t="s">
        <v>1117</v>
      </c>
      <c r="C12" s="6" t="s">
        <v>63</v>
      </c>
      <c r="D12" s="25" t="s">
        <v>2104</v>
      </c>
      <c r="E12" s="6">
        <v>18</v>
      </c>
      <c r="F12" s="11">
        <v>11</v>
      </c>
    </row>
    <row r="13" spans="1:6" x14ac:dyDescent="0.25">
      <c r="A13" s="10" t="s">
        <v>2100</v>
      </c>
      <c r="B13" s="6" t="s">
        <v>152</v>
      </c>
      <c r="C13" s="6" t="s">
        <v>82</v>
      </c>
      <c r="D13" s="25" t="s">
        <v>153</v>
      </c>
      <c r="E13" s="6">
        <v>9</v>
      </c>
      <c r="F13" s="11">
        <v>13</v>
      </c>
    </row>
    <row r="14" spans="1:6" x14ac:dyDescent="0.25">
      <c r="A14" s="10" t="s">
        <v>54</v>
      </c>
      <c r="B14" s="6" t="s">
        <v>274</v>
      </c>
      <c r="C14" s="6" t="s">
        <v>63</v>
      </c>
      <c r="D14" s="25" t="s">
        <v>49</v>
      </c>
      <c r="E14" s="6">
        <v>2</v>
      </c>
      <c r="F14" s="11">
        <v>2</v>
      </c>
    </row>
    <row r="15" spans="1:6" x14ac:dyDescent="0.25">
      <c r="A15" s="10" t="s">
        <v>2099</v>
      </c>
      <c r="B15" s="6" t="s">
        <v>440</v>
      </c>
      <c r="C15" s="6" t="s">
        <v>82</v>
      </c>
      <c r="D15" s="25" t="s">
        <v>104</v>
      </c>
      <c r="E15" s="6">
        <v>0</v>
      </c>
      <c r="F15" s="11">
        <v>2</v>
      </c>
    </row>
    <row r="16" spans="1:6" x14ac:dyDescent="0.25">
      <c r="A16" s="10" t="s">
        <v>2100</v>
      </c>
      <c r="B16" s="6" t="s">
        <v>463</v>
      </c>
      <c r="C16" s="6" t="s">
        <v>63</v>
      </c>
      <c r="D16" s="25" t="s">
        <v>212</v>
      </c>
      <c r="E16" s="6">
        <v>28</v>
      </c>
      <c r="F16" s="11">
        <v>12</v>
      </c>
    </row>
    <row r="17" spans="1:6" x14ac:dyDescent="0.25">
      <c r="A17" s="10" t="s">
        <v>2099</v>
      </c>
      <c r="B17" s="6" t="s">
        <v>561</v>
      </c>
      <c r="C17" s="6" t="s">
        <v>82</v>
      </c>
      <c r="D17" s="25" t="s">
        <v>49</v>
      </c>
      <c r="E17" s="6">
        <v>23</v>
      </c>
      <c r="F17" s="11">
        <v>19</v>
      </c>
    </row>
    <row r="18" spans="1:6" x14ac:dyDescent="0.25">
      <c r="A18" s="10" t="s">
        <v>2100</v>
      </c>
      <c r="B18" s="6" t="s">
        <v>599</v>
      </c>
      <c r="C18" s="6" t="s">
        <v>82</v>
      </c>
      <c r="D18" s="25" t="s">
        <v>24</v>
      </c>
      <c r="E18" s="6">
        <v>19</v>
      </c>
      <c r="F18" s="11">
        <v>15</v>
      </c>
    </row>
    <row r="19" spans="1:6" x14ac:dyDescent="0.25">
      <c r="A19" s="10" t="s">
        <v>2099</v>
      </c>
      <c r="B19" s="6" t="s">
        <v>747</v>
      </c>
      <c r="C19" s="6" t="s">
        <v>63</v>
      </c>
      <c r="D19" s="25" t="s">
        <v>2107</v>
      </c>
      <c r="E19" s="6">
        <v>11</v>
      </c>
      <c r="F19" s="11">
        <v>5</v>
      </c>
    </row>
    <row r="20" spans="1:6" x14ac:dyDescent="0.25">
      <c r="A20" s="16" t="s">
        <v>54</v>
      </c>
      <c r="B20" s="17" t="s">
        <v>769</v>
      </c>
      <c r="C20" s="17" t="s">
        <v>82</v>
      </c>
      <c r="D20" s="26" t="s">
        <v>24</v>
      </c>
      <c r="E20" s="17">
        <v>1</v>
      </c>
      <c r="F20" s="19">
        <v>3</v>
      </c>
    </row>
  </sheetData>
  <conditionalFormatting sqref="A2:A20">
    <cfRule type="dataBar" priority="3">
      <dataBar>
        <cfvo type="min"/>
        <cfvo type="max"/>
        <color rgb="FF638EC6"/>
      </dataBar>
      <extLst>
        <ext xmlns:x14="http://schemas.microsoft.com/office/spreadsheetml/2009/9/main" uri="{B025F937-C7B1-47D3-B67F-A62EFF666E3E}">
          <x14:id>{24E60EDC-BB63-4AE8-ABF0-5C568F14573F}</x14:id>
        </ext>
      </extLst>
    </cfRule>
  </conditionalFormatting>
  <conditionalFormatting sqref="B2:B20">
    <cfRule type="dataBar" priority="2">
      <dataBar>
        <cfvo type="min"/>
        <cfvo type="max"/>
        <color rgb="FF638EC6"/>
      </dataBar>
      <extLst>
        <ext xmlns:x14="http://schemas.microsoft.com/office/spreadsheetml/2009/9/main" uri="{B025F937-C7B1-47D3-B67F-A62EFF666E3E}">
          <x14:id>{D02CE487-D21E-4F58-AAD2-4F85B360FE34}</x14:id>
        </ext>
      </extLst>
    </cfRule>
  </conditionalFormatting>
  <conditionalFormatting sqref="C2:C20">
    <cfRule type="dataBar" priority="1">
      <dataBar>
        <cfvo type="min"/>
        <cfvo type="max"/>
        <color rgb="FF638EC6"/>
      </dataBar>
      <extLst>
        <ext xmlns:x14="http://schemas.microsoft.com/office/spreadsheetml/2009/9/main" uri="{B025F937-C7B1-47D3-B67F-A62EFF666E3E}">
          <x14:id>{16A2DB22-3567-4CBA-A515-26F3AA7E4C20}</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4E60EDC-BB63-4AE8-ABF0-5C568F14573F}">
            <x14:dataBar minLength="0" maxLength="100" gradient="0">
              <x14:cfvo type="autoMin"/>
              <x14:cfvo type="autoMax"/>
              <x14:negativeFillColor rgb="FFFF0000"/>
              <x14:axisColor rgb="FF000000"/>
            </x14:dataBar>
          </x14:cfRule>
          <xm:sqref>A2:A20</xm:sqref>
        </x14:conditionalFormatting>
        <x14:conditionalFormatting xmlns:xm="http://schemas.microsoft.com/office/excel/2006/main">
          <x14:cfRule type="dataBar" id="{D02CE487-D21E-4F58-AAD2-4F85B360FE34}">
            <x14:dataBar minLength="0" maxLength="100" gradient="0">
              <x14:cfvo type="autoMin"/>
              <x14:cfvo type="autoMax"/>
              <x14:negativeFillColor rgb="FFFF0000"/>
              <x14:axisColor rgb="FF000000"/>
            </x14:dataBar>
          </x14:cfRule>
          <xm:sqref>B2:B20</xm:sqref>
        </x14:conditionalFormatting>
        <x14:conditionalFormatting xmlns:xm="http://schemas.microsoft.com/office/excel/2006/main">
          <x14:cfRule type="dataBar" id="{16A2DB22-3567-4CBA-A515-26F3AA7E4C20}">
            <x14:dataBar minLength="0" maxLength="100" gradient="0">
              <x14:cfvo type="autoMin"/>
              <x14:cfvo type="autoMax"/>
              <x14:negativeFillColor rgb="FFFF0000"/>
              <x14:axisColor rgb="FF000000"/>
            </x14:dataBar>
          </x14:cfRule>
          <xm:sqref>C2:C20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D5562-EEF3-4DCE-A339-A890EC425AD3}">
  <dimension ref="A1:B5"/>
  <sheetViews>
    <sheetView workbookViewId="0">
      <selection sqref="A1:B5"/>
    </sheetView>
  </sheetViews>
  <sheetFormatPr defaultRowHeight="15" x14ac:dyDescent="0.25"/>
  <cols>
    <col min="1" max="1" width="10.85546875" customWidth="1"/>
    <col min="2" max="2" width="21.42578125" customWidth="1"/>
    <col min="4" max="4" width="13.140625" bestFit="1" customWidth="1"/>
    <col min="5" max="5" width="16.28515625" bestFit="1" customWidth="1"/>
    <col min="6" max="6" width="3" bestFit="1" customWidth="1"/>
    <col min="7" max="8" width="4" bestFit="1" customWidth="1"/>
    <col min="9" max="9" width="11.28515625" bestFit="1" customWidth="1"/>
  </cols>
  <sheetData>
    <row r="1" spans="1:2" x14ac:dyDescent="0.25">
      <c r="A1" s="40" t="s">
        <v>20</v>
      </c>
      <c r="B1" s="41" t="s">
        <v>5223</v>
      </c>
    </row>
    <row r="2" spans="1:2" x14ac:dyDescent="0.25">
      <c r="A2" s="38" t="s">
        <v>2099</v>
      </c>
      <c r="B2" s="39">
        <v>384</v>
      </c>
    </row>
    <row r="3" spans="1:2" x14ac:dyDescent="0.25">
      <c r="A3" s="38" t="s">
        <v>2100</v>
      </c>
      <c r="B3" s="39">
        <v>443</v>
      </c>
    </row>
    <row r="4" spans="1:2" x14ac:dyDescent="0.25">
      <c r="A4" s="38" t="s">
        <v>142</v>
      </c>
      <c r="B4" s="39">
        <v>88</v>
      </c>
    </row>
    <row r="5" spans="1:2" x14ac:dyDescent="0.25">
      <c r="A5" s="42" t="s">
        <v>54</v>
      </c>
      <c r="B5" s="43">
        <v>85</v>
      </c>
    </row>
  </sheetData>
  <dataConsolidate/>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905BC-9EC1-4A14-8EEF-9990737E1EC7}">
  <dimension ref="A1:B3"/>
  <sheetViews>
    <sheetView workbookViewId="0">
      <selection activeCell="A2" sqref="A2:B3"/>
    </sheetView>
  </sheetViews>
  <sheetFormatPr defaultRowHeight="15" x14ac:dyDescent="0.25"/>
  <cols>
    <col min="1" max="1" width="9.85546875" customWidth="1"/>
    <col min="2" max="2" width="17.140625" customWidth="1"/>
  </cols>
  <sheetData>
    <row r="1" spans="1:2" ht="45" x14ac:dyDescent="0.25">
      <c r="A1" s="40" t="s">
        <v>2089</v>
      </c>
      <c r="B1" s="41" t="s">
        <v>5224</v>
      </c>
    </row>
    <row r="2" spans="1:2" x14ac:dyDescent="0.25">
      <c r="A2" s="38" t="s">
        <v>63</v>
      </c>
      <c r="B2" s="39">
        <v>52.8</v>
      </c>
    </row>
    <row r="3" spans="1:2" x14ac:dyDescent="0.25">
      <c r="A3" s="42" t="s">
        <v>82</v>
      </c>
      <c r="B3" s="43">
        <v>51.68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B5EA-6A7D-4F3C-8627-3480474D2D1E}">
  <dimension ref="A1:B11"/>
  <sheetViews>
    <sheetView workbookViewId="0">
      <selection sqref="A1:B11"/>
    </sheetView>
  </sheetViews>
  <sheetFormatPr defaultRowHeight="15" x14ac:dyDescent="0.25"/>
  <cols>
    <col min="1" max="1" width="13" customWidth="1"/>
    <col min="2" max="2" width="14" customWidth="1"/>
  </cols>
  <sheetData>
    <row r="1" spans="1:2" ht="30" x14ac:dyDescent="0.25">
      <c r="A1" s="40" t="s">
        <v>5225</v>
      </c>
      <c r="B1" s="41" t="s">
        <v>5226</v>
      </c>
    </row>
    <row r="2" spans="1:2" x14ac:dyDescent="0.25">
      <c r="A2" s="38">
        <v>0</v>
      </c>
      <c r="B2" s="39">
        <v>3</v>
      </c>
    </row>
    <row r="3" spans="1:2" x14ac:dyDescent="0.25">
      <c r="A3" s="38">
        <v>1</v>
      </c>
      <c r="B3" s="39">
        <v>2.88</v>
      </c>
    </row>
    <row r="4" spans="1:2" x14ac:dyDescent="0.25">
      <c r="A4" s="38">
        <v>2</v>
      </c>
      <c r="B4" s="39">
        <v>3.33</v>
      </c>
    </row>
    <row r="5" spans="1:2" x14ac:dyDescent="0.25">
      <c r="A5" s="38">
        <v>3</v>
      </c>
      <c r="B5" s="39">
        <v>2.76</v>
      </c>
    </row>
    <row r="6" spans="1:2" x14ac:dyDescent="0.25">
      <c r="A6" s="38">
        <v>10</v>
      </c>
      <c r="B6" s="39">
        <v>8</v>
      </c>
    </row>
    <row r="7" spans="1:2" x14ac:dyDescent="0.25">
      <c r="A7" s="38">
        <v>15</v>
      </c>
      <c r="B7" s="39">
        <v>14.12</v>
      </c>
    </row>
    <row r="8" spans="1:2" x14ac:dyDescent="0.25">
      <c r="A8" s="38">
        <v>20</v>
      </c>
      <c r="B8" s="39">
        <v>16</v>
      </c>
    </row>
    <row r="9" spans="1:2" x14ac:dyDescent="0.25">
      <c r="A9" s="38">
        <v>25</v>
      </c>
      <c r="B9" s="39">
        <v>14.66</v>
      </c>
    </row>
    <row r="10" spans="1:2" x14ac:dyDescent="0.25">
      <c r="A10" s="38">
        <v>30</v>
      </c>
      <c r="B10" s="39">
        <v>13.27</v>
      </c>
    </row>
    <row r="11" spans="1:2" x14ac:dyDescent="0.25">
      <c r="A11" s="42">
        <v>40</v>
      </c>
      <c r="B11" s="43">
        <v>14.75</v>
      </c>
    </row>
  </sheetData>
  <dataConsolidate/>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BBF3-DBCE-44E6-B476-E5BCC2ED34B4}">
  <dimension ref="A3:B5"/>
  <sheetViews>
    <sheetView workbookViewId="0">
      <selection activeCell="B14" sqref="B14"/>
    </sheetView>
  </sheetViews>
  <sheetFormatPr defaultRowHeight="15" x14ac:dyDescent="0.25"/>
  <cols>
    <col min="1" max="1" width="13.140625" bestFit="1" customWidth="1"/>
    <col min="2" max="2" width="26.42578125" bestFit="1" customWidth="1"/>
  </cols>
  <sheetData>
    <row r="3" spans="1:2" x14ac:dyDescent="0.25">
      <c r="A3" s="44" t="s">
        <v>5228</v>
      </c>
      <c r="B3" t="s">
        <v>5230</v>
      </c>
    </row>
    <row r="4" spans="1:2" x14ac:dyDescent="0.25">
      <c r="A4" s="1" t="s">
        <v>2099</v>
      </c>
      <c r="B4" s="54">
        <v>472</v>
      </c>
    </row>
    <row r="5" spans="1:2" x14ac:dyDescent="0.25">
      <c r="A5" s="1" t="s">
        <v>5229</v>
      </c>
      <c r="B5" s="54">
        <v>472</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87F1F27B-FC9D-4054-B549-C4537A131476}">
          <x14:colorSeries rgb="FF376092"/>
          <x14:colorNegative rgb="FFD00000"/>
          <x14:colorAxis rgb="FF000000"/>
          <x14:colorMarkers rgb="FFD00000"/>
          <x14:colorFirst rgb="FFD00000"/>
          <x14:colorLast rgb="FFD00000"/>
          <x14:colorHigh rgb="FFD00000"/>
          <x14:colorLow rgb="FFD00000"/>
          <x14:sparklines>
            <x14:sparkline>
              <xm:f>'PT1'!B4:B5</xm:f>
              <xm:sqref>J3</xm:sqref>
            </x14:sparkline>
          </x14:sparklines>
        </x14:sparklineGroup>
      </x14:sparklineGroups>
    </ex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DA13-FB12-470B-8A9F-218A4322597F}">
  <dimension ref="A3:B6"/>
  <sheetViews>
    <sheetView workbookViewId="0">
      <selection activeCell="A3" sqref="A3"/>
    </sheetView>
  </sheetViews>
  <sheetFormatPr defaultRowHeight="15" x14ac:dyDescent="0.25"/>
  <cols>
    <col min="1" max="1" width="13.140625" bestFit="1" customWidth="1"/>
    <col min="2" max="2" width="22" bestFit="1" customWidth="1"/>
  </cols>
  <sheetData>
    <row r="3" spans="1:2" x14ac:dyDescent="0.25">
      <c r="A3" s="44" t="s">
        <v>5228</v>
      </c>
      <c r="B3" t="s">
        <v>5233</v>
      </c>
    </row>
    <row r="4" spans="1:2" x14ac:dyDescent="0.25">
      <c r="A4" s="1" t="s">
        <v>63</v>
      </c>
      <c r="B4" s="54">
        <v>52.8</v>
      </c>
    </row>
    <row r="5" spans="1:2" x14ac:dyDescent="0.25">
      <c r="A5" s="1" t="s">
        <v>82</v>
      </c>
      <c r="B5" s="54">
        <v>51.68</v>
      </c>
    </row>
    <row r="6" spans="1:2" x14ac:dyDescent="0.25">
      <c r="A6" s="1" t="s">
        <v>5229</v>
      </c>
      <c r="B6" s="54">
        <v>104.47999999999999</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low="1" xr2:uid="{E6B35D8B-3672-463B-987E-1E9402DC1F59}">
          <x14:colorSeries rgb="FF376092"/>
          <x14:colorNegative rgb="FFD00000"/>
          <x14:colorAxis rgb="FF000000"/>
          <x14:colorMarkers rgb="FFD00000"/>
          <x14:colorFirst rgb="FFD00000"/>
          <x14:colorLast rgb="FFD00000"/>
          <x14:colorHigh rgb="FFD00000"/>
          <x14:colorLow rgb="FFD00000"/>
          <x14:sparklines>
            <x14:sparkline>
              <xm:f>'PT3'!B4:B5</xm:f>
              <xm:sqref>J3</xm:sqref>
            </x14:sparkline>
          </x14:sparklines>
        </x14:sparklineGroup>
      </x14:sparklineGroups>
    </ex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90B38-9C56-486E-9329-5B01A1489C76}">
  <dimension ref="A3:B14"/>
  <sheetViews>
    <sheetView workbookViewId="0">
      <selection activeCell="B7" sqref="B7"/>
    </sheetView>
  </sheetViews>
  <sheetFormatPr defaultRowHeight="15" x14ac:dyDescent="0.25"/>
  <cols>
    <col min="1" max="1" width="13.140625" bestFit="1" customWidth="1"/>
    <col min="2" max="2" width="18.7109375" bestFit="1" customWidth="1"/>
    <col min="12" max="12" width="14.7109375" customWidth="1"/>
  </cols>
  <sheetData>
    <row r="3" spans="1:2" x14ac:dyDescent="0.25">
      <c r="A3" s="44" t="s">
        <v>5228</v>
      </c>
      <c r="B3" t="s">
        <v>5232</v>
      </c>
    </row>
    <row r="4" spans="1:2" x14ac:dyDescent="0.25">
      <c r="A4" s="1">
        <v>0</v>
      </c>
      <c r="B4" s="54">
        <v>3</v>
      </c>
    </row>
    <row r="5" spans="1:2" x14ac:dyDescent="0.25">
      <c r="A5" s="1">
        <v>1</v>
      </c>
      <c r="B5" s="54">
        <v>2.88</v>
      </c>
    </row>
    <row r="6" spans="1:2" x14ac:dyDescent="0.25">
      <c r="A6" s="1">
        <v>2</v>
      </c>
      <c r="B6" s="54">
        <v>3.33</v>
      </c>
    </row>
    <row r="7" spans="1:2" x14ac:dyDescent="0.25">
      <c r="A7" s="1">
        <v>3</v>
      </c>
      <c r="B7" s="54">
        <v>2.76</v>
      </c>
    </row>
    <row r="8" spans="1:2" x14ac:dyDescent="0.25">
      <c r="A8" s="1">
        <v>10</v>
      </c>
      <c r="B8" s="54">
        <v>8</v>
      </c>
    </row>
    <row r="9" spans="1:2" x14ac:dyDescent="0.25">
      <c r="A9" s="1">
        <v>15</v>
      </c>
      <c r="B9" s="54">
        <v>14.12</v>
      </c>
    </row>
    <row r="10" spans="1:2" x14ac:dyDescent="0.25">
      <c r="A10" s="1">
        <v>20</v>
      </c>
      <c r="B10" s="54">
        <v>16</v>
      </c>
    </row>
    <row r="11" spans="1:2" x14ac:dyDescent="0.25">
      <c r="A11" s="1">
        <v>25</v>
      </c>
      <c r="B11" s="54">
        <v>14.66</v>
      </c>
    </row>
    <row r="12" spans="1:2" x14ac:dyDescent="0.25">
      <c r="A12" s="1">
        <v>30</v>
      </c>
      <c r="B12" s="54">
        <v>13.27</v>
      </c>
    </row>
    <row r="13" spans="1:2" x14ac:dyDescent="0.25">
      <c r="A13" s="1">
        <v>40</v>
      </c>
      <c r="B13" s="54">
        <v>14.75</v>
      </c>
    </row>
    <row r="14" spans="1:2" x14ac:dyDescent="0.25">
      <c r="A14" s="1" t="s">
        <v>5229</v>
      </c>
      <c r="B14" s="54">
        <v>92.77</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47E5471A-9811-43AC-B650-25A86A2439F9}">
          <x14:colorSeries rgb="FF376092"/>
          <x14:colorNegative rgb="FFD00000"/>
          <x14:colorAxis rgb="FF000000"/>
          <x14:colorMarkers rgb="FFD00000"/>
          <x14:colorFirst rgb="FFD00000"/>
          <x14:colorLast rgb="FFD00000"/>
          <x14:colorHigh rgb="FFD00000"/>
          <x14:colorLow rgb="FFD00000"/>
          <x14:sparklines>
            <x14:sparkline>
              <xm:f>'PT2'!B4:B13</xm:f>
              <xm:sqref>L4</xm:sqref>
            </x14:sparkline>
          </x14:sparklines>
        </x14:sparklineGroup>
      </x14:sparklineGroups>
    </ex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3167D-A591-4E4B-AE05-03B8611E33E3}">
  <sheetPr>
    <pageSetUpPr fitToPage="1"/>
  </sheetPr>
  <dimension ref="A1:U39"/>
  <sheetViews>
    <sheetView zoomScaleNormal="100" workbookViewId="0">
      <selection activeCell="M42" sqref="M42"/>
    </sheetView>
  </sheetViews>
  <sheetFormatPr defaultRowHeight="15" x14ac:dyDescent="0.25"/>
  <sheetData>
    <row r="1" spans="1:21" x14ac:dyDescent="0.25">
      <c r="A1" s="53" t="s">
        <v>5231</v>
      </c>
      <c r="B1" s="53"/>
      <c r="C1" s="53"/>
      <c r="D1" s="53"/>
      <c r="E1" s="53"/>
      <c r="F1" s="53"/>
      <c r="G1" s="53"/>
      <c r="H1" s="53"/>
      <c r="I1" s="53"/>
      <c r="J1" s="53"/>
      <c r="K1" s="53"/>
      <c r="L1" s="53"/>
      <c r="M1" s="53"/>
      <c r="N1" s="53"/>
      <c r="O1" s="53"/>
      <c r="P1" s="53"/>
      <c r="Q1" s="53"/>
      <c r="R1" s="53"/>
      <c r="S1" s="53"/>
      <c r="T1" s="53"/>
      <c r="U1" s="53"/>
    </row>
    <row r="2" spans="1:21" x14ac:dyDescent="0.25">
      <c r="A2" s="53"/>
      <c r="B2" s="53"/>
      <c r="C2" s="53"/>
      <c r="D2" s="53"/>
      <c r="E2" s="53"/>
      <c r="F2" s="53"/>
      <c r="G2" s="53"/>
      <c r="H2" s="53"/>
      <c r="I2" s="53"/>
      <c r="J2" s="53"/>
      <c r="K2" s="53"/>
      <c r="L2" s="53"/>
      <c r="M2" s="53"/>
      <c r="N2" s="53"/>
      <c r="O2" s="53"/>
      <c r="P2" s="53"/>
      <c r="Q2" s="53"/>
      <c r="R2" s="53"/>
      <c r="S2" s="53"/>
      <c r="T2" s="53"/>
      <c r="U2" s="53"/>
    </row>
    <row r="3" spans="1:21" x14ac:dyDescent="0.25">
      <c r="A3" s="53"/>
      <c r="B3" s="53"/>
      <c r="C3" s="53"/>
      <c r="D3" s="53"/>
      <c r="E3" s="53"/>
      <c r="F3" s="53"/>
      <c r="G3" s="53"/>
      <c r="H3" s="53"/>
      <c r="I3" s="53"/>
      <c r="J3" s="53"/>
      <c r="K3" s="53"/>
      <c r="L3" s="53"/>
      <c r="M3" s="53"/>
      <c r="N3" s="53"/>
      <c r="O3" s="53"/>
      <c r="P3" s="53"/>
      <c r="Q3" s="53"/>
      <c r="R3" s="53"/>
      <c r="S3" s="53"/>
      <c r="T3" s="53"/>
      <c r="U3" s="53"/>
    </row>
    <row r="4" spans="1:21" x14ac:dyDescent="0.25">
      <c r="A4" s="53"/>
      <c r="B4" s="53"/>
      <c r="C4" s="53"/>
      <c r="D4" s="53"/>
      <c r="E4" s="53"/>
      <c r="F4" s="53"/>
      <c r="G4" s="53"/>
      <c r="H4" s="53"/>
      <c r="I4" s="53"/>
      <c r="J4" s="53"/>
      <c r="K4" s="53"/>
      <c r="L4" s="53"/>
      <c r="M4" s="53"/>
      <c r="N4" s="53"/>
      <c r="O4" s="53"/>
      <c r="P4" s="53"/>
      <c r="Q4" s="53"/>
      <c r="R4" s="53"/>
      <c r="S4" s="53"/>
      <c r="T4" s="53"/>
      <c r="U4" s="53"/>
    </row>
    <row r="5" spans="1:21" s="48" customFormat="1" x14ac:dyDescent="0.25">
      <c r="A5" s="47"/>
      <c r="B5" s="47"/>
      <c r="C5" s="47"/>
      <c r="D5" s="47"/>
      <c r="E5" s="47"/>
      <c r="F5" s="47"/>
      <c r="G5" s="47"/>
      <c r="H5" s="47"/>
      <c r="I5" s="47"/>
      <c r="J5" s="47"/>
      <c r="K5" s="47"/>
      <c r="L5" s="47"/>
      <c r="M5" s="47"/>
      <c r="N5" s="47"/>
      <c r="O5" s="47"/>
      <c r="P5" s="47"/>
      <c r="Q5" s="47"/>
      <c r="R5" s="47"/>
      <c r="S5" s="47"/>
      <c r="T5" s="47"/>
      <c r="U5" s="47"/>
    </row>
    <row r="6" spans="1:21" x14ac:dyDescent="0.25">
      <c r="A6" s="45"/>
      <c r="B6" s="45"/>
      <c r="C6" s="45"/>
      <c r="D6" s="45"/>
      <c r="E6" s="45"/>
      <c r="F6" s="45"/>
      <c r="G6" s="45"/>
      <c r="H6" s="45"/>
      <c r="I6" s="45"/>
      <c r="J6" s="45"/>
      <c r="K6" s="45"/>
      <c r="L6" s="45"/>
      <c r="M6" s="45"/>
      <c r="N6" s="45"/>
      <c r="O6" s="45"/>
      <c r="P6" s="45"/>
      <c r="Q6" s="45"/>
      <c r="R6" s="45"/>
      <c r="S6" s="45"/>
      <c r="T6" s="45"/>
      <c r="U6" s="45"/>
    </row>
    <row r="7" spans="1:21" x14ac:dyDescent="0.25">
      <c r="A7" s="45"/>
      <c r="B7" s="45"/>
      <c r="C7" s="45"/>
      <c r="D7" s="45"/>
      <c r="E7" s="45"/>
      <c r="F7" s="45"/>
      <c r="G7" s="45"/>
      <c r="H7" s="45"/>
      <c r="I7" s="45"/>
      <c r="J7" s="45"/>
      <c r="K7" s="45"/>
      <c r="L7" s="45"/>
      <c r="M7" s="45"/>
      <c r="N7" s="45"/>
      <c r="O7" s="45"/>
      <c r="P7" s="45"/>
      <c r="Q7" s="45"/>
      <c r="R7" s="45"/>
      <c r="S7" s="45"/>
      <c r="T7" s="45"/>
      <c r="U7" s="45"/>
    </row>
    <row r="8" spans="1:21" x14ac:dyDescent="0.25">
      <c r="A8" s="45"/>
      <c r="B8" s="45"/>
      <c r="C8" s="45"/>
      <c r="D8" s="45"/>
      <c r="E8" s="45"/>
      <c r="F8" s="45"/>
      <c r="G8" s="45"/>
      <c r="H8" s="45"/>
      <c r="I8" s="45"/>
      <c r="J8" s="45"/>
      <c r="K8" s="45"/>
      <c r="L8" s="45"/>
      <c r="M8" s="45"/>
      <c r="N8" s="45"/>
      <c r="O8" s="45"/>
      <c r="P8" s="45"/>
      <c r="Q8" s="45"/>
      <c r="R8" s="45"/>
      <c r="S8" s="45"/>
      <c r="T8" s="45"/>
      <c r="U8" s="45"/>
    </row>
    <row r="9" spans="1:21" x14ac:dyDescent="0.25">
      <c r="A9" s="45"/>
      <c r="B9" s="45"/>
      <c r="C9" s="45"/>
      <c r="D9" s="45"/>
      <c r="E9" s="45"/>
      <c r="F9" s="45"/>
      <c r="G9" s="45"/>
      <c r="H9" s="45"/>
      <c r="I9" s="45"/>
      <c r="J9" s="45"/>
      <c r="K9" s="45"/>
      <c r="L9" s="45"/>
      <c r="M9" s="45"/>
      <c r="N9" s="45"/>
      <c r="O9" s="45"/>
      <c r="P9" s="45"/>
      <c r="Q9" s="45"/>
      <c r="R9" s="45"/>
      <c r="S9" s="45"/>
      <c r="T9" s="45"/>
      <c r="U9" s="45"/>
    </row>
    <row r="10" spans="1:21" x14ac:dyDescent="0.25">
      <c r="A10" s="45"/>
      <c r="B10" s="45"/>
      <c r="C10" s="45"/>
      <c r="D10" s="45"/>
      <c r="E10" s="45"/>
      <c r="F10" s="45"/>
      <c r="G10" s="45"/>
      <c r="H10" s="45"/>
      <c r="I10" s="45"/>
      <c r="J10" s="45"/>
      <c r="K10" s="45"/>
      <c r="L10" s="45"/>
      <c r="M10" s="45"/>
      <c r="N10" s="45"/>
      <c r="O10" s="45"/>
      <c r="P10" s="45"/>
      <c r="Q10" s="45"/>
      <c r="R10" s="45"/>
      <c r="S10" s="45"/>
      <c r="T10" s="45"/>
      <c r="U10" s="45"/>
    </row>
    <row r="11" spans="1:21" x14ac:dyDescent="0.25">
      <c r="A11" s="45"/>
      <c r="B11" s="45"/>
      <c r="C11" s="45"/>
      <c r="D11" s="45"/>
      <c r="E11" s="45"/>
      <c r="F11" s="45"/>
      <c r="G11" s="45"/>
      <c r="H11" s="45"/>
      <c r="I11" s="45"/>
      <c r="J11" s="45"/>
      <c r="K11" s="45"/>
      <c r="L11" s="45"/>
      <c r="M11" s="45"/>
      <c r="N11" s="45"/>
      <c r="O11" s="45"/>
      <c r="P11" s="45"/>
      <c r="Q11" s="45"/>
      <c r="R11" s="45"/>
      <c r="S11" s="45"/>
      <c r="T11" s="45"/>
      <c r="U11" s="45"/>
    </row>
    <row r="12" spans="1:21" x14ac:dyDescent="0.25">
      <c r="A12" s="45"/>
      <c r="B12" s="45"/>
      <c r="C12" s="45"/>
      <c r="D12" s="45"/>
      <c r="E12" s="45"/>
      <c r="F12" s="45"/>
      <c r="G12" s="45"/>
      <c r="H12" s="45"/>
      <c r="I12" s="45"/>
      <c r="J12" s="45"/>
      <c r="K12" s="45"/>
      <c r="L12" s="45"/>
      <c r="M12" s="45"/>
      <c r="N12" s="45"/>
      <c r="O12" s="45"/>
      <c r="P12" s="45"/>
      <c r="Q12" s="45"/>
      <c r="R12" s="45"/>
      <c r="S12" s="45"/>
      <c r="T12" s="45"/>
      <c r="U12" s="45"/>
    </row>
    <row r="13" spans="1:21" x14ac:dyDescent="0.25">
      <c r="A13" s="45"/>
      <c r="B13" s="45"/>
      <c r="C13" s="45"/>
      <c r="D13" s="45"/>
      <c r="E13" s="45"/>
      <c r="F13" s="45"/>
      <c r="G13" s="45"/>
      <c r="H13" s="45"/>
      <c r="I13" s="45"/>
      <c r="J13" s="45"/>
      <c r="K13" s="45"/>
      <c r="L13" s="45"/>
      <c r="M13" s="45"/>
      <c r="N13" s="45"/>
      <c r="O13" s="45"/>
      <c r="P13" s="45"/>
      <c r="Q13" s="45"/>
      <c r="R13" s="45"/>
      <c r="S13" s="45"/>
      <c r="T13" s="45"/>
      <c r="U13" s="45"/>
    </row>
    <row r="14" spans="1:21" x14ac:dyDescent="0.25">
      <c r="A14" s="45"/>
      <c r="B14" s="45"/>
      <c r="C14" s="45"/>
      <c r="D14" s="45"/>
      <c r="E14" s="45"/>
      <c r="F14" s="45"/>
      <c r="G14" s="45"/>
      <c r="H14" s="45"/>
      <c r="I14" s="45"/>
      <c r="J14" s="45"/>
      <c r="K14" s="45"/>
      <c r="L14" s="45"/>
      <c r="M14" s="45"/>
      <c r="N14" s="45"/>
      <c r="O14" s="45"/>
      <c r="P14" s="45"/>
      <c r="Q14" s="45"/>
      <c r="R14" s="45"/>
      <c r="S14" s="45"/>
      <c r="T14" s="45"/>
      <c r="U14" s="45"/>
    </row>
    <row r="15" spans="1:21" x14ac:dyDescent="0.25">
      <c r="A15" s="45"/>
      <c r="B15" s="45"/>
      <c r="C15" s="45"/>
      <c r="D15" s="45"/>
      <c r="E15" s="45"/>
      <c r="F15" s="45"/>
      <c r="G15" s="45"/>
      <c r="H15" s="45"/>
      <c r="I15" s="45"/>
      <c r="J15" s="45"/>
      <c r="K15" s="45"/>
      <c r="L15" s="45"/>
      <c r="M15" s="45"/>
      <c r="N15" s="45"/>
      <c r="O15" s="45"/>
      <c r="P15" s="45"/>
      <c r="Q15" s="45"/>
      <c r="R15" s="45"/>
      <c r="S15" s="45"/>
      <c r="T15" s="45"/>
      <c r="U15" s="45"/>
    </row>
    <row r="16" spans="1:21" x14ac:dyDescent="0.25">
      <c r="A16" s="45"/>
      <c r="B16" s="45"/>
      <c r="C16" s="45"/>
      <c r="D16" s="45"/>
      <c r="E16" s="45"/>
      <c r="F16" s="45"/>
      <c r="G16" s="45"/>
      <c r="H16" s="45"/>
      <c r="I16" s="45"/>
      <c r="J16" s="45"/>
      <c r="K16" s="45"/>
      <c r="L16" s="45"/>
      <c r="M16" s="45"/>
      <c r="N16" s="45"/>
      <c r="O16" s="45"/>
      <c r="P16" s="45"/>
      <c r="Q16" s="45"/>
      <c r="R16" s="45"/>
      <c r="S16" s="45"/>
      <c r="T16" s="45"/>
      <c r="U16" s="45"/>
    </row>
    <row r="17" spans="1:21" x14ac:dyDescent="0.25">
      <c r="A17" s="45"/>
      <c r="B17" s="45"/>
      <c r="C17" s="45"/>
      <c r="D17" s="45"/>
      <c r="E17" s="45"/>
      <c r="F17" s="45"/>
      <c r="G17" s="45"/>
      <c r="H17" s="45"/>
      <c r="I17" s="45"/>
      <c r="J17" s="45"/>
      <c r="K17" s="45"/>
      <c r="L17" s="45"/>
      <c r="M17" s="45"/>
      <c r="N17" s="45"/>
      <c r="O17" s="45"/>
      <c r="P17" s="45"/>
      <c r="Q17" s="45"/>
      <c r="R17" s="45"/>
      <c r="S17" s="45"/>
      <c r="T17" s="45"/>
      <c r="U17" s="45"/>
    </row>
    <row r="18" spans="1:21" x14ac:dyDescent="0.25">
      <c r="A18" s="45"/>
      <c r="B18" s="45"/>
      <c r="C18" s="45"/>
      <c r="D18" s="45"/>
      <c r="E18" s="45"/>
      <c r="F18" s="45"/>
      <c r="G18" s="45"/>
      <c r="H18" s="45"/>
      <c r="I18" s="45"/>
      <c r="J18" s="45"/>
      <c r="K18" s="45"/>
      <c r="L18" s="45"/>
      <c r="M18" s="45"/>
      <c r="N18" s="45"/>
      <c r="O18" s="45"/>
      <c r="P18" s="45"/>
      <c r="Q18" s="45"/>
      <c r="R18" s="45"/>
      <c r="S18" s="45"/>
      <c r="T18" s="45"/>
      <c r="U18" s="45"/>
    </row>
    <row r="19" spans="1:21" x14ac:dyDescent="0.25">
      <c r="A19" s="45"/>
      <c r="B19" s="45"/>
      <c r="C19" s="45"/>
      <c r="D19" s="45"/>
      <c r="E19" s="45"/>
      <c r="F19" s="45"/>
      <c r="G19" s="45"/>
      <c r="H19" s="45"/>
      <c r="I19" s="45"/>
      <c r="J19" s="45"/>
      <c r="K19" s="45"/>
      <c r="L19" s="45"/>
      <c r="M19" s="45"/>
      <c r="N19" s="45"/>
      <c r="O19" s="45"/>
      <c r="P19" s="45"/>
      <c r="Q19" s="45"/>
      <c r="R19" s="45"/>
      <c r="S19" s="45"/>
      <c r="T19" s="45"/>
      <c r="U19" s="45"/>
    </row>
    <row r="20" spans="1:21" x14ac:dyDescent="0.25">
      <c r="A20" s="45"/>
      <c r="B20" s="45"/>
      <c r="C20" s="45"/>
      <c r="D20" s="45"/>
      <c r="E20" s="45"/>
      <c r="F20" s="45"/>
      <c r="G20" s="45"/>
      <c r="H20" s="45"/>
      <c r="I20" s="45"/>
      <c r="J20" s="45"/>
      <c r="K20" s="45"/>
      <c r="L20" s="45"/>
      <c r="M20" s="45"/>
      <c r="N20" s="45"/>
      <c r="O20" s="45"/>
      <c r="P20" s="45"/>
      <c r="Q20" s="45"/>
      <c r="R20" s="45"/>
      <c r="S20" s="45"/>
      <c r="T20" s="45"/>
      <c r="U20" s="45"/>
    </row>
    <row r="21" spans="1:21" x14ac:dyDescent="0.25">
      <c r="A21" s="45"/>
      <c r="B21" s="45"/>
      <c r="C21" s="45"/>
      <c r="D21" s="45"/>
      <c r="E21" s="45"/>
      <c r="F21" s="45"/>
      <c r="G21" s="45"/>
      <c r="H21" s="45"/>
      <c r="I21" s="45"/>
      <c r="J21" s="45"/>
      <c r="K21" s="45"/>
      <c r="L21" s="45"/>
      <c r="M21" s="45"/>
      <c r="N21" s="45"/>
      <c r="O21" s="45"/>
      <c r="P21" s="45"/>
      <c r="Q21" s="45"/>
      <c r="R21" s="45"/>
      <c r="S21" s="45"/>
      <c r="T21" s="45"/>
      <c r="U21" s="45"/>
    </row>
    <row r="22" spans="1:21" x14ac:dyDescent="0.25">
      <c r="A22" s="45"/>
      <c r="B22" s="45"/>
      <c r="C22" s="45"/>
      <c r="D22" s="45"/>
      <c r="E22" s="45"/>
      <c r="F22" s="45"/>
      <c r="G22" s="45"/>
      <c r="H22" s="45"/>
      <c r="I22" s="45"/>
      <c r="J22" s="45"/>
      <c r="K22" s="45"/>
      <c r="L22" s="45"/>
      <c r="M22" s="45"/>
      <c r="N22" s="45"/>
      <c r="O22" s="45"/>
      <c r="P22" s="45"/>
      <c r="Q22" s="45"/>
      <c r="R22" s="45"/>
      <c r="S22" s="45"/>
      <c r="T22" s="45"/>
      <c r="U22" s="45"/>
    </row>
    <row r="23" spans="1:21" x14ac:dyDescent="0.25">
      <c r="A23" s="45"/>
      <c r="B23" s="45"/>
      <c r="C23" s="45"/>
      <c r="D23" s="45"/>
      <c r="E23" s="45"/>
      <c r="F23" s="45"/>
      <c r="G23" s="45"/>
      <c r="H23" s="45"/>
      <c r="I23" s="45"/>
      <c r="J23" s="45"/>
      <c r="K23" s="45"/>
      <c r="L23" s="45"/>
      <c r="M23" s="45"/>
      <c r="N23" s="45"/>
      <c r="O23" s="45"/>
      <c r="P23" s="45"/>
      <c r="Q23" s="45"/>
      <c r="R23" s="45"/>
      <c r="S23" s="45"/>
      <c r="T23" s="45"/>
      <c r="U23" s="45"/>
    </row>
    <row r="24" spans="1:21" x14ac:dyDescent="0.25">
      <c r="A24" s="45"/>
      <c r="B24" s="45"/>
      <c r="C24" s="45"/>
      <c r="D24" s="45"/>
      <c r="E24" s="45"/>
      <c r="F24" s="45"/>
      <c r="G24" s="45"/>
      <c r="H24" s="45"/>
      <c r="I24" s="45"/>
      <c r="J24" s="45"/>
      <c r="K24" s="45"/>
      <c r="L24" s="45"/>
      <c r="M24" s="45"/>
      <c r="N24" s="45"/>
      <c r="O24" s="45"/>
      <c r="P24" s="45"/>
      <c r="Q24" s="45"/>
      <c r="R24" s="45"/>
      <c r="S24" s="45"/>
      <c r="T24" s="45"/>
      <c r="U24" s="45"/>
    </row>
    <row r="25" spans="1:21" x14ac:dyDescent="0.25">
      <c r="A25" s="45"/>
      <c r="B25" s="45"/>
      <c r="C25" s="45"/>
      <c r="D25" s="45"/>
      <c r="E25" s="45"/>
      <c r="F25" s="45"/>
      <c r="G25" s="45"/>
      <c r="H25" s="45"/>
      <c r="I25" s="45"/>
      <c r="J25" s="45"/>
      <c r="K25" s="45"/>
      <c r="L25" s="45"/>
      <c r="M25" s="45"/>
      <c r="N25" s="45"/>
      <c r="O25" s="45"/>
      <c r="P25" s="45"/>
      <c r="Q25" s="45"/>
      <c r="R25" s="45"/>
      <c r="S25" s="45"/>
      <c r="T25" s="45"/>
      <c r="U25" s="45"/>
    </row>
    <row r="26" spans="1:21" x14ac:dyDescent="0.25">
      <c r="A26" s="45"/>
      <c r="B26" s="45"/>
      <c r="C26" s="45"/>
      <c r="D26" s="45"/>
      <c r="E26" s="45"/>
      <c r="F26" s="45"/>
      <c r="G26" s="45"/>
      <c r="H26" s="45"/>
      <c r="I26" s="45"/>
      <c r="J26" s="45"/>
      <c r="K26" s="45"/>
      <c r="L26" s="45"/>
      <c r="M26" s="45"/>
      <c r="N26" s="45"/>
      <c r="O26" s="45"/>
      <c r="P26" s="45"/>
      <c r="Q26" s="45"/>
      <c r="R26" s="45"/>
      <c r="S26" s="45"/>
      <c r="T26" s="45"/>
      <c r="U26" s="45"/>
    </row>
    <row r="27" spans="1:21" x14ac:dyDescent="0.25">
      <c r="A27" s="45"/>
      <c r="B27" s="45"/>
      <c r="C27" s="45"/>
      <c r="D27" s="45"/>
      <c r="E27" s="45"/>
      <c r="F27" s="45"/>
      <c r="G27" s="45"/>
      <c r="H27" s="45"/>
      <c r="I27" s="45"/>
      <c r="J27" s="45"/>
      <c r="K27" s="45"/>
      <c r="L27" s="45"/>
      <c r="M27" s="45"/>
      <c r="N27" s="45"/>
      <c r="O27" s="45"/>
      <c r="P27" s="45"/>
      <c r="Q27" s="45"/>
      <c r="R27" s="45"/>
      <c r="S27" s="45"/>
      <c r="T27" s="45"/>
      <c r="U27" s="45"/>
    </row>
    <row r="28" spans="1:21" ht="3" customHeight="1" x14ac:dyDescent="0.25">
      <c r="A28" s="45"/>
      <c r="B28" s="45"/>
      <c r="C28" s="45"/>
      <c r="D28" s="45"/>
      <c r="E28" s="45"/>
      <c r="F28" s="45"/>
      <c r="G28" s="45"/>
      <c r="H28" s="45"/>
      <c r="I28" s="45"/>
      <c r="J28" s="45"/>
      <c r="K28" s="45"/>
      <c r="L28" s="45"/>
      <c r="M28" s="45"/>
      <c r="N28" s="45"/>
      <c r="O28" s="45"/>
      <c r="P28" s="45"/>
      <c r="Q28" s="45"/>
      <c r="R28" s="45"/>
      <c r="S28" s="45"/>
      <c r="T28" s="45"/>
      <c r="U28" s="45"/>
    </row>
    <row r="29" spans="1:21" x14ac:dyDescent="0.25">
      <c r="A29" s="45"/>
      <c r="B29" s="45"/>
      <c r="C29" s="45"/>
      <c r="D29" s="45"/>
      <c r="E29" s="45"/>
      <c r="F29" s="45"/>
      <c r="G29" s="45"/>
      <c r="H29" s="45"/>
      <c r="I29" s="45"/>
      <c r="J29" s="45"/>
      <c r="K29" s="45"/>
      <c r="L29" s="45"/>
      <c r="M29" s="45"/>
      <c r="N29" s="45"/>
      <c r="O29" s="45"/>
      <c r="P29" s="45"/>
      <c r="Q29" s="45"/>
      <c r="R29" s="45"/>
      <c r="S29" s="45"/>
      <c r="T29" s="45"/>
      <c r="U29" s="45"/>
    </row>
    <row r="30" spans="1:21" x14ac:dyDescent="0.25">
      <c r="A30" s="45"/>
      <c r="B30" s="45"/>
      <c r="C30" s="45"/>
      <c r="D30" s="45"/>
      <c r="E30" s="45"/>
      <c r="F30" s="45"/>
      <c r="G30" s="45"/>
      <c r="H30" s="45"/>
      <c r="I30" s="45"/>
      <c r="J30" s="45"/>
      <c r="K30" s="45"/>
      <c r="L30" s="45"/>
      <c r="M30" s="45"/>
      <c r="N30" s="45"/>
      <c r="O30" s="45"/>
      <c r="P30" s="45"/>
      <c r="Q30" s="45"/>
      <c r="R30" s="45"/>
      <c r="S30" s="45"/>
      <c r="T30" s="45"/>
      <c r="U30" s="45"/>
    </row>
    <row r="31" spans="1:21" x14ac:dyDescent="0.25">
      <c r="A31" s="45"/>
      <c r="B31" s="45"/>
      <c r="C31" s="45"/>
      <c r="D31" s="45"/>
      <c r="E31" s="45"/>
      <c r="F31" s="45"/>
      <c r="G31" s="45"/>
      <c r="H31" s="45"/>
      <c r="I31" s="45"/>
      <c r="J31" s="45"/>
      <c r="K31" s="45"/>
      <c r="L31" s="45"/>
      <c r="M31" s="45"/>
      <c r="N31" s="45"/>
      <c r="O31" s="45"/>
      <c r="P31" s="45"/>
      <c r="Q31" s="45"/>
      <c r="R31" s="45"/>
      <c r="S31" s="45"/>
      <c r="T31" s="45"/>
      <c r="U31" s="45"/>
    </row>
    <row r="32" spans="1:21" x14ac:dyDescent="0.25">
      <c r="A32" s="45"/>
      <c r="B32" s="45"/>
      <c r="C32" s="45"/>
      <c r="D32" s="45"/>
      <c r="E32" s="45"/>
      <c r="F32" s="45"/>
      <c r="G32" s="45"/>
      <c r="H32" s="45"/>
      <c r="I32" s="45"/>
      <c r="J32" s="45"/>
      <c r="K32" s="45"/>
      <c r="L32" s="45"/>
      <c r="M32" s="45"/>
      <c r="N32" s="45"/>
      <c r="O32" s="45"/>
      <c r="P32" s="45"/>
      <c r="Q32" s="45"/>
      <c r="R32" s="45"/>
      <c r="S32" s="45"/>
      <c r="T32" s="45"/>
      <c r="U32" s="45"/>
    </row>
    <row r="33" spans="1:21" x14ac:dyDescent="0.25">
      <c r="A33" s="45"/>
      <c r="B33" s="45"/>
      <c r="C33" s="45"/>
      <c r="D33" s="45"/>
      <c r="E33" s="45"/>
      <c r="F33" s="45"/>
      <c r="G33" s="45"/>
      <c r="H33" s="45"/>
      <c r="I33" s="45"/>
      <c r="J33" s="45"/>
      <c r="K33" s="45"/>
      <c r="L33" s="45"/>
      <c r="M33" s="45"/>
      <c r="N33" s="45"/>
      <c r="O33" s="45"/>
      <c r="P33" s="45"/>
      <c r="Q33" s="45"/>
      <c r="R33" s="45"/>
      <c r="S33" s="45"/>
      <c r="T33" s="45"/>
      <c r="U33" s="45"/>
    </row>
    <row r="34" spans="1:21" x14ac:dyDescent="0.25">
      <c r="A34" s="45"/>
      <c r="B34" s="45"/>
      <c r="C34" s="45"/>
      <c r="D34" s="45"/>
      <c r="E34" s="45"/>
      <c r="F34" s="45"/>
      <c r="G34" s="45"/>
      <c r="H34" s="45"/>
      <c r="I34" s="45"/>
      <c r="J34" s="45"/>
      <c r="K34" s="45"/>
      <c r="L34" s="45"/>
      <c r="M34" s="45"/>
      <c r="N34" s="45"/>
      <c r="O34" s="45"/>
      <c r="P34" s="45"/>
      <c r="Q34" s="45"/>
      <c r="R34" s="45"/>
      <c r="S34" s="45"/>
      <c r="T34" s="45"/>
      <c r="U34" s="45"/>
    </row>
    <row r="35" spans="1:21" x14ac:dyDescent="0.25">
      <c r="A35" s="45"/>
      <c r="B35" s="45"/>
      <c r="C35" s="45"/>
      <c r="D35" s="45"/>
      <c r="E35" s="45"/>
      <c r="F35" s="45"/>
      <c r="G35" s="45"/>
      <c r="H35" s="45"/>
      <c r="I35" s="45"/>
      <c r="J35" s="45"/>
      <c r="K35" s="45"/>
      <c r="L35" s="45"/>
      <c r="M35" s="45"/>
      <c r="N35" s="45"/>
      <c r="O35" s="45"/>
      <c r="P35" s="45"/>
      <c r="Q35" s="45"/>
      <c r="R35" s="45"/>
      <c r="S35" s="45"/>
      <c r="T35" s="45"/>
      <c r="U35" s="45"/>
    </row>
    <row r="36" spans="1:21" x14ac:dyDescent="0.25">
      <c r="A36" s="45"/>
      <c r="B36" s="45"/>
      <c r="C36" s="45"/>
      <c r="D36" s="45"/>
      <c r="E36" s="45"/>
      <c r="F36" s="45"/>
      <c r="G36" s="45"/>
      <c r="H36" s="45"/>
      <c r="I36" s="45"/>
      <c r="J36" s="45"/>
      <c r="K36" s="45"/>
      <c r="L36" s="45"/>
      <c r="M36" s="45"/>
      <c r="N36" s="45"/>
      <c r="O36" s="45"/>
      <c r="P36" s="45"/>
      <c r="Q36" s="45"/>
      <c r="R36" s="45"/>
      <c r="S36" s="45"/>
      <c r="T36" s="45"/>
      <c r="U36" s="45"/>
    </row>
    <row r="37" spans="1:21" x14ac:dyDescent="0.25">
      <c r="A37" s="45"/>
      <c r="B37" s="45"/>
      <c r="C37" s="45"/>
      <c r="D37" s="45"/>
      <c r="E37" s="45"/>
      <c r="F37" s="45"/>
      <c r="G37" s="45"/>
      <c r="H37" s="45"/>
      <c r="I37" s="45"/>
      <c r="J37" s="45"/>
      <c r="K37" s="45"/>
      <c r="L37" s="45"/>
      <c r="M37" s="45"/>
      <c r="N37" s="45"/>
      <c r="O37" s="45"/>
      <c r="P37" s="45"/>
      <c r="Q37" s="45"/>
      <c r="R37" s="45"/>
      <c r="S37" s="45"/>
      <c r="T37" s="45"/>
      <c r="U37" s="45"/>
    </row>
    <row r="38" spans="1:21" x14ac:dyDescent="0.25">
      <c r="A38" s="45"/>
      <c r="B38" s="45"/>
      <c r="C38" s="45"/>
      <c r="D38" s="45"/>
      <c r="E38" s="45"/>
      <c r="F38" s="45"/>
      <c r="G38" s="45"/>
      <c r="H38" s="45"/>
      <c r="I38" s="45"/>
      <c r="J38" s="45"/>
      <c r="K38" s="45"/>
      <c r="L38" s="45"/>
      <c r="M38" s="45"/>
      <c r="N38" s="45"/>
      <c r="O38" s="45"/>
      <c r="P38" s="45"/>
      <c r="Q38" s="45"/>
      <c r="R38" s="45"/>
      <c r="S38" s="45"/>
      <c r="T38" s="45"/>
      <c r="U38" s="45"/>
    </row>
    <row r="39" spans="1:21" x14ac:dyDescent="0.25">
      <c r="A39" s="45"/>
      <c r="B39" s="45"/>
      <c r="C39" s="45"/>
      <c r="D39" s="45"/>
      <c r="E39" s="45"/>
      <c r="F39" s="45"/>
      <c r="G39" s="45"/>
      <c r="H39" s="45"/>
      <c r="I39" s="45"/>
      <c r="J39" s="45"/>
      <c r="K39" s="45"/>
      <c r="L39" s="45"/>
      <c r="M39" s="45"/>
      <c r="N39" s="45"/>
      <c r="O39" s="45"/>
      <c r="P39" s="45"/>
      <c r="Q39" s="45"/>
      <c r="R39" s="45"/>
      <c r="S39" s="45"/>
      <c r="T39" s="45"/>
      <c r="U39" s="45"/>
    </row>
  </sheetData>
  <dataConsolidate/>
  <mergeCells count="1">
    <mergeCell ref="A1:U4"/>
  </mergeCells>
  <pageMargins left="0.25" right="0.25" top="0.75" bottom="0.75" header="0.3" footer="0.3"/>
  <pageSetup paperSize="9" scale="74" orientation="landscape"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FA1CF-E770-402B-B329-594DE813B578}">
  <dimension ref="A1:C121"/>
  <sheetViews>
    <sheetView tabSelected="1" topLeftCell="A4" workbookViewId="0">
      <selection activeCell="A6" sqref="A6"/>
    </sheetView>
  </sheetViews>
  <sheetFormatPr defaultRowHeight="15" x14ac:dyDescent="0.25"/>
  <cols>
    <col min="1" max="1" width="21.7109375" customWidth="1"/>
    <col min="2" max="2" width="13.28515625" bestFit="1" customWidth="1"/>
    <col min="3" max="3" width="7.42578125" bestFit="1" customWidth="1"/>
  </cols>
  <sheetData>
    <row r="1" spans="1:2" ht="15.75" x14ac:dyDescent="0.25">
      <c r="A1" s="2" t="s">
        <v>5166</v>
      </c>
      <c r="B1" s="2"/>
    </row>
    <row r="2" spans="1:2" ht="15.75" x14ac:dyDescent="0.25">
      <c r="A2" s="3" t="s">
        <v>5203</v>
      </c>
      <c r="B2" s="3"/>
    </row>
    <row r="3" spans="1:2" ht="15.75" x14ac:dyDescent="0.25">
      <c r="A3" s="4" t="s">
        <v>2059</v>
      </c>
      <c r="B3" s="4"/>
    </row>
    <row r="4" spans="1:2" x14ac:dyDescent="0.25">
      <c r="A4" t="s">
        <v>2060</v>
      </c>
    </row>
    <row r="5" spans="1:2" x14ac:dyDescent="0.25">
      <c r="A5" t="s">
        <v>2061</v>
      </c>
    </row>
    <row r="6" spans="1:2" x14ac:dyDescent="0.25">
      <c r="A6" t="s">
        <v>2062</v>
      </c>
    </row>
    <row r="8" spans="1:2" ht="15.75" x14ac:dyDescent="0.25">
      <c r="A8" s="2" t="s">
        <v>5167</v>
      </c>
      <c r="B8" s="2"/>
    </row>
    <row r="9" spans="1:2" ht="15.75" x14ac:dyDescent="0.25">
      <c r="A9" s="5" t="s">
        <v>2063</v>
      </c>
      <c r="B9" s="5"/>
    </row>
    <row r="10" spans="1:2" ht="15.75" x14ac:dyDescent="0.25">
      <c r="A10" s="3" t="s">
        <v>2064</v>
      </c>
      <c r="B10" s="3"/>
    </row>
    <row r="11" spans="1:2" ht="15.75" x14ac:dyDescent="0.25">
      <c r="A11" s="4" t="s">
        <v>5202</v>
      </c>
      <c r="B11" s="4"/>
    </row>
    <row r="14" spans="1:2" ht="15.75" x14ac:dyDescent="0.25">
      <c r="A14" s="2" t="s">
        <v>5168</v>
      </c>
      <c r="B14" s="2"/>
    </row>
    <row r="15" spans="1:2" ht="15.75" x14ac:dyDescent="0.25">
      <c r="A15" s="3" t="s">
        <v>5208</v>
      </c>
    </row>
    <row r="16" spans="1:2" ht="15.75" x14ac:dyDescent="0.25">
      <c r="A16" s="3" t="s">
        <v>5209</v>
      </c>
    </row>
    <row r="17" spans="1:2" ht="15.75" x14ac:dyDescent="0.25">
      <c r="A17" s="3" t="s">
        <v>5210</v>
      </c>
    </row>
    <row r="18" spans="1:2" ht="15.75" x14ac:dyDescent="0.25">
      <c r="A18" s="3" t="s">
        <v>5211</v>
      </c>
    </row>
    <row r="19" spans="1:2" ht="15.75" x14ac:dyDescent="0.25">
      <c r="A19" s="3" t="s">
        <v>5212</v>
      </c>
    </row>
    <row r="20" spans="1:2" ht="15.75" x14ac:dyDescent="0.25">
      <c r="A20" s="4" t="s">
        <v>5201</v>
      </c>
      <c r="B20" s="3"/>
    </row>
    <row r="21" spans="1:2" ht="15.75" x14ac:dyDescent="0.25">
      <c r="A21" s="34" t="s">
        <v>5161</v>
      </c>
      <c r="B21" s="22">
        <v>8715</v>
      </c>
    </row>
    <row r="22" spans="1:2" ht="15.75" x14ac:dyDescent="0.25">
      <c r="A22" s="34" t="s">
        <v>5165</v>
      </c>
      <c r="B22" s="22">
        <v>8.7149999999999999</v>
      </c>
    </row>
    <row r="23" spans="1:2" ht="15.75" x14ac:dyDescent="0.25">
      <c r="A23" s="34" t="s">
        <v>5162</v>
      </c>
      <c r="B23" s="22">
        <v>1</v>
      </c>
    </row>
    <row r="24" spans="1:2" ht="16.5" customHeight="1" x14ac:dyDescent="0.25">
      <c r="A24" s="34" t="s">
        <v>5163</v>
      </c>
      <c r="B24" s="22">
        <v>20</v>
      </c>
    </row>
    <row r="25" spans="1:2" ht="15.75" x14ac:dyDescent="0.25">
      <c r="A25" s="34" t="s">
        <v>5164</v>
      </c>
      <c r="B25" s="22">
        <v>1000</v>
      </c>
    </row>
    <row r="27" spans="1:2" ht="15.75" x14ac:dyDescent="0.25">
      <c r="A27" s="2" t="s">
        <v>5169</v>
      </c>
      <c r="B27" s="2"/>
    </row>
    <row r="28" spans="1:2" ht="15.75" x14ac:dyDescent="0.25">
      <c r="A28" s="3" t="s">
        <v>5213</v>
      </c>
      <c r="B28" s="3"/>
    </row>
    <row r="29" spans="1:2" ht="15.75" x14ac:dyDescent="0.25">
      <c r="A29" s="3" t="s">
        <v>5214</v>
      </c>
      <c r="B29" s="3"/>
    </row>
    <row r="30" spans="1:2" ht="15.75" x14ac:dyDescent="0.25">
      <c r="A30" s="3" t="s">
        <v>5215</v>
      </c>
      <c r="B30" s="3"/>
    </row>
    <row r="31" spans="1:2" ht="15.75" x14ac:dyDescent="0.25">
      <c r="A31" s="4" t="s">
        <v>2070</v>
      </c>
      <c r="B31" s="4"/>
    </row>
    <row r="32" spans="1:2" ht="15.75" x14ac:dyDescent="0.25">
      <c r="A32" s="3" t="s">
        <v>5207</v>
      </c>
    </row>
    <row r="33" spans="1:2" ht="15.75" x14ac:dyDescent="0.25">
      <c r="A33" s="3"/>
    </row>
    <row r="34" spans="1:2" ht="15.75" x14ac:dyDescent="0.25">
      <c r="A34" s="2" t="s">
        <v>5170</v>
      </c>
      <c r="B34" s="2"/>
    </row>
    <row r="35" spans="1:2" ht="15.75" x14ac:dyDescent="0.25">
      <c r="A35" s="3" t="s">
        <v>2078</v>
      </c>
      <c r="B35" s="3"/>
    </row>
    <row r="36" spans="1:2" ht="15.75" x14ac:dyDescent="0.25">
      <c r="A36" s="3" t="s">
        <v>2079</v>
      </c>
      <c r="B36" s="3"/>
    </row>
    <row r="37" spans="1:2" ht="15.75" x14ac:dyDescent="0.25">
      <c r="A37" s="3" t="s">
        <v>2080</v>
      </c>
      <c r="B37" s="3"/>
    </row>
    <row r="38" spans="1:2" ht="15.75" x14ac:dyDescent="0.25">
      <c r="A38" s="3" t="s">
        <v>2086</v>
      </c>
      <c r="B38" s="3"/>
    </row>
    <row r="39" spans="1:2" ht="15.75" x14ac:dyDescent="0.25">
      <c r="A39" s="3" t="s">
        <v>2087</v>
      </c>
      <c r="B39" s="3"/>
    </row>
    <row r="40" spans="1:2" ht="15.75" x14ac:dyDescent="0.25">
      <c r="A40" s="3" t="s">
        <v>2088</v>
      </c>
      <c r="B40" s="3"/>
    </row>
    <row r="41" spans="1:2" ht="15.75" x14ac:dyDescent="0.25">
      <c r="A41" s="4" t="s">
        <v>5200</v>
      </c>
      <c r="B41" s="4"/>
    </row>
    <row r="43" spans="1:2" ht="15.75" x14ac:dyDescent="0.25">
      <c r="A43" s="2" t="s">
        <v>5171</v>
      </c>
      <c r="B43" s="2"/>
    </row>
    <row r="44" spans="1:2" ht="15.75" x14ac:dyDescent="0.25">
      <c r="A44" s="5" t="s">
        <v>5216</v>
      </c>
      <c r="B44" s="5"/>
    </row>
    <row r="45" spans="1:2" ht="15.75" x14ac:dyDescent="0.25">
      <c r="A45" s="5" t="s">
        <v>5217</v>
      </c>
      <c r="B45" s="5"/>
    </row>
    <row r="46" spans="1:2" ht="15.75" x14ac:dyDescent="0.25">
      <c r="A46" s="3" t="s">
        <v>5218</v>
      </c>
      <c r="B46" s="3"/>
    </row>
    <row r="47" spans="1:2" ht="15.75" x14ac:dyDescent="0.25">
      <c r="A47" s="4" t="s">
        <v>5199</v>
      </c>
      <c r="B47" s="4"/>
    </row>
    <row r="49" spans="1:2" ht="15.75" x14ac:dyDescent="0.25">
      <c r="A49" s="2" t="s">
        <v>5172</v>
      </c>
      <c r="B49" s="2"/>
    </row>
    <row r="50" spans="1:2" ht="15.75" x14ac:dyDescent="0.25">
      <c r="A50" s="5" t="s">
        <v>5113</v>
      </c>
      <c r="B50" s="5"/>
    </row>
    <row r="51" spans="1:2" ht="15.75" x14ac:dyDescent="0.25">
      <c r="A51" s="5" t="s">
        <v>5198</v>
      </c>
      <c r="B51" s="5"/>
    </row>
    <row r="52" spans="1:2" ht="15.75" x14ac:dyDescent="0.25">
      <c r="A52" s="2" t="s">
        <v>5197</v>
      </c>
      <c r="B52" s="2"/>
    </row>
    <row r="54" spans="1:2" ht="15.75" x14ac:dyDescent="0.25">
      <c r="A54" s="2" t="s">
        <v>5173</v>
      </c>
      <c r="B54" s="2"/>
    </row>
    <row r="55" spans="1:2" ht="15.75" x14ac:dyDescent="0.25">
      <c r="A55" s="3" t="s">
        <v>5115</v>
      </c>
      <c r="B55" s="3"/>
    </row>
    <row r="56" spans="1:2" ht="15.75" x14ac:dyDescent="0.25">
      <c r="A56" s="21" t="s">
        <v>5116</v>
      </c>
      <c r="B56" s="21"/>
    </row>
    <row r="57" spans="1:2" ht="15.75" x14ac:dyDescent="0.25">
      <c r="A57" s="3" t="s">
        <v>5117</v>
      </c>
      <c r="B57" s="3"/>
    </row>
    <row r="59" spans="1:2" ht="15.75" x14ac:dyDescent="0.25">
      <c r="A59" s="2" t="s">
        <v>5174</v>
      </c>
      <c r="B59" s="2"/>
    </row>
    <row r="60" spans="1:2" ht="15.75" x14ac:dyDescent="0.25">
      <c r="A60" s="3" t="s">
        <v>5219</v>
      </c>
      <c r="B60" s="3"/>
    </row>
    <row r="61" spans="1:2" ht="15.75" x14ac:dyDescent="0.25">
      <c r="A61" s="4" t="s">
        <v>5196</v>
      </c>
      <c r="B61" s="4"/>
    </row>
    <row r="63" spans="1:2" ht="15.75" x14ac:dyDescent="0.25">
      <c r="A63" s="2" t="s">
        <v>5175</v>
      </c>
      <c r="B63" s="2"/>
    </row>
    <row r="64" spans="1:2" ht="15.75" x14ac:dyDescent="0.25">
      <c r="A64" s="3" t="s">
        <v>5220</v>
      </c>
      <c r="B64" s="3"/>
    </row>
    <row r="65" spans="1:3" ht="15.75" x14ac:dyDescent="0.25">
      <c r="A65" s="4" t="s">
        <v>5195</v>
      </c>
      <c r="B65" s="4"/>
    </row>
    <row r="67" spans="1:3" ht="15.75" x14ac:dyDescent="0.25">
      <c r="A67" s="2" t="s">
        <v>5176</v>
      </c>
      <c r="B67" s="2"/>
    </row>
    <row r="68" spans="1:3" ht="15.75" x14ac:dyDescent="0.25">
      <c r="A68" s="5" t="s">
        <v>5136</v>
      </c>
      <c r="B68" s="5"/>
    </row>
    <row r="69" spans="1:3" ht="15.75" x14ac:dyDescent="0.25">
      <c r="A69" s="5" t="s">
        <v>5137</v>
      </c>
      <c r="B69" s="5"/>
    </row>
    <row r="70" spans="1:3" ht="15.75" x14ac:dyDescent="0.25">
      <c r="A70" s="3" t="s">
        <v>5135</v>
      </c>
      <c r="B70" s="3"/>
    </row>
    <row r="71" spans="1:3" ht="15.75" x14ac:dyDescent="0.25">
      <c r="A71" s="4" t="s">
        <v>5194</v>
      </c>
      <c r="B71" s="4"/>
    </row>
    <row r="72" spans="1:3" x14ac:dyDescent="0.25">
      <c r="A72" s="29" t="s">
        <v>2082</v>
      </c>
      <c r="B72" s="29" t="s">
        <v>5138</v>
      </c>
      <c r="C72" s="29" t="s">
        <v>5139</v>
      </c>
    </row>
    <row r="73" spans="1:3" x14ac:dyDescent="0.25">
      <c r="A73" s="28" t="s">
        <v>318</v>
      </c>
      <c r="B73" s="28" t="s">
        <v>38</v>
      </c>
      <c r="C73" s="28">
        <v>5</v>
      </c>
    </row>
    <row r="74" spans="1:3" x14ac:dyDescent="0.25">
      <c r="A74" s="7" t="s">
        <v>260</v>
      </c>
      <c r="B74" s="7" t="s">
        <v>64</v>
      </c>
      <c r="C74" s="7">
        <v>5</v>
      </c>
    </row>
    <row r="75" spans="1:3" x14ac:dyDescent="0.25">
      <c r="A75" s="28" t="s">
        <v>541</v>
      </c>
      <c r="B75" s="28" t="s">
        <v>31</v>
      </c>
      <c r="C75" s="28">
        <v>5</v>
      </c>
    </row>
    <row r="76" spans="1:3" x14ac:dyDescent="0.25">
      <c r="A76" s="7" t="s">
        <v>575</v>
      </c>
      <c r="B76" s="7" t="s">
        <v>60</v>
      </c>
      <c r="C76" s="7">
        <v>5</v>
      </c>
    </row>
    <row r="77" spans="1:3" x14ac:dyDescent="0.25">
      <c r="A77" s="28" t="s">
        <v>699</v>
      </c>
      <c r="B77" s="28" t="s">
        <v>75</v>
      </c>
      <c r="C77" s="28">
        <v>5</v>
      </c>
    </row>
    <row r="79" spans="1:3" ht="15.75" x14ac:dyDescent="0.25">
      <c r="A79" s="2" t="s">
        <v>5177</v>
      </c>
      <c r="B79" s="2"/>
    </row>
    <row r="80" spans="1:3" ht="15.75" x14ac:dyDescent="0.25">
      <c r="A80" s="3" t="s">
        <v>5146</v>
      </c>
      <c r="B80" s="3"/>
    </row>
    <row r="81" spans="1:2" ht="15.75" x14ac:dyDescent="0.25">
      <c r="A81" s="3" t="s">
        <v>5147</v>
      </c>
      <c r="B81" s="3"/>
    </row>
    <row r="82" spans="1:2" ht="15.75" x14ac:dyDescent="0.25">
      <c r="A82" s="3" t="s">
        <v>5148</v>
      </c>
      <c r="B82" s="3"/>
    </row>
    <row r="83" spans="1:2" ht="15.75" x14ac:dyDescent="0.25">
      <c r="A83" s="3" t="s">
        <v>5149</v>
      </c>
      <c r="B83" s="3"/>
    </row>
    <row r="84" spans="1:2" ht="15.75" x14ac:dyDescent="0.25">
      <c r="A84" s="3" t="s">
        <v>5150</v>
      </c>
      <c r="B84" s="3"/>
    </row>
    <row r="85" spans="1:2" ht="15.75" x14ac:dyDescent="0.25">
      <c r="A85" s="3" t="s">
        <v>5151</v>
      </c>
      <c r="B85" s="3"/>
    </row>
    <row r="86" spans="1:2" ht="15.75" x14ac:dyDescent="0.25">
      <c r="A86" s="4" t="s">
        <v>5193</v>
      </c>
      <c r="B86" s="4"/>
    </row>
    <row r="88" spans="1:2" ht="15.75" x14ac:dyDescent="0.25">
      <c r="A88" s="2" t="s">
        <v>5178</v>
      </c>
      <c r="B88" s="2"/>
    </row>
    <row r="89" spans="1:2" ht="15.75" x14ac:dyDescent="0.25">
      <c r="A89" s="3" t="s">
        <v>5154</v>
      </c>
      <c r="B89" s="3"/>
    </row>
    <row r="90" spans="1:2" ht="15.75" x14ac:dyDescent="0.25">
      <c r="A90" s="3" t="s">
        <v>5153</v>
      </c>
      <c r="B90" s="3"/>
    </row>
    <row r="91" spans="1:2" ht="15.75" x14ac:dyDescent="0.25">
      <c r="A91" s="4" t="s">
        <v>5192</v>
      </c>
      <c r="B91" s="4"/>
    </row>
    <row r="93" spans="1:2" ht="15.75" x14ac:dyDescent="0.25">
      <c r="A93" s="2" t="s">
        <v>5179</v>
      </c>
      <c r="B93" s="2"/>
    </row>
    <row r="94" spans="1:2" ht="15.75" x14ac:dyDescent="0.25">
      <c r="A94" s="3" t="s">
        <v>5157</v>
      </c>
      <c r="B94" s="3"/>
    </row>
    <row r="95" spans="1:2" ht="15.75" x14ac:dyDescent="0.25">
      <c r="A95" s="3" t="s">
        <v>5156</v>
      </c>
      <c r="B95" s="3"/>
    </row>
    <row r="96" spans="1:2" ht="15.75" x14ac:dyDescent="0.25">
      <c r="A96" s="4" t="s">
        <v>5191</v>
      </c>
      <c r="B96" s="4"/>
    </row>
    <row r="98" spans="1:2" ht="15.75" x14ac:dyDescent="0.25">
      <c r="A98" s="2" t="s">
        <v>5180</v>
      </c>
      <c r="B98" s="2"/>
    </row>
    <row r="99" spans="1:2" ht="15.75" x14ac:dyDescent="0.25">
      <c r="A99" s="3" t="s">
        <v>5190</v>
      </c>
      <c r="B99" s="3"/>
    </row>
    <row r="100" spans="1:2" ht="15.75" x14ac:dyDescent="0.25">
      <c r="A100" s="4" t="s">
        <v>5204</v>
      </c>
      <c r="B100" s="4"/>
    </row>
    <row r="102" spans="1:2" ht="15.75" x14ac:dyDescent="0.25">
      <c r="A102" s="2" t="s">
        <v>5181</v>
      </c>
      <c r="B102" s="2"/>
    </row>
    <row r="103" spans="1:2" ht="15.75" x14ac:dyDescent="0.25">
      <c r="A103" s="5" t="s">
        <v>5189</v>
      </c>
      <c r="B103" s="5"/>
    </row>
    <row r="104" spans="1:2" ht="15.75" x14ac:dyDescent="0.25">
      <c r="A104" s="4" t="s">
        <v>5188</v>
      </c>
      <c r="B104" s="4"/>
    </row>
    <row r="106" spans="1:2" ht="15.75" x14ac:dyDescent="0.25">
      <c r="A106" s="4" t="s">
        <v>5182</v>
      </c>
      <c r="B106" s="4"/>
    </row>
    <row r="107" spans="1:2" ht="15.75" x14ac:dyDescent="0.25">
      <c r="A107" s="3" t="s">
        <v>5158</v>
      </c>
      <c r="B107" s="3"/>
    </row>
    <row r="108" spans="1:2" ht="15.75" x14ac:dyDescent="0.25">
      <c r="A108" s="4" t="s">
        <v>5187</v>
      </c>
      <c r="B108" s="4"/>
    </row>
    <row r="110" spans="1:2" ht="15.75" x14ac:dyDescent="0.25">
      <c r="A110" s="2" t="s">
        <v>5183</v>
      </c>
      <c r="B110" s="2"/>
    </row>
    <row r="111" spans="1:2" ht="15.75" x14ac:dyDescent="0.25">
      <c r="A111" s="3" t="s">
        <v>5159</v>
      </c>
      <c r="B111" s="3"/>
    </row>
    <row r="112" spans="1:2" ht="15.75" x14ac:dyDescent="0.25">
      <c r="A112" s="4" t="s">
        <v>5185</v>
      </c>
      <c r="B112" s="4"/>
    </row>
    <row r="114" spans="1:2" ht="15.75" x14ac:dyDescent="0.25">
      <c r="A114" s="2" t="s">
        <v>5184</v>
      </c>
      <c r="B114" s="2"/>
    </row>
    <row r="115" spans="1:2" ht="15.75" x14ac:dyDescent="0.25">
      <c r="A115" s="3" t="s">
        <v>5160</v>
      </c>
      <c r="B115" s="3"/>
    </row>
    <row r="116" spans="1:2" ht="15.75" x14ac:dyDescent="0.25">
      <c r="A116" s="4" t="s">
        <v>5186</v>
      </c>
      <c r="B116" s="4"/>
    </row>
    <row r="118" spans="1:2" ht="15.75" x14ac:dyDescent="0.25">
      <c r="A118" s="2" t="s">
        <v>5206</v>
      </c>
    </row>
    <row r="119" spans="1:2" ht="15.75" x14ac:dyDescent="0.25">
      <c r="A119" s="5" t="s">
        <v>5222</v>
      </c>
    </row>
    <row r="120" spans="1:2" ht="15.75" x14ac:dyDescent="0.25">
      <c r="A120" s="5" t="s">
        <v>5263</v>
      </c>
    </row>
    <row r="121" spans="1:2" ht="15.75" x14ac:dyDescent="0.25">
      <c r="A121" s="2" t="s">
        <v>5221</v>
      </c>
    </row>
  </sheetData>
  <conditionalFormatting sqref="C73:C77">
    <cfRule type="duplicateValues" dxfId="0"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Props1.xml><?xml version="1.0" encoding="utf-8"?>
<ds:datastoreItem xmlns:ds="http://schemas.openxmlformats.org/officeDocument/2006/customXml" ds:itemID="{3DFD8C4D-D6C8-45B3-956B-FB17AC8B575C}">
  <ds:schemaRefs/>
</ds:datastoreItem>
</file>

<file path=customXml/itemProps2.xml><?xml version="1.0" encoding="utf-8"?>
<ds:datastoreItem xmlns:ds="http://schemas.openxmlformats.org/officeDocument/2006/customXml" ds:itemID="{531E7B5D-DB8F-427A-84BB-BEC2E8FA80BA}">
  <ds:schemaRefs/>
</ds:datastoreItem>
</file>

<file path=customXml/itemProps3.xml><?xml version="1.0" encoding="utf-8"?>
<ds:datastoreItem xmlns:ds="http://schemas.openxmlformats.org/officeDocument/2006/customXml" ds:itemID="{6FF7A53D-9979-4339-9D1F-6B2E1F20E943}">
  <ds:schemaRefs/>
</ds:datastoreItem>
</file>

<file path=customXml/itemProps4.xml><?xml version="1.0" encoding="utf-8"?>
<ds:datastoreItem xmlns:ds="http://schemas.openxmlformats.org/officeDocument/2006/customXml" ds:itemID="{7B14AE3E-0FC2-4C11-83D4-38755197374D}">
  <ds:schemaRefs/>
</ds:datastoreItem>
</file>

<file path=customXml/itemProps5.xml><?xml version="1.0" encoding="utf-8"?>
<ds:datastoreItem xmlns:ds="http://schemas.openxmlformats.org/officeDocument/2006/customXml" ds:itemID="{BCE1CBA5-6227-4A69-8B61-CEBF00ADDB95}">
  <ds:schemaRefs/>
</ds:datastoreItem>
</file>

<file path=customXml/itemProps6.xml><?xml version="1.0" encoding="utf-8"?>
<ds:datastoreItem xmlns:ds="http://schemas.openxmlformats.org/officeDocument/2006/customXml" ds:itemID="{3ED492A5-D220-42E8-A883-5CC5B122C51E}">
  <ds:schemaRefs/>
</ds:datastoreItem>
</file>

<file path=customXml/itemProps7.xml><?xml version="1.0" encoding="utf-8"?>
<ds:datastoreItem xmlns:ds="http://schemas.openxmlformats.org/officeDocument/2006/customXml" ds:itemID="{14A357F1-82C3-4D29-8668-FECC2C18CBF0}">
  <ds:schemaRefs/>
</ds:datastoreItem>
</file>

<file path=customXml/itemProps8.xml><?xml version="1.0" encoding="utf-8"?>
<ds:datastoreItem xmlns:ds="http://schemas.openxmlformats.org/officeDocument/2006/customXml" ds:itemID="{63754058-0A8C-46D4-9CCD-EE616192ADBF}">
  <ds:schemaRefs/>
</ds:datastoreItem>
</file>

<file path=customXml/itemProps9.xml><?xml version="1.0" encoding="utf-8"?>
<ds:datastoreItem xmlns:ds="http://schemas.openxmlformats.org/officeDocument/2006/customXml" ds:itemID="{EFD708A0-24B8-400D-AFEB-C78F96386B4D}">
  <ds:schemaRefs/>
</ds:datastoreItem>
</file>

<file path=customXml/itemProps10.xml><?xml version="1.0" encoding="utf-8"?>
<ds:datastoreItem xmlns:ds="http://schemas.openxmlformats.org/officeDocument/2006/customXml" ds:itemID="{DD410188-BB2F-4EE5-AB21-008D30BABB53}">
  <ds:schemaRefs/>
</ds:datastoreItem>
</file>

<file path=customXml/itemProps11.xml><?xml version="1.0" encoding="utf-8"?>
<ds:datastoreItem xmlns:ds="http://schemas.openxmlformats.org/officeDocument/2006/customXml" ds:itemID="{51E28D10-0201-40AF-ABCA-B9DC5F74F0E4}">
  <ds:schemaRefs/>
</ds:datastoreItem>
</file>

<file path=customXml/itemProps12.xml><?xml version="1.0" encoding="utf-8"?>
<ds:datastoreItem xmlns:ds="http://schemas.openxmlformats.org/officeDocument/2006/customXml" ds:itemID="{2FB83BF9-A4A9-4D9A-B2F9-BB567C3AB158}">
  <ds:schemaRefs/>
</ds:datastoreItem>
</file>

<file path=customXml/itemProps13.xml><?xml version="1.0" encoding="utf-8"?>
<ds:datastoreItem xmlns:ds="http://schemas.openxmlformats.org/officeDocument/2006/customXml" ds:itemID="{2BD7F461-4EDC-4307-92B0-7BF850A4EFC5}">
  <ds:schemaRefs/>
</ds:datastoreItem>
</file>

<file path=customXml/itemProps14.xml><?xml version="1.0" encoding="utf-8"?>
<ds:datastoreItem xmlns:ds="http://schemas.openxmlformats.org/officeDocument/2006/customXml" ds:itemID="{84499753-A1F9-43BA-A34A-ED2E33F2C97B}">
  <ds:schemaRefs/>
</ds:datastoreItem>
</file>

<file path=customXml/itemProps15.xml><?xml version="1.0" encoding="utf-8"?>
<ds:datastoreItem xmlns:ds="http://schemas.openxmlformats.org/officeDocument/2006/customXml" ds:itemID="{CE922609-31F9-4E8C-8F17-7245075CB645}">
  <ds:schemaRefs/>
</ds:datastoreItem>
</file>

<file path=customXml/itemProps16.xml><?xml version="1.0" encoding="utf-8"?>
<ds:datastoreItem xmlns:ds="http://schemas.openxmlformats.org/officeDocument/2006/customXml" ds:itemID="{560467BD-ACC9-4B12-A84D-2D5D271B5DAE}">
  <ds:schemaRefs/>
</ds:datastoreItem>
</file>

<file path=customXml/itemProps17.xml><?xml version="1.0" encoding="utf-8"?>
<ds:datastoreItem xmlns:ds="http://schemas.openxmlformats.org/officeDocument/2006/customXml" ds:itemID="{CC2A0293-36EF-47D5-9B10-5F5E6348C240}">
  <ds:schemaRefs>
    <ds:schemaRef ds:uri="http://www.w3.org/2001/XMLSchema"/>
    <ds:schemaRef ds:uri="http://microsoft.data.visualization.engine.tours/1.0"/>
  </ds:schemaRefs>
</ds:datastoreItem>
</file>

<file path=customXml/itemProps18.xml><?xml version="1.0" encoding="utf-8"?>
<ds:datastoreItem xmlns:ds="http://schemas.openxmlformats.org/officeDocument/2006/customXml" ds:itemID="{ADE16A43-A487-4348-B665-F3D889D4BBC5}">
  <ds:schemaRefs/>
</ds:datastoreItem>
</file>

<file path=customXml/itemProps19.xml><?xml version="1.0" encoding="utf-8"?>
<ds:datastoreItem xmlns:ds="http://schemas.openxmlformats.org/officeDocument/2006/customXml" ds:itemID="{4AD85CF4-1B45-484C-9C50-4CD05D291B78}">
  <ds:schemaRefs/>
</ds:datastoreItem>
</file>

<file path=customXml/itemProps20.xml><?xml version="1.0" encoding="utf-8"?>
<ds:datastoreItem xmlns:ds="http://schemas.openxmlformats.org/officeDocument/2006/customXml" ds:itemID="{C61A8236-E2CD-4F14-B506-3063D576A996}">
  <ds:schemaRefs/>
</ds:datastoreItem>
</file>

<file path=customXml/itemProps21.xml><?xml version="1.0" encoding="utf-8"?>
<ds:datastoreItem xmlns:ds="http://schemas.openxmlformats.org/officeDocument/2006/customXml" ds:itemID="{445D8A0B-8BE3-4503-B02E-01CD033E3F7A}">
  <ds:schemaRefs/>
</ds:datastoreItem>
</file>

<file path=customXml/itemProps22.xml><?xml version="1.0" encoding="utf-8"?>
<ds:datastoreItem xmlns:ds="http://schemas.openxmlformats.org/officeDocument/2006/customXml" ds:itemID="{7ACEB061-4458-4F5F-B0C7-EEBE3DAE196C}">
  <ds:schemaRefs/>
</ds:datastoreItem>
</file>

<file path=customXml/itemProps23.xml><?xml version="1.0" encoding="utf-8"?>
<ds:datastoreItem xmlns:ds="http://schemas.openxmlformats.org/officeDocument/2006/customXml" ds:itemID="{7C122E51-67B8-432E-B6DB-58113025B039}">
  <ds:schemaRefs/>
</ds:datastoreItem>
</file>

<file path=customXml/itemProps24.xml><?xml version="1.0" encoding="utf-8"?>
<ds:datastoreItem xmlns:ds="http://schemas.openxmlformats.org/officeDocument/2006/customXml" ds:itemID="{166D6CF8-9697-4D9C-96A9-DAE0CE3F151A}">
  <ds:schemaRefs/>
</ds:datastoreItem>
</file>

<file path=customXml/itemProps25.xml><?xml version="1.0" encoding="utf-8"?>
<ds:datastoreItem xmlns:ds="http://schemas.openxmlformats.org/officeDocument/2006/customXml" ds:itemID="{691CD3C6-4E62-4846-9FD9-2DDF13E9EB84}">
  <ds:schemaRefs/>
</ds:datastoreItem>
</file>

<file path=customXml/itemProps26.xml><?xml version="1.0" encoding="utf-8"?>
<ds:datastoreItem xmlns:ds="http://schemas.openxmlformats.org/officeDocument/2006/customXml" ds:itemID="{AED625D1-874C-45B7-A374-306B3110BFF6}">
  <ds:schemaRefs/>
</ds:datastoreItem>
</file>

<file path=customXml/itemProps27.xml><?xml version="1.0" encoding="utf-8"?>
<ds:datastoreItem xmlns:ds="http://schemas.openxmlformats.org/officeDocument/2006/customXml" ds:itemID="{D9AA1C9F-18B1-41C1-980A-C9BD85F05228}">
  <ds:schemaRefs/>
</ds:datastoreItem>
</file>

<file path=customXml/itemProps28.xml><?xml version="1.0" encoding="utf-8"?>
<ds:datastoreItem xmlns:ds="http://schemas.openxmlformats.org/officeDocument/2006/customXml" ds:itemID="{A5260540-A50A-4264-A497-3C7C531FE16A}">
  <ds:schemaRefs/>
</ds:datastoreItem>
</file>

<file path=customXml/itemProps29.xml><?xml version="1.0" encoding="utf-8"?>
<ds:datastoreItem xmlns:ds="http://schemas.openxmlformats.org/officeDocument/2006/customXml" ds:itemID="{327D39EF-24BC-4A11-B874-459E4ED1E86C}">
  <ds:schemaRefs/>
</ds:datastoreItem>
</file>

<file path=customXml/itemProps30.xml><?xml version="1.0" encoding="utf-8"?>
<ds:datastoreItem xmlns:ds="http://schemas.openxmlformats.org/officeDocument/2006/customXml" ds:itemID="{676CD995-EC45-4D6F-9F83-6198CF64B630}">
  <ds:schemaRefs/>
</ds:datastoreItem>
</file>

<file path=customXml/itemProps31.xml><?xml version="1.0" encoding="utf-8"?>
<ds:datastoreItem xmlns:ds="http://schemas.openxmlformats.org/officeDocument/2006/customXml" ds:itemID="{2C555C28-E5E7-4841-AA77-A230D8C2BDE5}">
  <ds:schemaRefs/>
</ds:datastoreItem>
</file>

<file path=customXml/itemProps32.xml><?xml version="1.0" encoding="utf-8"?>
<ds:datastoreItem xmlns:ds="http://schemas.openxmlformats.org/officeDocument/2006/customXml" ds:itemID="{AB20B27F-95C9-4CCD-B2D7-E96DAC4FFF9E}">
  <ds:schemaRefs/>
</ds:datastoreItem>
</file>

<file path=customXml/itemProps33.xml><?xml version="1.0" encoding="utf-8"?>
<ds:datastoreItem xmlns:ds="http://schemas.openxmlformats.org/officeDocument/2006/customXml" ds:itemID="{A44D0B1C-34C2-4F1E-8D4D-9C8A45EB7A50}">
  <ds:schemaRefs/>
</ds:datastoreItem>
</file>

<file path=customXml/itemProps34.xml><?xml version="1.0" encoding="utf-8"?>
<ds:datastoreItem xmlns:ds="http://schemas.openxmlformats.org/officeDocument/2006/customXml" ds:itemID="{CA907254-D479-4180-88B6-DD1FDCDCBAF8}">
  <ds:schemaRefs/>
</ds:datastoreItem>
</file>

<file path=customXml/itemProps35.xml><?xml version="1.0" encoding="utf-8"?>
<ds:datastoreItem xmlns:ds="http://schemas.openxmlformats.org/officeDocument/2006/customXml" ds:itemID="{6705A9B0-7EF2-4DE1-B2EC-7D6FCFC05657}">
  <ds:schemaRefs/>
</ds:datastoreItem>
</file>

<file path=customXml/itemProps36.xml><?xml version="1.0" encoding="utf-8"?>
<ds:datastoreItem xmlns:ds="http://schemas.openxmlformats.org/officeDocument/2006/customXml" ds:itemID="{788DD16F-AD14-4A54-8F5B-B6199DDF1814}">
  <ds:schemaRefs/>
</ds:datastoreItem>
</file>

<file path=customXml/itemProps37.xml><?xml version="1.0" encoding="utf-8"?>
<ds:datastoreItem xmlns:ds="http://schemas.openxmlformats.org/officeDocument/2006/customXml" ds:itemID="{6DA731E5-69A6-4FAF-AB62-CFBEE59840CD}">
  <ds:schemaRefs/>
</ds:datastoreItem>
</file>

<file path=customXml/itemProps38.xml><?xml version="1.0" encoding="utf-8"?>
<ds:datastoreItem xmlns:ds="http://schemas.openxmlformats.org/officeDocument/2006/customXml" ds:itemID="{56D92FDC-B195-4407-8EB9-CF66CB182A54}">
  <ds:schemaRefs/>
</ds:datastoreItem>
</file>

<file path=customXml/itemProps39.xml><?xml version="1.0" encoding="utf-8"?>
<ds:datastoreItem xmlns:ds="http://schemas.openxmlformats.org/officeDocument/2006/customXml" ds:itemID="{2C47B3BE-87ED-46DF-9C2B-BFA034A5970C}">
  <ds:schemaRefs>
    <ds:schemaRef ds:uri="http://www.w3.org/2001/XMLSchema"/>
    <ds:schemaRef ds:uri="http://microsoft.data.visualization.Client.Excel/1.0"/>
  </ds:schemaRefs>
</ds:datastoreItem>
</file>

<file path=customXml/itemProps40.xml><?xml version="1.0" encoding="utf-8"?>
<ds:datastoreItem xmlns:ds="http://schemas.openxmlformats.org/officeDocument/2006/customXml" ds:itemID="{74A04149-67D6-477A-BC67-55B38A3B75FD}">
  <ds:schemaRefs/>
</ds:datastoreItem>
</file>

<file path=customXml/itemProps41.xml><?xml version="1.0" encoding="utf-8"?>
<ds:datastoreItem xmlns:ds="http://schemas.openxmlformats.org/officeDocument/2006/customXml" ds:itemID="{AD8A93DB-5878-4D40-B64F-8D03A28BE134}">
  <ds:schemaRefs/>
</ds:datastoreItem>
</file>

<file path=customXml/itemProps42.xml><?xml version="1.0" encoding="utf-8"?>
<ds:datastoreItem xmlns:ds="http://schemas.openxmlformats.org/officeDocument/2006/customXml" ds:itemID="{2F4F5C2D-EB9F-4C96-821C-D08C0070721A}">
  <ds:schemaRefs/>
</ds:datastoreItem>
</file>

<file path=customXml/itemProps43.xml><?xml version="1.0" encoding="utf-8"?>
<ds:datastoreItem xmlns:ds="http://schemas.openxmlformats.org/officeDocument/2006/customXml" ds:itemID="{EC3AECE6-44B3-4B19-9AFC-B421343B4804}">
  <ds:schemaRefs/>
</ds:datastoreItem>
</file>

<file path=customXml/itemProps44.xml><?xml version="1.0" encoding="utf-8"?>
<ds:datastoreItem xmlns:ds="http://schemas.openxmlformats.org/officeDocument/2006/customXml" ds:itemID="{B045EDC6-9FFB-4D88-81FC-C735A1CFEBCD}">
  <ds:schemaRefs/>
</ds:datastoreItem>
</file>

<file path=customXml/itemProps45.xml><?xml version="1.0" encoding="utf-8"?>
<ds:datastoreItem xmlns:ds="http://schemas.openxmlformats.org/officeDocument/2006/customXml" ds:itemID="{887830FC-C1B2-4E0B-8EBC-4BCE3B8FA030}">
  <ds:schemaRefs/>
</ds:datastoreItem>
</file>

<file path=customXml/itemProps46.xml><?xml version="1.0" encoding="utf-8"?>
<ds:datastoreItem xmlns:ds="http://schemas.openxmlformats.org/officeDocument/2006/customXml" ds:itemID="{4C5CE7A1-272E-4C58-80B9-DF02A46A5166}">
  <ds:schemaRefs/>
</ds:datastoreItem>
</file>

<file path=customXml/itemProps47.xml><?xml version="1.0" encoding="utf-8"?>
<ds:datastoreItem xmlns:ds="http://schemas.openxmlformats.org/officeDocument/2006/customXml" ds:itemID="{9740A497-A7D9-44B6-AA90-F2879164FDA9}">
  <ds:schemaRefs/>
</ds:datastoreItem>
</file>

<file path=customXml/itemProps48.xml><?xml version="1.0" encoding="utf-8"?>
<ds:datastoreItem xmlns:ds="http://schemas.openxmlformats.org/officeDocument/2006/customXml" ds:itemID="{6319B589-59F5-4BCA-A74B-FAECD4889318}">
  <ds:schemaRefs>
    <ds:schemaRef ds:uri="http://schemas.microsoft.com/DataMashup"/>
  </ds:schemaRefs>
</ds:datastoreItem>
</file>

<file path=customXml/itemProps49.xml><?xml version="1.0" encoding="utf-8"?>
<ds:datastoreItem xmlns:ds="http://schemas.openxmlformats.org/officeDocument/2006/customXml" ds:itemID="{18A96E6D-A3C1-4476-B426-F3D996D5B835}">
  <ds:schemaRefs/>
</ds:datastoreItem>
</file>

<file path=customXml/itemProps50.xml><?xml version="1.0" encoding="utf-8"?>
<ds:datastoreItem xmlns:ds="http://schemas.openxmlformats.org/officeDocument/2006/customXml" ds:itemID="{5A1E54B7-DBC7-4A55-B360-82772F5144F8}">
  <ds:schemaRefs/>
</ds:datastoreItem>
</file>

<file path=customXml/itemProps51.xml><?xml version="1.0" encoding="utf-8"?>
<ds:datastoreItem xmlns:ds="http://schemas.openxmlformats.org/officeDocument/2006/customXml" ds:itemID="{3D89AF66-B843-4594-AEDC-548F9F03B4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global freelancer raw</vt:lpstr>
      <vt:lpstr>Global Freelancer</vt:lpstr>
      <vt:lpstr>Power Querry Table</vt:lpstr>
      <vt:lpstr>Vlookup</vt:lpstr>
      <vt:lpstr>Table Main</vt:lpstr>
      <vt:lpstr>Active vs Inactive Freelancers</vt:lpstr>
      <vt:lpstr>Average Hourly Rate by Gender</vt:lpstr>
      <vt:lpstr>Years of Experience vs Avg No.</vt:lpstr>
      <vt:lpstr>PT1</vt:lpstr>
      <vt:lpstr>PT3</vt:lpstr>
      <vt:lpstr>PT2</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Dhanasingh Dhandapani</cp:lastModifiedBy>
  <cp:lastPrinted>2025-11-15T04:52:04Z</cp:lastPrinted>
  <dcterms:created xsi:type="dcterms:W3CDTF">2025-11-09T17:27:10Z</dcterms:created>
  <dcterms:modified xsi:type="dcterms:W3CDTF">2025-11-15T04:52:27Z</dcterms:modified>
</cp:coreProperties>
</file>