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5520" yWindow="0" windowWidth="25600" windowHeight="16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9" i="1" l="1"/>
  <c r="L19" i="1"/>
  <c r="K19" i="1"/>
  <c r="M39" i="1"/>
  <c r="K39" i="1"/>
  <c r="J39" i="1"/>
  <c r="N18" i="1"/>
  <c r="L18" i="1"/>
  <c r="K18" i="1"/>
  <c r="N17" i="1"/>
  <c r="L17" i="1"/>
  <c r="K17" i="1"/>
  <c r="N16" i="1"/>
  <c r="L16" i="1"/>
  <c r="K16" i="1"/>
  <c r="N15" i="1"/>
  <c r="L15" i="1"/>
  <c r="K15" i="1"/>
  <c r="N14" i="1"/>
  <c r="L14" i="1"/>
  <c r="K14" i="1"/>
  <c r="N12" i="1"/>
  <c r="L12" i="1"/>
  <c r="K12" i="1"/>
  <c r="L13" i="1"/>
  <c r="L11" i="1"/>
  <c r="N11" i="1"/>
  <c r="K11" i="1"/>
  <c r="O12" i="1"/>
</calcChain>
</file>

<file path=xl/sharedStrings.xml><?xml version="1.0" encoding="utf-8"?>
<sst xmlns="http://schemas.openxmlformats.org/spreadsheetml/2006/main" count="81" uniqueCount="29">
  <si>
    <t>total return</t>
  </si>
  <si>
    <t>H</t>
  </si>
  <si>
    <t>M</t>
  </si>
  <si>
    <t>L</t>
  </si>
  <si>
    <t xml:space="preserve">market size </t>
  </si>
  <si>
    <t>r</t>
  </si>
  <si>
    <t>recovery</t>
  </si>
  <si>
    <r>
      <t>adjusted</t>
    </r>
    <r>
      <rPr>
        <b/>
        <vertAlign val="superscript"/>
        <sz val="12"/>
        <color theme="1"/>
        <rFont val="Calibri"/>
        <scheme val="minor"/>
      </rPr>
      <t>1</t>
    </r>
    <r>
      <rPr>
        <b/>
        <sz val="12"/>
        <color theme="1"/>
        <rFont val="Calibri"/>
        <family val="2"/>
        <scheme val="minor"/>
      </rPr>
      <t xml:space="preserve"> </t>
    </r>
  </si>
  <si>
    <r>
      <t>(</t>
    </r>
    <r>
      <rPr>
        <b/>
        <i/>
        <sz val="12"/>
        <color theme="1"/>
        <rFont val="Calibri"/>
        <scheme val="minor"/>
      </rPr>
      <t>M</t>
    </r>
    <r>
      <rPr>
        <b/>
        <sz val="12"/>
        <color theme="1"/>
        <rFont val="Calibri"/>
        <family val="2"/>
        <scheme val="minor"/>
      </rPr>
      <t>)</t>
    </r>
  </si>
  <si>
    <r>
      <t>rate (</t>
    </r>
    <r>
      <rPr>
        <b/>
        <i/>
        <sz val="12"/>
        <color theme="1"/>
        <rFont val="Calibri"/>
        <scheme val="minor"/>
      </rPr>
      <t>α</t>
    </r>
    <r>
      <rPr>
        <b/>
        <sz val="12"/>
        <color theme="1"/>
        <rFont val="Calibri"/>
        <family val="2"/>
        <scheme val="minor"/>
      </rPr>
      <t>)</t>
    </r>
  </si>
  <si>
    <t xml:space="preserve">* Market size M and total return volume ret are adjusted according to population density because we shrink city size from 40 to 15.            </t>
  </si>
  <si>
    <t>α</t>
  </si>
  <si>
    <t>selected facilities</t>
  </si>
  <si>
    <t>DC</t>
  </si>
  <si>
    <t>RC</t>
  </si>
  <si>
    <t>manQuantity</t>
  </si>
  <si>
    <t>manPrice</t>
  </si>
  <si>
    <t>remanQuantity</t>
  </si>
  <si>
    <t>remanPrice</t>
  </si>
  <si>
    <t>total profit</t>
  </si>
  <si>
    <t>maximum</t>
  </si>
  <si>
    <r>
      <t xml:space="preserve">adjusted </t>
    </r>
    <r>
      <rPr>
        <b/>
        <i/>
        <sz val="12"/>
        <color theme="1"/>
        <rFont val="Calibri"/>
        <scheme val="minor"/>
      </rPr>
      <t>M</t>
    </r>
  </si>
  <si>
    <r>
      <t xml:space="preserve">adjusted </t>
    </r>
    <r>
      <rPr>
        <b/>
        <i/>
        <sz val="12"/>
        <color theme="1"/>
        <rFont val="Calibri"/>
        <scheme val="minor"/>
      </rPr>
      <t>r</t>
    </r>
  </si>
  <si>
    <t xml:space="preserve">3, 4, 7, 10, 13 </t>
  </si>
  <si>
    <t>7, 10</t>
  </si>
  <si>
    <t>Reservation Price UB =</t>
  </si>
  <si>
    <t>Reservation Price LB =</t>
  </si>
  <si>
    <t>Depreciation Factor =</t>
  </si>
  <si>
    <t>( b - a )/M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</si>
</sst>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vertAlign val="superscript"/>
      <sz val="12"/>
      <color theme="1"/>
      <name val="Calibri"/>
      <scheme val="minor"/>
    </font>
    <font>
      <b/>
      <i/>
      <sz val="12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" fontId="0" fillId="2" borderId="5" xfId="0" applyNumberFormat="1" applyFill="1" applyBorder="1" applyAlignment="1">
      <alignment horizontal="center" vertical="center"/>
    </xf>
    <xf numFmtId="1" fontId="0" fillId="2" borderId="8" xfId="0" applyNumberFormat="1" applyFill="1" applyBorder="1" applyAlignment="1">
      <alignment horizontal="center" vertical="center"/>
    </xf>
    <xf numFmtId="0" fontId="1" fillId="0" borderId="0" xfId="0" applyFont="1" applyFill="1" applyAlignment="1">
      <alignment horizontal="right" vertical="center"/>
    </xf>
    <xf numFmtId="0" fontId="1" fillId="0" borderId="0" xfId="0" applyFont="1" applyAlignment="1">
      <alignment horizontal="right"/>
    </xf>
    <xf numFmtId="0" fontId="0" fillId="0" borderId="5" xfId="0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1" fontId="0" fillId="0" borderId="8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1" fontId="0" fillId="0" borderId="7" xfId="0" applyNumberFormat="1" applyFill="1" applyBorder="1" applyAlignment="1">
      <alignment horizontal="center" vertical="center"/>
    </xf>
    <xf numFmtId="1" fontId="0" fillId="0" borderId="9" xfId="0" applyNumberFormat="1" applyFill="1" applyBorder="1" applyAlignment="1">
      <alignment horizontal="center" vertical="center"/>
    </xf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tabSelected="1" workbookViewId="0">
      <selection activeCell="I19" sqref="I19"/>
    </sheetView>
  </sheetViews>
  <sheetFormatPr baseColWidth="10" defaultRowHeight="15" x14ac:dyDescent="0"/>
  <cols>
    <col min="1" max="6" width="10.83203125" style="1"/>
    <col min="7" max="7" width="11.1640625" style="1" customWidth="1"/>
    <col min="8" max="8" width="10.83203125" style="1"/>
    <col min="9" max="9" width="13.33203125" style="1" customWidth="1"/>
    <col min="10" max="10" width="12.5" style="1" customWidth="1"/>
    <col min="11" max="11" width="15.5" style="1" customWidth="1"/>
    <col min="12" max="12" width="15" style="1" customWidth="1"/>
    <col min="13" max="13" width="14.1640625" style="1" customWidth="1"/>
    <col min="14" max="16384" width="10.83203125" style="1"/>
  </cols>
  <sheetData>
    <row r="1" spans="1:15" ht="16">
      <c r="B1" s="3" t="s">
        <v>4</v>
      </c>
      <c r="C1" s="3" t="s">
        <v>7</v>
      </c>
      <c r="D1" s="3" t="s">
        <v>0</v>
      </c>
      <c r="E1" s="3" t="s">
        <v>7</v>
      </c>
      <c r="F1" s="3" t="s">
        <v>6</v>
      </c>
    </row>
    <row r="2" spans="1:15">
      <c r="B2" s="3" t="s">
        <v>8</v>
      </c>
      <c r="C2" s="4" t="s">
        <v>2</v>
      </c>
      <c r="D2" s="4" t="s">
        <v>5</v>
      </c>
      <c r="E2" s="4" t="s">
        <v>5</v>
      </c>
      <c r="F2" s="3" t="s">
        <v>9</v>
      </c>
      <c r="H2" s="20" t="s">
        <v>25</v>
      </c>
      <c r="I2" s="20"/>
      <c r="J2" s="2">
        <v>1000</v>
      </c>
    </row>
    <row r="3" spans="1:15">
      <c r="A3" s="3" t="s">
        <v>1</v>
      </c>
      <c r="B3" s="2">
        <v>2754890</v>
      </c>
      <c r="C3" s="5">
        <v>1871078</v>
      </c>
      <c r="D3" s="2">
        <v>152493</v>
      </c>
      <c r="E3" s="5">
        <v>103570</v>
      </c>
      <c r="F3" s="6">
        <v>0.70799999999999996</v>
      </c>
      <c r="H3" s="20" t="s">
        <v>26</v>
      </c>
      <c r="I3" s="20"/>
      <c r="J3" s="2">
        <v>0</v>
      </c>
    </row>
    <row r="4" spans="1:15">
      <c r="A4" s="3" t="s">
        <v>2</v>
      </c>
      <c r="B4" s="2">
        <v>2608450</v>
      </c>
      <c r="C4" s="5">
        <v>1771619</v>
      </c>
      <c r="D4" s="2">
        <v>118057</v>
      </c>
      <c r="E4" s="5">
        <v>80182</v>
      </c>
      <c r="F4" s="6">
        <v>0.63200000000000001</v>
      </c>
      <c r="H4" s="20" t="s">
        <v>27</v>
      </c>
      <c r="I4" s="20"/>
      <c r="J4" s="2">
        <v>0.7</v>
      </c>
    </row>
    <row r="5" spans="1:15">
      <c r="A5" s="3" t="s">
        <v>3</v>
      </c>
      <c r="B5" s="2">
        <v>2510408</v>
      </c>
      <c r="C5" s="5">
        <v>1705030</v>
      </c>
      <c r="D5" s="2">
        <v>58145</v>
      </c>
      <c r="E5" s="5">
        <v>39491</v>
      </c>
      <c r="F5" s="6">
        <v>0.61</v>
      </c>
      <c r="I5" s="21"/>
    </row>
    <row r="7" spans="1:15">
      <c r="A7" s="7" t="s">
        <v>10</v>
      </c>
      <c r="B7" s="7"/>
      <c r="C7" s="7"/>
      <c r="D7" s="7"/>
      <c r="E7" s="7"/>
      <c r="F7" s="7"/>
      <c r="G7" s="7"/>
      <c r="H7" s="7"/>
      <c r="I7" s="7"/>
      <c r="J7" s="7"/>
      <c r="K7" s="7"/>
    </row>
    <row r="9" spans="1:15">
      <c r="B9" s="3"/>
      <c r="C9" s="3"/>
      <c r="D9" s="3"/>
      <c r="E9" s="3"/>
      <c r="F9" s="3"/>
      <c r="G9" s="3"/>
      <c r="H9" s="3"/>
      <c r="I9" s="3"/>
      <c r="J9" s="3"/>
      <c r="K9" s="3"/>
      <c r="L9" s="3" t="s">
        <v>20</v>
      </c>
      <c r="M9" s="3"/>
      <c r="N9" s="3"/>
    </row>
    <row r="10" spans="1:15" ht="16" thickBot="1">
      <c r="B10" s="3" t="s">
        <v>21</v>
      </c>
      <c r="C10" s="3" t="s">
        <v>22</v>
      </c>
      <c r="D10" s="4" t="s">
        <v>11</v>
      </c>
      <c r="E10" s="8" t="s">
        <v>12</v>
      </c>
      <c r="F10" s="8"/>
      <c r="G10" s="3" t="s">
        <v>13</v>
      </c>
      <c r="H10" s="3" t="s">
        <v>14</v>
      </c>
      <c r="I10" s="3" t="s">
        <v>19</v>
      </c>
      <c r="J10" s="3" t="s">
        <v>15</v>
      </c>
      <c r="K10" s="3" t="s">
        <v>16</v>
      </c>
      <c r="L10" s="3" t="s">
        <v>17</v>
      </c>
      <c r="M10" s="3" t="s">
        <v>17</v>
      </c>
      <c r="N10" s="3" t="s">
        <v>18</v>
      </c>
      <c r="O10" s="1" t="s">
        <v>28</v>
      </c>
    </row>
    <row r="11" spans="1:15">
      <c r="B11" s="9" t="s">
        <v>1</v>
      </c>
      <c r="C11" s="9" t="s">
        <v>1</v>
      </c>
      <c r="D11" s="10" t="s">
        <v>1</v>
      </c>
      <c r="E11" s="11" t="s">
        <v>23</v>
      </c>
      <c r="F11" s="12"/>
      <c r="G11" s="6" t="s">
        <v>24</v>
      </c>
      <c r="H11" s="17">
        <v>7</v>
      </c>
      <c r="I11" s="19">
        <v>173875772.99804899</v>
      </c>
      <c r="J11" s="6">
        <v>517254</v>
      </c>
      <c r="K11" s="18">
        <f>$J$2-$O$12*J11-$J$4*$O$12*M11</f>
        <v>696.11977694142104</v>
      </c>
      <c r="L11" s="6">
        <f>$E$3*F3</f>
        <v>73327.56</v>
      </c>
      <c r="M11" s="6">
        <v>73328</v>
      </c>
      <c r="N11" s="18">
        <f>$J$4*($J$2-$O$12*J11-$O$12*M11)</f>
        <v>479.05389299644378</v>
      </c>
    </row>
    <row r="12" spans="1:15">
      <c r="B12" s="9"/>
      <c r="C12" s="9"/>
      <c r="D12" s="10" t="s">
        <v>2</v>
      </c>
      <c r="E12" s="13"/>
      <c r="F12" s="14"/>
      <c r="G12" s="6" t="s">
        <v>24</v>
      </c>
      <c r="H12" s="17">
        <v>7</v>
      </c>
      <c r="I12" s="19">
        <v>173432739.01982799</v>
      </c>
      <c r="J12" s="6">
        <v>522763</v>
      </c>
      <c r="K12" s="18" t="e">
        <f t="shared" ref="K12" si="0">$S$2-$E$11*J12-$S$4*$E$11*M12</f>
        <v>#VALUE!</v>
      </c>
      <c r="L12" s="6">
        <f>$F$14*B12</f>
        <v>0</v>
      </c>
      <c r="M12" s="6">
        <v>65456</v>
      </c>
      <c r="N12" s="18" t="e">
        <f t="shared" ref="N12" si="1">$S$4*($S$2-$E$11*J12-$E$11*M12)</f>
        <v>#VALUE!</v>
      </c>
      <c r="O12" s="1">
        <f>(J2-J3)/C3</f>
        <v>5.3445126285488903E-4</v>
      </c>
    </row>
    <row r="13" spans="1:15">
      <c r="B13" s="9"/>
      <c r="C13" s="9"/>
      <c r="D13" s="10" t="s">
        <v>3</v>
      </c>
      <c r="E13" s="13"/>
      <c r="F13" s="14"/>
      <c r="G13" s="6" t="s">
        <v>24</v>
      </c>
      <c r="H13" s="17">
        <v>7</v>
      </c>
      <c r="I13" s="19">
        <v>173301896.660126</v>
      </c>
      <c r="J13" s="6">
        <v>524358</v>
      </c>
      <c r="K13" s="18"/>
      <c r="L13" s="6">
        <f t="shared" ref="L13" si="2">$F$14*B13</f>
        <v>0</v>
      </c>
      <c r="M13" s="6">
        <v>63178</v>
      </c>
      <c r="N13" s="18"/>
    </row>
    <row r="14" spans="1:15">
      <c r="B14" s="9"/>
      <c r="C14" s="9" t="s">
        <v>2</v>
      </c>
      <c r="D14" s="10" t="s">
        <v>1</v>
      </c>
      <c r="E14" s="13"/>
      <c r="F14" s="14"/>
      <c r="G14" s="2" t="s">
        <v>24</v>
      </c>
      <c r="H14" s="22">
        <v>7</v>
      </c>
      <c r="I14" s="24">
        <v>173127297.38264799</v>
      </c>
      <c r="J14" s="2">
        <v>528845</v>
      </c>
      <c r="K14" s="23" t="e">
        <f t="shared" ref="K14:K19" si="3">$S$2-$E$11*J14-$S$4*$E$11*M14</f>
        <v>#VALUE!</v>
      </c>
      <c r="L14" s="2">
        <f t="shared" ref="L14" si="4">$F$11*B14</f>
        <v>0</v>
      </c>
      <c r="M14" s="2">
        <v>56769</v>
      </c>
      <c r="N14" s="23" t="e">
        <f t="shared" ref="N14:N19" si="5">$S$4*($S$2-$E$11*J14-$E$11*M14)</f>
        <v>#VALUE!</v>
      </c>
    </row>
    <row r="15" spans="1:15">
      <c r="B15" s="9"/>
      <c r="C15" s="9"/>
      <c r="D15" s="10" t="s">
        <v>2</v>
      </c>
      <c r="E15" s="13"/>
      <c r="F15" s="14"/>
      <c r="G15" s="2" t="s">
        <v>24</v>
      </c>
      <c r="H15" s="22">
        <v>7</v>
      </c>
      <c r="I15" s="24">
        <v>172762874.31697401</v>
      </c>
      <c r="J15" s="2">
        <v>533111</v>
      </c>
      <c r="K15" s="23" t="e">
        <f t="shared" si="3"/>
        <v>#VALUE!</v>
      </c>
      <c r="L15" s="2">
        <f>$F$11*B15</f>
        <v>0</v>
      </c>
      <c r="M15" s="2">
        <v>50675</v>
      </c>
      <c r="N15" s="23" t="e">
        <f t="shared" si="5"/>
        <v>#VALUE!</v>
      </c>
    </row>
    <row r="16" spans="1:15">
      <c r="B16" s="9"/>
      <c r="C16" s="9"/>
      <c r="D16" s="10" t="s">
        <v>3</v>
      </c>
      <c r="E16" s="13"/>
      <c r="F16" s="14"/>
      <c r="G16" s="2" t="s">
        <v>24</v>
      </c>
      <c r="H16" s="22">
        <v>7</v>
      </c>
      <c r="I16" s="24">
        <v>172655827.69633999</v>
      </c>
      <c r="J16" s="2">
        <v>534345</v>
      </c>
      <c r="K16" s="23" t="e">
        <f t="shared" si="3"/>
        <v>#VALUE!</v>
      </c>
      <c r="L16" s="2">
        <f t="shared" ref="L16" si="6">$F$11*B16</f>
        <v>0</v>
      </c>
      <c r="M16" s="2">
        <v>48911</v>
      </c>
      <c r="N16" s="23" t="e">
        <f t="shared" si="5"/>
        <v>#VALUE!</v>
      </c>
    </row>
    <row r="17" spans="2:14">
      <c r="B17" s="9"/>
      <c r="C17" s="9" t="s">
        <v>3</v>
      </c>
      <c r="D17" s="10" t="s">
        <v>1</v>
      </c>
      <c r="E17" s="13"/>
      <c r="F17" s="14"/>
      <c r="G17" s="2" t="s">
        <v>24</v>
      </c>
      <c r="H17" s="22">
        <v>10</v>
      </c>
      <c r="I17" s="24">
        <v>171703419.87472099</v>
      </c>
      <c r="J17" s="2">
        <v>549011</v>
      </c>
      <c r="K17" s="23" t="e">
        <f t="shared" si="3"/>
        <v>#VALUE!</v>
      </c>
      <c r="L17" s="2">
        <f t="shared" ref="L17" si="7">$F$17*B17</f>
        <v>0</v>
      </c>
      <c r="M17" s="2">
        <v>27959</v>
      </c>
      <c r="N17" s="23" t="e">
        <f t="shared" si="5"/>
        <v>#VALUE!</v>
      </c>
    </row>
    <row r="18" spans="2:14">
      <c r="B18" s="9"/>
      <c r="C18" s="9"/>
      <c r="D18" s="10" t="s">
        <v>2</v>
      </c>
      <c r="E18" s="13"/>
      <c r="F18" s="14"/>
      <c r="G18" s="2" t="s">
        <v>24</v>
      </c>
      <c r="H18" s="22">
        <v>10</v>
      </c>
      <c r="I18" s="24">
        <v>171513806.82647601</v>
      </c>
      <c r="J18" s="2">
        <v>551112</v>
      </c>
      <c r="K18" s="23" t="e">
        <f t="shared" si="3"/>
        <v>#VALUE!</v>
      </c>
      <c r="L18" s="2">
        <f>$F$17*B18</f>
        <v>0</v>
      </c>
      <c r="M18" s="2">
        <v>24958</v>
      </c>
      <c r="N18" s="23" t="e">
        <f t="shared" si="5"/>
        <v>#VALUE!</v>
      </c>
    </row>
    <row r="19" spans="2:14" ht="16" thickBot="1">
      <c r="B19" s="9"/>
      <c r="C19" s="9"/>
      <c r="D19" s="10" t="s">
        <v>3</v>
      </c>
      <c r="E19" s="13"/>
      <c r="F19" s="14"/>
      <c r="G19" s="25" t="s">
        <v>24</v>
      </c>
      <c r="H19" s="26">
        <v>10</v>
      </c>
      <c r="I19" s="28">
        <v>171458541.46099499</v>
      </c>
      <c r="J19" s="25">
        <v>551721</v>
      </c>
      <c r="K19" s="27" t="e">
        <f t="shared" si="3"/>
        <v>#VALUE!</v>
      </c>
      <c r="L19" s="25">
        <f t="shared" ref="L19" si="8">$F$17*B19</f>
        <v>0</v>
      </c>
      <c r="M19" s="25">
        <v>24089</v>
      </c>
      <c r="N19" s="27" t="e">
        <f t="shared" si="5"/>
        <v>#VALUE!</v>
      </c>
    </row>
    <row r="20" spans="2:14">
      <c r="B20" s="9" t="s">
        <v>2</v>
      </c>
      <c r="C20" s="9" t="s">
        <v>1</v>
      </c>
      <c r="D20" s="10" t="s">
        <v>1</v>
      </c>
      <c r="E20" s="13"/>
      <c r="F20" s="14"/>
      <c r="K20" s="18"/>
      <c r="N20" s="18"/>
    </row>
    <row r="21" spans="2:14">
      <c r="B21" s="9"/>
      <c r="C21" s="9"/>
      <c r="D21" s="10" t="s">
        <v>2</v>
      </c>
      <c r="E21" s="13"/>
      <c r="F21" s="14"/>
      <c r="K21" s="18"/>
      <c r="N21" s="18"/>
    </row>
    <row r="22" spans="2:14">
      <c r="B22" s="9"/>
      <c r="C22" s="9"/>
      <c r="D22" s="10" t="s">
        <v>3</v>
      </c>
      <c r="E22" s="13"/>
      <c r="F22" s="14"/>
      <c r="K22" s="18"/>
      <c r="N22" s="18"/>
    </row>
    <row r="23" spans="2:14">
      <c r="B23" s="9"/>
      <c r="C23" s="9" t="s">
        <v>2</v>
      </c>
      <c r="D23" s="10" t="s">
        <v>1</v>
      </c>
      <c r="E23" s="13"/>
      <c r="F23" s="14"/>
      <c r="K23" s="18"/>
      <c r="N23" s="18"/>
    </row>
    <row r="24" spans="2:14">
      <c r="B24" s="9"/>
      <c r="C24" s="9"/>
      <c r="D24" s="10" t="s">
        <v>2</v>
      </c>
      <c r="E24" s="13"/>
      <c r="F24" s="14"/>
      <c r="K24" s="18"/>
      <c r="N24" s="18"/>
    </row>
    <row r="25" spans="2:14">
      <c r="B25" s="9"/>
      <c r="C25" s="9"/>
      <c r="D25" s="10" t="s">
        <v>3</v>
      </c>
      <c r="E25" s="13"/>
      <c r="F25" s="14"/>
      <c r="K25" s="18"/>
      <c r="N25" s="18"/>
    </row>
    <row r="26" spans="2:14">
      <c r="B26" s="9"/>
      <c r="C26" s="9" t="s">
        <v>3</v>
      </c>
      <c r="D26" s="10" t="s">
        <v>1</v>
      </c>
      <c r="E26" s="13"/>
      <c r="F26" s="14"/>
      <c r="K26" s="18"/>
      <c r="N26" s="18"/>
    </row>
    <row r="27" spans="2:14">
      <c r="B27" s="9"/>
      <c r="C27" s="9"/>
      <c r="D27" s="10" t="s">
        <v>2</v>
      </c>
      <c r="E27" s="13"/>
      <c r="F27" s="14"/>
      <c r="K27" s="18"/>
      <c r="N27" s="18"/>
    </row>
    <row r="28" spans="2:14">
      <c r="B28" s="9"/>
      <c r="C28" s="9"/>
      <c r="D28" s="10" t="s">
        <v>3</v>
      </c>
      <c r="E28" s="13"/>
      <c r="F28" s="14"/>
      <c r="K28" s="18"/>
      <c r="N28" s="18"/>
    </row>
    <row r="29" spans="2:14">
      <c r="B29" s="9" t="s">
        <v>3</v>
      </c>
      <c r="C29" s="9" t="s">
        <v>1</v>
      </c>
      <c r="D29" s="10" t="s">
        <v>1</v>
      </c>
      <c r="E29" s="13"/>
      <c r="F29" s="14"/>
      <c r="K29" s="18"/>
      <c r="N29" s="18"/>
    </row>
    <row r="30" spans="2:14">
      <c r="B30" s="9"/>
      <c r="C30" s="9"/>
      <c r="D30" s="10" t="s">
        <v>2</v>
      </c>
      <c r="E30" s="13"/>
      <c r="F30" s="14"/>
      <c r="K30" s="18"/>
      <c r="N30" s="18"/>
    </row>
    <row r="31" spans="2:14">
      <c r="B31" s="9"/>
      <c r="C31" s="9"/>
      <c r="D31" s="10" t="s">
        <v>3</v>
      </c>
      <c r="E31" s="13"/>
      <c r="F31" s="14"/>
      <c r="K31" s="18"/>
      <c r="N31" s="18"/>
    </row>
    <row r="32" spans="2:14">
      <c r="B32" s="9"/>
      <c r="C32" s="9" t="s">
        <v>2</v>
      </c>
      <c r="D32" s="10" t="s">
        <v>1</v>
      </c>
      <c r="E32" s="13"/>
      <c r="F32" s="14"/>
      <c r="K32" s="18"/>
      <c r="N32" s="18"/>
    </row>
    <row r="33" spans="2:14">
      <c r="B33" s="9"/>
      <c r="C33" s="9"/>
      <c r="D33" s="10" t="s">
        <v>2</v>
      </c>
      <c r="E33" s="13"/>
      <c r="F33" s="14"/>
      <c r="K33" s="18"/>
      <c r="N33" s="18"/>
    </row>
    <row r="34" spans="2:14">
      <c r="B34" s="9"/>
      <c r="C34" s="9"/>
      <c r="D34" s="10" t="s">
        <v>3</v>
      </c>
      <c r="E34" s="13"/>
      <c r="F34" s="14"/>
      <c r="K34" s="18"/>
      <c r="N34" s="18"/>
    </row>
    <row r="35" spans="2:14">
      <c r="B35" s="9"/>
      <c r="C35" s="9" t="s">
        <v>3</v>
      </c>
      <c r="D35" s="10" t="s">
        <v>1</v>
      </c>
      <c r="E35" s="13"/>
      <c r="F35" s="14"/>
      <c r="K35" s="18"/>
      <c r="N35" s="18"/>
    </row>
    <row r="36" spans="2:14">
      <c r="B36" s="9"/>
      <c r="C36" s="9"/>
      <c r="D36" s="10" t="s">
        <v>2</v>
      </c>
      <c r="E36" s="13"/>
      <c r="F36" s="14"/>
      <c r="K36" s="18"/>
      <c r="N36" s="18"/>
    </row>
    <row r="37" spans="2:14" ht="16" thickBot="1">
      <c r="B37" s="9"/>
      <c r="C37" s="9"/>
      <c r="D37" s="10" t="s">
        <v>3</v>
      </c>
      <c r="E37" s="15"/>
      <c r="F37" s="16"/>
      <c r="K37" s="18"/>
      <c r="N37" s="18"/>
    </row>
    <row r="39" spans="2:14" ht="16" thickBot="1">
      <c r="G39" s="25" t="s">
        <v>24</v>
      </c>
      <c r="H39" s="26">
        <v>10</v>
      </c>
      <c r="I39" s="25">
        <v>551721</v>
      </c>
      <c r="J39" s="27" t="e">
        <f t="shared" ref="J39" si="9">$S$2-$E$11*I39-$S$4*$E$11*L39</f>
        <v>#VALUE!</v>
      </c>
      <c r="K39" s="25">
        <f t="shared" ref="K39" si="10">$F$17*A39</f>
        <v>0</v>
      </c>
      <c r="L39" s="25">
        <v>24089</v>
      </c>
      <c r="M39" s="27" t="e">
        <f t="shared" ref="M39" si="11">$S$4*($S$2-$E$11*I39-$E$11*L39)</f>
        <v>#VALUE!</v>
      </c>
      <c r="N39" s="28">
        <v>171458541.46099499</v>
      </c>
    </row>
  </sheetData>
  <mergeCells count="18">
    <mergeCell ref="B20:B28"/>
    <mergeCell ref="B29:B37"/>
    <mergeCell ref="E11:F37"/>
    <mergeCell ref="H2:I2"/>
    <mergeCell ref="H3:I3"/>
    <mergeCell ref="H4:I4"/>
    <mergeCell ref="C20:C22"/>
    <mergeCell ref="C23:C25"/>
    <mergeCell ref="C26:C28"/>
    <mergeCell ref="C29:C31"/>
    <mergeCell ref="C32:C34"/>
    <mergeCell ref="C35:C37"/>
    <mergeCell ref="A7:K7"/>
    <mergeCell ref="E10:F10"/>
    <mergeCell ref="B11:B19"/>
    <mergeCell ref="C11:C13"/>
    <mergeCell ref="C14:C16"/>
    <mergeCell ref="C17:C19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Wenyi Chen</dc:creator>
  <cp:lastModifiedBy>Wenyi Chen</cp:lastModifiedBy>
  <dcterms:created xsi:type="dcterms:W3CDTF">2013-03-08T07:51:00Z</dcterms:created>
  <dcterms:modified xsi:type="dcterms:W3CDTF">2013-03-08T08:26:54Z</dcterms:modified>
</cp:coreProperties>
</file>