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CCEA6D17-EC41-4C7E-BE1E-550518C6087B}" xr6:coauthVersionLast="47" xr6:coauthVersionMax="47" xr10:uidLastSave="{00000000-0000-0000-0000-000000000000}"/>
  <bookViews>
    <workbookView xWindow="14355" yWindow="240" windowWidth="3255" windowHeight="20745" xr2:uid="{00000000-000D-0000-FFFF-FFFF00000000}"/>
  </bookViews>
  <sheets>
    <sheet name="Sheet1" sheetId="14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4" l="1"/>
  <c r="P11" i="14"/>
  <c r="N11" i="14"/>
  <c r="M8" i="14"/>
  <c r="P9" i="14"/>
  <c r="P10" i="14" s="1"/>
  <c r="N9" i="14"/>
  <c r="N10" i="14" s="1"/>
  <c r="P8" i="14"/>
  <c r="N8" i="14"/>
  <c r="G50" i="14"/>
  <c r="H50" i="14" s="1"/>
  <c r="I50" i="14" s="1"/>
  <c r="G49" i="14"/>
  <c r="G47" i="14"/>
  <c r="H47" i="14" s="1"/>
  <c r="I47" i="14" s="1"/>
  <c r="G46" i="14"/>
  <c r="G44" i="14"/>
  <c r="H44" i="14" s="1"/>
  <c r="I44" i="14" s="1"/>
  <c r="G43" i="14"/>
  <c r="G41" i="14"/>
  <c r="H41" i="14" s="1"/>
  <c r="I41" i="14" s="1"/>
  <c r="G40" i="14"/>
  <c r="G12" i="14"/>
  <c r="H12" i="14" s="1"/>
  <c r="I12" i="14" s="1"/>
  <c r="G11" i="14"/>
  <c r="G9" i="14"/>
  <c r="H9" i="14" s="1"/>
  <c r="I9" i="14" s="1"/>
  <c r="G8" i="14"/>
  <c r="G6" i="14"/>
  <c r="H6" i="14" s="1"/>
  <c r="I6" i="14" s="1"/>
  <c r="G5" i="14"/>
  <c r="G3" i="14"/>
  <c r="H3" i="14" s="1"/>
  <c r="I3" i="14" s="1"/>
  <c r="G2" i="14"/>
  <c r="F50" i="14"/>
  <c r="F49" i="14"/>
  <c r="F47" i="14"/>
  <c r="F46" i="14"/>
  <c r="F44" i="14"/>
  <c r="F43" i="14"/>
  <c r="F41" i="14"/>
  <c r="F40" i="14"/>
  <c r="F38" i="14"/>
  <c r="G38" i="14" s="1"/>
  <c r="F37" i="14"/>
  <c r="G37" i="14" s="1"/>
  <c r="F35" i="14"/>
  <c r="G35" i="14" s="1"/>
  <c r="H35" i="14" s="1"/>
  <c r="I35" i="14" s="1"/>
  <c r="F34" i="14"/>
  <c r="G34" i="14" s="1"/>
  <c r="F32" i="14"/>
  <c r="G32" i="14" s="1"/>
  <c r="F31" i="14"/>
  <c r="G31" i="14" s="1"/>
  <c r="F29" i="14"/>
  <c r="G29" i="14" s="1"/>
  <c r="H29" i="14" s="1"/>
  <c r="I29" i="14" s="1"/>
  <c r="F28" i="14"/>
  <c r="G28" i="14" s="1"/>
  <c r="F24" i="14"/>
  <c r="G24" i="14" s="1"/>
  <c r="H24" i="14" s="1"/>
  <c r="I24" i="14" s="1"/>
  <c r="F23" i="14"/>
  <c r="G23" i="14" s="1"/>
  <c r="F21" i="14"/>
  <c r="G21" i="14" s="1"/>
  <c r="H21" i="14" s="1"/>
  <c r="I21" i="14" s="1"/>
  <c r="F20" i="14"/>
  <c r="G20" i="14" s="1"/>
  <c r="F18" i="14"/>
  <c r="G18" i="14" s="1"/>
  <c r="F17" i="14"/>
  <c r="G17" i="14" s="1"/>
  <c r="F15" i="14"/>
  <c r="G15" i="14" s="1"/>
  <c r="H15" i="14" s="1"/>
  <c r="I15" i="14" s="1"/>
  <c r="F14" i="14"/>
  <c r="G14" i="14" s="1"/>
  <c r="F12" i="14"/>
  <c r="F11" i="14"/>
  <c r="F9" i="14"/>
  <c r="F8" i="14"/>
  <c r="F6" i="14"/>
  <c r="F5" i="14"/>
  <c r="F3" i="14"/>
  <c r="F2" i="14"/>
  <c r="H18" i="14" l="1"/>
  <c r="I18" i="14" s="1"/>
  <c r="H32" i="14"/>
  <c r="I32" i="14" s="1"/>
  <c r="H38" i="14"/>
  <c r="I38" i="14" s="1"/>
</calcChain>
</file>

<file path=xl/sharedStrings.xml><?xml version="1.0" encoding="utf-8"?>
<sst xmlns="http://schemas.openxmlformats.org/spreadsheetml/2006/main" count="80" uniqueCount="32">
  <si>
    <t>dct</t>
    <phoneticPr fontId="3" type="noConversion"/>
  </si>
  <si>
    <t>ddct</t>
    <phoneticPr fontId="3" type="noConversion"/>
  </si>
  <si>
    <t>WT 1</t>
    <phoneticPr fontId="3" type="noConversion"/>
  </si>
  <si>
    <t>average</t>
    <phoneticPr fontId="3" type="noConversion"/>
  </si>
  <si>
    <t>n1</t>
    <phoneticPr fontId="3" type="noConversion"/>
  </si>
  <si>
    <t>n2</t>
    <phoneticPr fontId="3" type="noConversion"/>
  </si>
  <si>
    <t>n3</t>
    <phoneticPr fontId="3" type="noConversion"/>
  </si>
  <si>
    <t>n4</t>
    <phoneticPr fontId="3" type="noConversion"/>
  </si>
  <si>
    <t>p-value</t>
  </si>
  <si>
    <t>c1</t>
    <phoneticPr fontId="3" type="noConversion"/>
  </si>
  <si>
    <t>c2</t>
    <phoneticPr fontId="3" type="noConversion"/>
  </si>
  <si>
    <t>c3</t>
    <phoneticPr fontId="3" type="noConversion"/>
  </si>
  <si>
    <t>Gapdh</t>
    <phoneticPr fontId="3" type="noConversion"/>
  </si>
  <si>
    <t>2^(-ddct)</t>
  </si>
  <si>
    <t>STD</t>
  </si>
  <si>
    <t>SEM</t>
  </si>
  <si>
    <t>PV</t>
    <phoneticPr fontId="3" type="noConversion"/>
  </si>
  <si>
    <t>KO 1</t>
    <phoneticPr fontId="3" type="noConversion"/>
  </si>
  <si>
    <t>WT 2</t>
  </si>
  <si>
    <t>KO 2</t>
  </si>
  <si>
    <t>WT 3</t>
  </si>
  <si>
    <t>KO 3</t>
  </si>
  <si>
    <t>WT 4</t>
  </si>
  <si>
    <t>KO 4</t>
  </si>
  <si>
    <t>male</t>
    <phoneticPr fontId="3" type="noConversion"/>
  </si>
  <si>
    <t>Female</t>
    <phoneticPr fontId="3" type="noConversion"/>
  </si>
  <si>
    <t>female</t>
    <phoneticPr fontId="3" type="noConversion"/>
  </si>
  <si>
    <t>Shank2 KO</t>
    <phoneticPr fontId="3" type="noConversion"/>
  </si>
  <si>
    <t>AVERAGE</t>
    <phoneticPr fontId="3" type="noConversion"/>
  </si>
  <si>
    <t>WT</t>
    <phoneticPr fontId="3" type="noConversion"/>
  </si>
  <si>
    <t>**</t>
    <phoneticPr fontId="3" type="noConversion"/>
  </si>
  <si>
    <t>mPFC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</si>
</sst>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sz val="10"/>
      <name val="Arial"/>
      <family val="2"/>
      <charset val="1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5" fillId="0" borderId="0"/>
  </cellStyleXfs>
  <cellXfs count="14">
    <xf numFmtId="0" fontId="0" fillId="0" borderId="0" xfId="0"/>
    <xf numFmtId="0" fontId="4" fillId="0" borderId="0" xfId="0" applyFont="1"/>
    <xf numFmtId="177" fontId="4" fillId="0" borderId="1" xfId="0" applyNumberFormat="1" applyFont="1" applyBorder="1"/>
    <xf numFmtId="0" fontId="6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left"/>
    </xf>
    <xf numFmtId="0" fontId="4" fillId="0" borderId="2" xfId="0" applyFont="1" applyBorder="1"/>
    <xf numFmtId="176" fontId="4" fillId="0" borderId="2" xfId="0" applyNumberFormat="1" applyFont="1" applyBorder="1" applyAlignment="1">
      <alignment horizontal="left"/>
    </xf>
    <xf numFmtId="177" fontId="4" fillId="0" borderId="3" xfId="0" applyNumberFormat="1" applyFont="1" applyBorder="1"/>
    <xf numFmtId="176" fontId="4" fillId="0" borderId="3" xfId="0" applyNumberFormat="1" applyFont="1" applyBorder="1" applyAlignment="1">
      <alignment horizontal="left"/>
    </xf>
    <xf numFmtId="0" fontId="4" fillId="0" borderId="4" xfId="0" applyFont="1" applyBorder="1"/>
    <xf numFmtId="0" fontId="7" fillId="0" borderId="0" xfId="0" applyFont="1" applyAlignment="1">
      <alignment horizontal="left"/>
    </xf>
    <xf numFmtId="176" fontId="6" fillId="0" borderId="2" xfId="0" applyNumberFormat="1" applyFont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4">
    <cellStyle name="표준" xfId="0" builtinId="0"/>
    <cellStyle name="표준 2" xfId="1" xr:uid="{DF2D04E7-6A3C-4A12-8540-361C8D4C1114}"/>
    <cellStyle name="표준 2 2" xfId="3" xr:uid="{75859597-0C47-4110-8473-A893BF64B6C3}"/>
    <cellStyle name="표준 3" xfId="2" xr:uid="{3A1384A3-AB7D-484A-9491-F773AF9501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mPFC</a:t>
            </a:r>
            <a:r>
              <a:rPr lang="en-US" altLang="ko-KR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region</a:t>
            </a:r>
            <a:endParaRPr lang="ko-KR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151186742760179"/>
          <c:y val="3.864734299516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F3-4227-A583-46CE932346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BF3-4227-A583-46CE9323466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Sheet1!$M$10:$P$10</c15:sqref>
                    </c15:fullRef>
                  </c:ext>
                </c:extLst>
                <c:f>(Sheet1!$N$10,Sheet1!$P$10)</c:f>
                <c:numCache>
                  <c:formatCode>General</c:formatCode>
                  <c:ptCount val="2"/>
                  <c:pt idx="0">
                    <c:v>3.5497483068449479E-2</c:v>
                  </c:pt>
                  <c:pt idx="1">
                    <c:v>9.54102769774859E-2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Sheet1!$M$10:$P$10</c15:sqref>
                    </c15:fullRef>
                  </c:ext>
                </c:extLst>
                <c:f>(Sheet1!$N$10,Sheet1!$P$10)</c:f>
                <c:numCache>
                  <c:formatCode>General</c:formatCode>
                  <c:ptCount val="2"/>
                  <c:pt idx="0">
                    <c:v>3.5497483068449479E-2</c:v>
                  </c:pt>
                  <c:pt idx="1">
                    <c:v>9.54102769774859E-2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Sheet1!$M$2:$P$3</c15:sqref>
                  </c15:fullRef>
                </c:ext>
              </c:extLst>
              <c:f>(Sheet1!$N$2:$N$3,Sheet1!$P$2:$P$3)</c:f>
              <c:multiLvlStrCache>
                <c:ptCount val="2"/>
                <c:lvl>
                  <c:pt idx="0">
                    <c:v>Shank2 KO</c:v>
                  </c:pt>
                  <c:pt idx="1">
                    <c:v>Shank2 KO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Sheet1!$M$8:$P$8</c15:sqref>
                  </c15:fullRef>
                </c:ext>
              </c:extLst>
              <c:f>(Sheet1!$N$8,Sheet1!$P$8)</c:f>
              <c:numCache>
                <c:formatCode>0.000</c:formatCode>
                <c:ptCount val="2"/>
                <c:pt idx="0">
                  <c:v>0.75888494899018633</c:v>
                </c:pt>
                <c:pt idx="1">
                  <c:v>0.74834552513282204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Sheet1!$M$8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Sheet1!$O$8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7BF3-4227-A583-46CE93234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-20"/>
        <c:axId val="1729796223"/>
        <c:axId val="1812647871"/>
      </c:barChart>
      <c:catAx>
        <c:axId val="172979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647871"/>
        <c:crosses val="autoZero"/>
        <c:auto val="1"/>
        <c:lblAlgn val="ctr"/>
        <c:lblOffset val="100"/>
        <c:noMultiLvlLbl val="0"/>
      </c:catAx>
      <c:valAx>
        <c:axId val="1812647871"/>
        <c:scaling>
          <c:orientation val="minMax"/>
          <c:max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Parvalbumin</a:t>
                </a:r>
                <a:r>
                  <a:rPr lang="en-US" altLang="ko-KR" sz="1200" baseline="0">
                    <a:solidFill>
                      <a:schemeClr val="tx1"/>
                    </a:solidFill>
                  </a:rPr>
                  <a:t> imRNA level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ko-KR" sz="1200" baseline="0">
                    <a:solidFill>
                      <a:schemeClr val="tx1"/>
                    </a:solidFill>
                  </a:rPr>
                  <a:t>(Gapdh normalized)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979622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12</xdr:row>
      <xdr:rowOff>47625</xdr:rowOff>
    </xdr:from>
    <xdr:to>
      <xdr:col>15</xdr:col>
      <xdr:colOff>38100</xdr:colOff>
      <xdr:row>26</xdr:row>
      <xdr:rowOff>114301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700DA02-62A1-43ED-9B95-B11FA8A31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5FD0-59E9-405B-97CC-68B056ABF99D}">
  <dimension ref="A1:P50"/>
  <sheetViews>
    <sheetView tabSelected="1" workbookViewId="0">
      <selection activeCell="P4" sqref="P4:P7"/>
    </sheetView>
  </sheetViews>
  <sheetFormatPr defaultRowHeight="15" x14ac:dyDescent="0.25"/>
  <cols>
    <col min="1" max="11" width="9" style="1"/>
    <col min="12" max="12" width="11.375" style="1" bestFit="1" customWidth="1"/>
    <col min="13" max="16384" width="9" style="1"/>
  </cols>
  <sheetData>
    <row r="1" spans="1:16" x14ac:dyDescent="0.25">
      <c r="A1" s="1" t="s">
        <v>24</v>
      </c>
      <c r="C1" s="1" t="s">
        <v>9</v>
      </c>
      <c r="D1" s="1" t="s">
        <v>10</v>
      </c>
      <c r="E1" s="1" t="s">
        <v>11</v>
      </c>
      <c r="F1" s="1" t="s">
        <v>3</v>
      </c>
      <c r="G1" s="1" t="s">
        <v>0</v>
      </c>
      <c r="H1" s="1" t="s">
        <v>1</v>
      </c>
      <c r="I1" s="1" t="s">
        <v>13</v>
      </c>
    </row>
    <row r="2" spans="1:16" ht="16.5" customHeight="1" x14ac:dyDescent="0.25">
      <c r="A2" s="1" t="s">
        <v>2</v>
      </c>
      <c r="B2" s="1" t="s">
        <v>12</v>
      </c>
      <c r="C2" s="1">
        <v>15.6696766838791</v>
      </c>
      <c r="D2" s="1">
        <v>15.817678239987099</v>
      </c>
      <c r="E2" s="1">
        <v>16.254972882051199</v>
      </c>
      <c r="F2" s="1">
        <f>AVERAGE(C2:E2)</f>
        <v>15.914109268639132</v>
      </c>
      <c r="G2" s="1">
        <f>F2-$F$2</f>
        <v>0</v>
      </c>
      <c r="L2" s="3"/>
      <c r="M2" s="13" t="s">
        <v>24</v>
      </c>
      <c r="N2" s="13"/>
      <c r="O2" s="13" t="s">
        <v>26</v>
      </c>
      <c r="P2" s="13"/>
    </row>
    <row r="3" spans="1:16" x14ac:dyDescent="0.25">
      <c r="B3" s="1" t="s">
        <v>16</v>
      </c>
      <c r="C3" s="1">
        <v>19.409279157470699</v>
      </c>
      <c r="D3" s="1">
        <v>19.458570604193</v>
      </c>
      <c r="E3" s="1">
        <v>19.306751774637199</v>
      </c>
      <c r="F3" s="1">
        <f>AVERAGE(C3:E3)</f>
        <v>19.391533845433631</v>
      </c>
      <c r="G3" s="1">
        <f>F3-$F$2</f>
        <v>3.4774245767944993</v>
      </c>
      <c r="H3" s="1">
        <f>G3-G3</f>
        <v>0</v>
      </c>
      <c r="I3" s="1">
        <f>2^(-H3)</f>
        <v>1</v>
      </c>
      <c r="L3" s="3" t="s">
        <v>31</v>
      </c>
      <c r="M3" s="3" t="s">
        <v>29</v>
      </c>
      <c r="N3" s="3" t="s">
        <v>27</v>
      </c>
      <c r="O3" s="3" t="s">
        <v>29</v>
      </c>
      <c r="P3" s="3" t="s">
        <v>27</v>
      </c>
    </row>
    <row r="4" spans="1:16" x14ac:dyDescent="0.25">
      <c r="L4" s="2" t="s">
        <v>4</v>
      </c>
      <c r="M4" s="4">
        <v>1</v>
      </c>
      <c r="N4" s="4">
        <v>0.679425264201451</v>
      </c>
      <c r="O4" s="4">
        <v>1</v>
      </c>
      <c r="P4" s="4">
        <v>0.93737842677833916</v>
      </c>
    </row>
    <row r="5" spans="1:16" x14ac:dyDescent="0.25">
      <c r="A5" s="1" t="s">
        <v>17</v>
      </c>
      <c r="B5" s="1" t="s">
        <v>12</v>
      </c>
      <c r="C5" s="1">
        <v>14.326443131591301</v>
      </c>
      <c r="D5" s="1">
        <v>14.538321626895501</v>
      </c>
      <c r="E5" s="1">
        <v>14.649889404770899</v>
      </c>
      <c r="F5" s="1">
        <f>AVERAGE(C5:E5)</f>
        <v>14.504884721085901</v>
      </c>
      <c r="G5" s="1">
        <f>F5-$F$5</f>
        <v>0</v>
      </c>
      <c r="L5" s="2" t="s">
        <v>5</v>
      </c>
      <c r="M5" s="4">
        <v>1</v>
      </c>
      <c r="N5" s="4">
        <v>0.7242126154467976</v>
      </c>
      <c r="O5" s="4">
        <v>1</v>
      </c>
      <c r="P5" s="4">
        <v>0.78892017705350315</v>
      </c>
    </row>
    <row r="6" spans="1:16" x14ac:dyDescent="0.25">
      <c r="B6" s="1" t="s">
        <v>16</v>
      </c>
      <c r="C6" s="1">
        <v>18.538902260357901</v>
      </c>
      <c r="D6" s="1">
        <v>18.483493890915501</v>
      </c>
      <c r="E6" s="1">
        <v>18.597371430987</v>
      </c>
      <c r="F6" s="1">
        <f>AVERAGE(C6:E6)</f>
        <v>18.539922527420131</v>
      </c>
      <c r="G6" s="1">
        <f>F6-$F$5</f>
        <v>4.0350378063342305</v>
      </c>
      <c r="H6" s="1">
        <f>G6-G3</f>
        <v>0.55761322953973114</v>
      </c>
      <c r="I6" s="1">
        <f>2^(-H6)</f>
        <v>0.679425264201451</v>
      </c>
      <c r="L6" s="2" t="s">
        <v>6</v>
      </c>
      <c r="M6" s="4">
        <v>1</v>
      </c>
      <c r="N6" s="4">
        <v>0.83931529664449767</v>
      </c>
      <c r="O6" s="4">
        <v>1</v>
      </c>
      <c r="P6" s="4">
        <v>0.78436929362032592</v>
      </c>
    </row>
    <row r="7" spans="1:16" ht="15.75" thickBot="1" x14ac:dyDescent="0.3">
      <c r="L7" s="7" t="s">
        <v>7</v>
      </c>
      <c r="M7" s="8">
        <v>1</v>
      </c>
      <c r="N7" s="8">
        <v>0.79258661966799882</v>
      </c>
      <c r="O7" s="8">
        <v>1</v>
      </c>
      <c r="P7" s="8">
        <v>0.48271420307912</v>
      </c>
    </row>
    <row r="8" spans="1:16" ht="15.75" thickTop="1" x14ac:dyDescent="0.25">
      <c r="A8" s="1" t="s">
        <v>18</v>
      </c>
      <c r="B8" s="1" t="s">
        <v>12</v>
      </c>
      <c r="C8" s="1">
        <v>15.9029452522289</v>
      </c>
      <c r="D8" s="1">
        <v>15.7795036378487</v>
      </c>
      <c r="E8" s="1">
        <v>15.8796326919355</v>
      </c>
      <c r="F8" s="1">
        <f>AVERAGE(C8:E8)</f>
        <v>15.854027194004367</v>
      </c>
      <c r="G8" s="1">
        <f>F8-$F$8</f>
        <v>0</v>
      </c>
      <c r="L8" s="5" t="s">
        <v>28</v>
      </c>
      <c r="M8" s="6">
        <f>AVERAGE(M4:M7)</f>
        <v>1</v>
      </c>
      <c r="N8" s="11">
        <f>AVERAGE(N4:N7)</f>
        <v>0.75888494899018633</v>
      </c>
      <c r="O8" s="6">
        <f>AVERAGE(O4:O7)</f>
        <v>1</v>
      </c>
      <c r="P8" s="6">
        <f>AVERAGE(P4:P7)</f>
        <v>0.74834552513282204</v>
      </c>
    </row>
    <row r="9" spans="1:16" x14ac:dyDescent="0.25">
      <c r="B9" s="1" t="s">
        <v>16</v>
      </c>
      <c r="C9" s="1">
        <v>19.097768594197699</v>
      </c>
      <c r="D9" s="1">
        <v>19.1035930199814</v>
      </c>
      <c r="E9" s="1">
        <v>19.196867512297001</v>
      </c>
      <c r="F9" s="1">
        <f>AVERAGE(C9:E9)</f>
        <v>19.132743042158697</v>
      </c>
      <c r="G9" s="1">
        <f>F9-$F$8</f>
        <v>3.2787158481543308</v>
      </c>
      <c r="H9" s="1">
        <f>G9-G9</f>
        <v>0</v>
      </c>
      <c r="I9" s="1">
        <f>2^(-H9)</f>
        <v>1</v>
      </c>
      <c r="L9" s="2" t="s">
        <v>14</v>
      </c>
      <c r="M9" s="4"/>
      <c r="N9" s="4">
        <f>STDEV(N4:N7)</f>
        <v>7.0994966136898957E-2</v>
      </c>
      <c r="O9" s="4"/>
      <c r="P9" s="4">
        <f>STDEV(P4:P7)</f>
        <v>0.1908205539549718</v>
      </c>
    </row>
    <row r="10" spans="1:16" x14ac:dyDescent="0.25">
      <c r="L10" s="2" t="s">
        <v>15</v>
      </c>
      <c r="M10" s="4"/>
      <c r="N10" s="4">
        <f>N9/SQRT(4)</f>
        <v>3.5497483068449479E-2</v>
      </c>
      <c r="O10" s="4"/>
      <c r="P10" s="4">
        <f>P9/SQRT(4)</f>
        <v>9.54102769774859E-2</v>
      </c>
    </row>
    <row r="11" spans="1:16" x14ac:dyDescent="0.25">
      <c r="A11" s="1" t="s">
        <v>19</v>
      </c>
      <c r="B11" s="1" t="s">
        <v>12</v>
      </c>
      <c r="C11" s="1">
        <v>15.735184972229799</v>
      </c>
      <c r="D11" s="1">
        <v>15.9774773828082</v>
      </c>
      <c r="E11" s="1">
        <v>15.7721909831339</v>
      </c>
      <c r="F11" s="1">
        <f>AVERAGE(C11:E11)</f>
        <v>15.828284446057301</v>
      </c>
      <c r="G11" s="1">
        <f>F11-$F$11</f>
        <v>0</v>
      </c>
      <c r="L11" s="2" t="s">
        <v>8</v>
      </c>
      <c r="M11" s="4"/>
      <c r="N11" s="12">
        <f>_xlfn.T.TEST(M4:M7,N4:N7,2,3)</f>
        <v>6.5237972504020884E-3</v>
      </c>
      <c r="O11" s="4"/>
      <c r="P11" s="4">
        <f>_xlfn.T.TEST(O4:O7,P4:P7,2,3)</f>
        <v>7.7815680506820473E-2</v>
      </c>
    </row>
    <row r="12" spans="1:16" x14ac:dyDescent="0.25">
      <c r="B12" s="1" t="s">
        <v>16</v>
      </c>
      <c r="C12" s="1">
        <v>19.5302697461447</v>
      </c>
      <c r="D12" s="1">
        <v>19.567611972715</v>
      </c>
      <c r="E12" s="1">
        <v>19.619663524109299</v>
      </c>
      <c r="F12" s="1">
        <f>AVERAGE(C12:E12)</f>
        <v>19.572515080989664</v>
      </c>
      <c r="G12" s="1">
        <f>F12-$F$11</f>
        <v>3.7442306349323626</v>
      </c>
      <c r="H12" s="1">
        <f>G12-G9</f>
        <v>0.46551478677803182</v>
      </c>
      <c r="I12" s="1">
        <f>2^(-H12)</f>
        <v>0.7242126154467976</v>
      </c>
      <c r="N12" s="10" t="s">
        <v>30</v>
      </c>
    </row>
    <row r="14" spans="1:16" x14ac:dyDescent="0.25">
      <c r="A14" s="1" t="s">
        <v>20</v>
      </c>
      <c r="B14" s="1" t="s">
        <v>12</v>
      </c>
      <c r="C14" s="1">
        <v>15.9411093658079</v>
      </c>
      <c r="D14" s="1">
        <v>16.0338328798383</v>
      </c>
      <c r="E14" s="1">
        <v>15.816666136925599</v>
      </c>
      <c r="F14" s="1">
        <f>AVERAGE(C14:E14)</f>
        <v>15.930536127523935</v>
      </c>
      <c r="G14" s="1">
        <f>F14-$F$14</f>
        <v>0</v>
      </c>
    </row>
    <row r="15" spans="1:16" x14ac:dyDescent="0.25">
      <c r="B15" s="1" t="s">
        <v>16</v>
      </c>
      <c r="C15" s="1">
        <v>19.422488987676299</v>
      </c>
      <c r="D15" s="1">
        <v>19.399784310306298</v>
      </c>
      <c r="E15" s="1">
        <v>19.5056650091392</v>
      </c>
      <c r="F15" s="1">
        <f>AVERAGE(C15:E15)</f>
        <v>19.442646102373931</v>
      </c>
      <c r="G15" s="1">
        <f>F15-$F$14</f>
        <v>3.5121099748499969</v>
      </c>
      <c r="H15" s="1">
        <f>G15-G15</f>
        <v>0</v>
      </c>
      <c r="I15" s="1">
        <f>2^(-H15)</f>
        <v>1</v>
      </c>
    </row>
    <row r="17" spans="1:9" x14ac:dyDescent="0.25">
      <c r="A17" s="1" t="s">
        <v>21</v>
      </c>
      <c r="B17" s="1" t="s">
        <v>12</v>
      </c>
      <c r="C17" s="1">
        <v>15.287377738014399</v>
      </c>
      <c r="D17" s="1">
        <v>15.5205907775232</v>
      </c>
      <c r="E17" s="1">
        <v>15.626336326920701</v>
      </c>
      <c r="F17" s="1">
        <f>AVERAGE(C17:E17)</f>
        <v>15.478101614152768</v>
      </c>
      <c r="G17" s="1">
        <f>F17-$F$17</f>
        <v>0</v>
      </c>
    </row>
    <row r="18" spans="1:9" x14ac:dyDescent="0.25">
      <c r="B18" s="1" t="s">
        <v>16</v>
      </c>
      <c r="C18" s="1">
        <v>19.357608756484801</v>
      </c>
      <c r="D18" s="1">
        <v>19.272620346991999</v>
      </c>
      <c r="E18" s="1">
        <v>19.0985513250588</v>
      </c>
      <c r="F18" s="1">
        <f>AVERAGE(C18:E18)</f>
        <v>19.242926809511868</v>
      </c>
      <c r="G18" s="1">
        <f>F18-$F$17</f>
        <v>3.7648251953590997</v>
      </c>
      <c r="H18" s="1">
        <f>G18-G15</f>
        <v>0.25271522050910278</v>
      </c>
      <c r="I18" s="1">
        <f>2^(-H18)</f>
        <v>0.83931529664449767</v>
      </c>
    </row>
    <row r="20" spans="1:9" x14ac:dyDescent="0.25">
      <c r="A20" s="1" t="s">
        <v>22</v>
      </c>
      <c r="B20" s="1" t="s">
        <v>12</v>
      </c>
      <c r="C20" s="1">
        <v>15.7222118098418</v>
      </c>
      <c r="D20" s="1">
        <v>15.6226964694284</v>
      </c>
      <c r="E20" s="1">
        <v>15.9062999840852</v>
      </c>
      <c r="F20" s="1">
        <f>AVERAGE(C20:E20)</f>
        <v>15.7504027544518</v>
      </c>
      <c r="G20" s="1">
        <f>F20-$F$20</f>
        <v>0</v>
      </c>
    </row>
    <row r="21" spans="1:9" x14ac:dyDescent="0.25">
      <c r="B21" s="1" t="s">
        <v>16</v>
      </c>
      <c r="C21" s="1">
        <v>19.240251928315601</v>
      </c>
      <c r="D21" s="1">
        <v>19.278729296177598</v>
      </c>
      <c r="E21" s="1">
        <v>19.366018294922501</v>
      </c>
      <c r="F21" s="1">
        <f>AVERAGE(C21:E21)</f>
        <v>19.294999839805232</v>
      </c>
      <c r="G21" s="1">
        <f>F21-$F$20</f>
        <v>3.5445970853534323</v>
      </c>
      <c r="H21" s="1">
        <f>G21-G21</f>
        <v>0</v>
      </c>
      <c r="I21" s="1">
        <f>2^(-H21)</f>
        <v>1</v>
      </c>
    </row>
    <row r="23" spans="1:9" x14ac:dyDescent="0.25">
      <c r="A23" s="1" t="s">
        <v>23</v>
      </c>
      <c r="B23" s="1" t="s">
        <v>12</v>
      </c>
      <c r="C23" s="1">
        <v>15.576411086024599</v>
      </c>
      <c r="D23" s="1">
        <v>15.6102820899325</v>
      </c>
      <c r="E23" s="1">
        <v>15.7237380274426</v>
      </c>
      <c r="F23" s="1">
        <f>AVERAGE(C23:E23)</f>
        <v>15.636810401133232</v>
      </c>
      <c r="G23" s="1">
        <f>F23-$F$23</f>
        <v>0</v>
      </c>
    </row>
    <row r="24" spans="1:9" x14ac:dyDescent="0.25">
      <c r="B24" s="1" t="s">
        <v>16</v>
      </c>
      <c r="C24" s="1">
        <v>19.732115985059199</v>
      </c>
      <c r="D24" s="1">
        <v>19.5522606084483</v>
      </c>
      <c r="E24" s="1">
        <v>19.265924314183501</v>
      </c>
      <c r="F24" s="1">
        <f>AVERAGE(C24:E24)</f>
        <v>19.516766969230336</v>
      </c>
      <c r="G24" s="1">
        <f>F24-$F$23</f>
        <v>3.8799565680971035</v>
      </c>
      <c r="H24" s="1">
        <f>G24-G21</f>
        <v>0.33535948274367122</v>
      </c>
      <c r="I24" s="1">
        <f>2^(-H24)</f>
        <v>0.79258661966799882</v>
      </c>
    </row>
    <row r="25" spans="1:9" ht="15.75" thickBot="1" x14ac:dyDescent="0.3">
      <c r="A25" s="9"/>
      <c r="B25" s="9"/>
      <c r="C25" s="9"/>
      <c r="D25" s="9"/>
      <c r="E25" s="9"/>
      <c r="F25" s="9"/>
      <c r="G25" s="9"/>
      <c r="H25" s="9"/>
      <c r="I25" s="9"/>
    </row>
    <row r="26" spans="1:9" ht="15.75" thickTop="1" x14ac:dyDescent="0.25"/>
    <row r="27" spans="1:9" x14ac:dyDescent="0.25">
      <c r="A27" s="1" t="s">
        <v>25</v>
      </c>
      <c r="C27" s="1" t="s">
        <v>9</v>
      </c>
      <c r="D27" s="1" t="s">
        <v>10</v>
      </c>
      <c r="E27" s="1" t="s">
        <v>11</v>
      </c>
      <c r="F27" s="1" t="s">
        <v>3</v>
      </c>
      <c r="G27" s="1" t="s">
        <v>0</v>
      </c>
      <c r="H27" s="1" t="s">
        <v>1</v>
      </c>
      <c r="I27" s="1" t="s">
        <v>13</v>
      </c>
    </row>
    <row r="28" spans="1:9" x14ac:dyDescent="0.25">
      <c r="A28" s="1" t="s">
        <v>2</v>
      </c>
      <c r="B28" s="1" t="s">
        <v>12</v>
      </c>
      <c r="C28" s="1">
        <v>17.210965481400301</v>
      </c>
      <c r="D28" s="1">
        <v>16.880659611675298</v>
      </c>
      <c r="E28" s="1">
        <v>17.011223566203402</v>
      </c>
      <c r="F28" s="1">
        <f>AVERAGE(C28:E28)</f>
        <v>17.034282886426336</v>
      </c>
      <c r="G28" s="1">
        <f>F28-$F$28</f>
        <v>0</v>
      </c>
    </row>
    <row r="29" spans="1:9" x14ac:dyDescent="0.25">
      <c r="B29" s="1" t="s">
        <v>16</v>
      </c>
      <c r="C29" s="1">
        <v>21.118053099049899</v>
      </c>
      <c r="D29" s="1">
        <v>21.277414613157902</v>
      </c>
      <c r="E29" s="1">
        <v>21.152068440396999</v>
      </c>
      <c r="F29" s="1">
        <f>AVERAGE(C29:E29)</f>
        <v>21.182512050868269</v>
      </c>
      <c r="G29" s="1">
        <f>F29-$F$28</f>
        <v>4.1482291644419327</v>
      </c>
      <c r="H29" s="1">
        <f>G29-G29</f>
        <v>0</v>
      </c>
      <c r="I29" s="1">
        <f>2^(-H29)</f>
        <v>1</v>
      </c>
    </row>
    <row r="31" spans="1:9" x14ac:dyDescent="0.25">
      <c r="A31" s="1" t="s">
        <v>17</v>
      </c>
      <c r="B31" s="1" t="s">
        <v>12</v>
      </c>
      <c r="C31" s="1">
        <v>15.786107796839699</v>
      </c>
      <c r="D31" s="1">
        <v>15.652587898157501</v>
      </c>
      <c r="E31" s="1">
        <v>15.6990165392929</v>
      </c>
      <c r="F31" s="1">
        <f>AVERAGE(C31:E31)</f>
        <v>15.712570744763367</v>
      </c>
      <c r="G31" s="1">
        <f>F31-$F$31</f>
        <v>0</v>
      </c>
    </row>
    <row r="32" spans="1:9" x14ac:dyDescent="0.25">
      <c r="B32" s="1" t="s">
        <v>16</v>
      </c>
      <c r="C32" s="1">
        <v>19.9881120430286</v>
      </c>
      <c r="D32" s="1">
        <v>19.841209638649801</v>
      </c>
      <c r="E32" s="1">
        <v>20.0329675533753</v>
      </c>
      <c r="F32" s="1">
        <f>AVERAGE(C32:E32)</f>
        <v>19.954096411684567</v>
      </c>
      <c r="G32" s="1">
        <f>F32-$F$31</f>
        <v>4.2415256669212003</v>
      </c>
      <c r="H32" s="1">
        <f>G32-G29</f>
        <v>9.3296502479267573E-2</v>
      </c>
      <c r="I32" s="1">
        <f>2^(-H32)</f>
        <v>0.93737842677833916</v>
      </c>
    </row>
    <row r="34" spans="1:9" x14ac:dyDescent="0.25">
      <c r="A34" s="1" t="s">
        <v>18</v>
      </c>
      <c r="B34" s="1" t="s">
        <v>12</v>
      </c>
      <c r="C34" s="1">
        <v>15.677260158214001</v>
      </c>
      <c r="D34" s="1">
        <v>15.4449239155483</v>
      </c>
      <c r="E34" s="1">
        <v>15.4742310765273</v>
      </c>
      <c r="F34" s="1">
        <f>AVERAGE(C34:E34)</f>
        <v>15.532138383429867</v>
      </c>
      <c r="G34" s="1">
        <f>F34-$F$34</f>
        <v>0</v>
      </c>
    </row>
    <row r="35" spans="1:9" x14ac:dyDescent="0.25">
      <c r="B35" s="1" t="s">
        <v>16</v>
      </c>
      <c r="C35" s="1">
        <v>19.126362611769402</v>
      </c>
      <c r="D35" s="1">
        <v>19.3741610934836</v>
      </c>
      <c r="E35" s="1">
        <v>19.154641843718501</v>
      </c>
      <c r="F35" s="1">
        <f>AVERAGE(C35:E35)</f>
        <v>19.218388516323834</v>
      </c>
      <c r="G35" s="1">
        <f>F35-$F$34</f>
        <v>3.6862501328939672</v>
      </c>
      <c r="H35" s="1">
        <f>G35-G35</f>
        <v>0</v>
      </c>
      <c r="I35" s="1">
        <f>2^(-H35)</f>
        <v>1</v>
      </c>
    </row>
    <row r="37" spans="1:9" x14ac:dyDescent="0.25">
      <c r="A37" s="1" t="s">
        <v>19</v>
      </c>
      <c r="B37" s="1" t="s">
        <v>12</v>
      </c>
      <c r="C37" s="1">
        <v>15.4870380904244</v>
      </c>
      <c r="D37" s="1">
        <v>15.412639345298601</v>
      </c>
      <c r="E37" s="1">
        <v>15.3735368752135</v>
      </c>
      <c r="F37" s="1">
        <f>AVERAGE(C37:E37)</f>
        <v>15.424404770312165</v>
      </c>
      <c r="G37" s="1">
        <f>F37-$F$37</f>
        <v>0</v>
      </c>
    </row>
    <row r="38" spans="1:9" x14ac:dyDescent="0.25">
      <c r="B38" s="1" t="s">
        <v>16</v>
      </c>
      <c r="C38" s="1">
        <v>19.574887209688601</v>
      </c>
      <c r="D38" s="1">
        <v>19.382637230572001</v>
      </c>
      <c r="E38" s="1">
        <v>19.400586546820101</v>
      </c>
      <c r="F38" s="1">
        <f>AVERAGE(C38:E38)</f>
        <v>19.452703662360232</v>
      </c>
      <c r="G38" s="1">
        <f>F38-$F$37</f>
        <v>4.0282988920480669</v>
      </c>
      <c r="H38" s="1">
        <f>G38-G35</f>
        <v>0.34204875915409971</v>
      </c>
      <c r="I38" s="1">
        <f>2^(-H38)</f>
        <v>0.78892017705350315</v>
      </c>
    </row>
    <row r="40" spans="1:9" x14ac:dyDescent="0.25">
      <c r="A40" s="1" t="s">
        <v>20</v>
      </c>
      <c r="B40" s="1" t="s">
        <v>12</v>
      </c>
      <c r="C40" s="1">
        <v>16.020122796369801</v>
      </c>
      <c r="D40" s="1">
        <v>16.053965908371001</v>
      </c>
      <c r="E40" s="1">
        <v>15.9260078650682</v>
      </c>
      <c r="F40" s="1">
        <f>AVERAGE(C40:E40)</f>
        <v>16.000032189936334</v>
      </c>
      <c r="G40" s="1">
        <f>F40-$F$40</f>
        <v>0</v>
      </c>
    </row>
    <row r="41" spans="1:9" x14ac:dyDescent="0.25">
      <c r="B41" s="1" t="s">
        <v>16</v>
      </c>
      <c r="C41" s="1">
        <v>19.759746442240498</v>
      </c>
      <c r="D41" s="1">
        <v>19.8223694964984</v>
      </c>
      <c r="E41" s="1">
        <v>19.899673494124599</v>
      </c>
      <c r="F41" s="1">
        <f>AVERAGE(C41:E41)</f>
        <v>19.82726314428783</v>
      </c>
      <c r="G41" s="1">
        <f>F41-$F$40</f>
        <v>3.8272309543514957</v>
      </c>
      <c r="H41" s="1">
        <f>G41-G41</f>
        <v>0</v>
      </c>
      <c r="I41" s="1">
        <f>2^(-H41)</f>
        <v>1</v>
      </c>
    </row>
    <row r="43" spans="1:9" x14ac:dyDescent="0.25">
      <c r="A43" s="1" t="s">
        <v>21</v>
      </c>
      <c r="B43" s="1" t="s">
        <v>12</v>
      </c>
      <c r="C43" s="1">
        <v>16.069060349819001</v>
      </c>
      <c r="D43" s="1">
        <v>16.108525299004899</v>
      </c>
      <c r="E43" s="1">
        <v>16.170612796984599</v>
      </c>
      <c r="F43" s="1">
        <f>AVERAGE(C43:E43)</f>
        <v>16.116066148602833</v>
      </c>
      <c r="G43" s="1">
        <f>F43-$F$43</f>
        <v>0</v>
      </c>
    </row>
    <row r="44" spans="1:9" x14ac:dyDescent="0.25">
      <c r="B44" s="1" t="s">
        <v>16</v>
      </c>
      <c r="C44" s="1">
        <v>20.417400188991898</v>
      </c>
      <c r="D44" s="1">
        <v>20.189153433393901</v>
      </c>
      <c r="E44" s="1">
        <v>20.274522796505199</v>
      </c>
      <c r="F44" s="1">
        <f>AVERAGE(C44:E44)</f>
        <v>20.293692139630334</v>
      </c>
      <c r="G44" s="1">
        <f>F44-$F$43</f>
        <v>4.1776259910275009</v>
      </c>
      <c r="H44" s="1">
        <f>G44-G41</f>
        <v>0.35039503667600513</v>
      </c>
      <c r="I44" s="1">
        <f>2^(-H44)</f>
        <v>0.78436929362032592</v>
      </c>
    </row>
    <row r="46" spans="1:9" x14ac:dyDescent="0.25">
      <c r="A46" s="1" t="s">
        <v>22</v>
      </c>
      <c r="B46" s="1" t="s">
        <v>12</v>
      </c>
      <c r="C46" s="1">
        <v>15.797822656717001</v>
      </c>
      <c r="D46" s="1">
        <v>15.7703077130402</v>
      </c>
      <c r="E46" s="1">
        <v>15.9667546856434</v>
      </c>
      <c r="F46" s="1">
        <f>AVERAGE(C46:E46)</f>
        <v>15.844961685133534</v>
      </c>
      <c r="G46" s="1">
        <f>F46-$F$46</f>
        <v>0</v>
      </c>
    </row>
    <row r="47" spans="1:9" x14ac:dyDescent="0.25">
      <c r="B47" s="1" t="s">
        <v>16</v>
      </c>
      <c r="C47" s="1">
        <v>19.1920952945373</v>
      </c>
      <c r="D47" s="1">
        <v>19.5714460641302</v>
      </c>
      <c r="E47" s="1">
        <v>19.621945145523799</v>
      </c>
      <c r="F47" s="1">
        <f>AVERAGE(C47:E47)</f>
        <v>19.461828834730429</v>
      </c>
      <c r="G47" s="1">
        <f>F47-$F$46</f>
        <v>3.6168671495968958</v>
      </c>
      <c r="H47" s="1">
        <f>G47-G47</f>
        <v>0</v>
      </c>
      <c r="I47" s="1">
        <f>2^(-H47)</f>
        <v>1</v>
      </c>
    </row>
    <row r="49" spans="1:9" x14ac:dyDescent="0.25">
      <c r="A49" s="1" t="s">
        <v>23</v>
      </c>
      <c r="B49" s="1" t="s">
        <v>12</v>
      </c>
      <c r="C49" s="1">
        <v>15.5979093116584</v>
      </c>
      <c r="D49" s="1">
        <v>15.6849164557458</v>
      </c>
      <c r="E49" s="1">
        <v>15.8338619702903</v>
      </c>
      <c r="F49" s="1">
        <f>AVERAGE(C49:E49)</f>
        <v>15.705562579231499</v>
      </c>
      <c r="G49" s="1">
        <f>F49-$F$49</f>
        <v>0</v>
      </c>
    </row>
    <row r="50" spans="1:9" x14ac:dyDescent="0.25">
      <c r="B50" s="1" t="s">
        <v>16</v>
      </c>
      <c r="C50" s="1">
        <v>20.366510226465699</v>
      </c>
      <c r="D50" s="1">
        <v>20.509188668700901</v>
      </c>
      <c r="E50" s="1">
        <v>20.243866746904999</v>
      </c>
      <c r="F50" s="1">
        <f>AVERAGE(C50:E50)</f>
        <v>20.373188547357199</v>
      </c>
      <c r="G50" s="1">
        <f>F50-$F$49</f>
        <v>4.6676259681256997</v>
      </c>
      <c r="H50" s="1">
        <f>G50-G47</f>
        <v>1.0507588185288039</v>
      </c>
      <c r="I50" s="1">
        <f>2^(-H50)</f>
        <v>0.48271420307912</v>
      </c>
    </row>
  </sheetData>
  <mergeCells count="2">
    <mergeCell ref="O2:P2"/>
    <mergeCell ref="M2:N2"/>
  </mergeCells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2023-01-08T18:43:08Z</dcterms:modified>
</cp:coreProperties>
</file>