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__개인문서\자산관리\"/>
    </mc:Choice>
  </mc:AlternateContent>
  <bookViews>
    <workbookView xWindow="0" yWindow="0" windowWidth="25770" windowHeight="9270"/>
  </bookViews>
  <sheets>
    <sheet name="대출&amp;이자" sheetId="1" r:id="rId1"/>
    <sheet name="관리비&amp;교통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/>
  <c r="C26" i="1" s="1"/>
  <c r="C27" i="1" s="1"/>
  <c r="C8" i="1"/>
  <c r="C18" i="1" s="1"/>
  <c r="B8" i="1"/>
  <c r="B10" i="1" s="1"/>
  <c r="B26" i="1" l="1"/>
  <c r="B27" i="1" s="1"/>
  <c r="C28" i="1"/>
  <c r="C10" i="1"/>
  <c r="C13" i="1"/>
  <c r="B18" i="1"/>
  <c r="B13" i="1"/>
  <c r="B14" i="1" s="1"/>
  <c r="B28" i="1" l="1"/>
  <c r="C14" i="1"/>
  <c r="C15" i="1"/>
  <c r="C21" i="1" s="1"/>
  <c r="C22" i="1" s="1"/>
  <c r="B15" i="1"/>
  <c r="B21" i="1" s="1"/>
  <c r="B22" i="1" l="1"/>
</calcChain>
</file>

<file path=xl/sharedStrings.xml><?xml version="1.0" encoding="utf-8"?>
<sst xmlns="http://schemas.openxmlformats.org/spreadsheetml/2006/main" count="21" uniqueCount="21">
  <si>
    <t>청년 버팀목 전세자금 대출(%)</t>
    <phoneticPr fontId="2" type="noConversion"/>
  </si>
  <si>
    <t>청년 버팀목 전세자금 대출(원)</t>
    <phoneticPr fontId="2" type="noConversion"/>
  </si>
  <si>
    <t>대출 외 필요 현금(원)</t>
    <phoneticPr fontId="2" type="noConversion"/>
  </si>
  <si>
    <t>광명역 센트럴 자이 오피스텔 전세가(원)</t>
    <phoneticPr fontId="2" type="noConversion"/>
  </si>
  <si>
    <t>신항은행 오피스텔 심사가</t>
    <phoneticPr fontId="2" type="noConversion"/>
  </si>
  <si>
    <t>홈택스 시세</t>
    <phoneticPr fontId="2" type="noConversion"/>
  </si>
  <si>
    <t>KB 시세 (하위평균)</t>
    <phoneticPr fontId="2" type="noConversion"/>
  </si>
  <si>
    <t>전세 대출 월이자(원)</t>
    <phoneticPr fontId="2" type="noConversion"/>
  </si>
  <si>
    <t>전세 대출 년이자(원)</t>
    <phoneticPr fontId="2" type="noConversion"/>
  </si>
  <si>
    <t>카카오뱅크 예금 금리(%)</t>
    <phoneticPr fontId="2" type="noConversion"/>
  </si>
  <si>
    <t>카카오뱅크 예금(원)</t>
    <phoneticPr fontId="2" type="noConversion"/>
  </si>
  <si>
    <t>카카오뱅크 예금 1년 만기 세전이자(원)</t>
    <phoneticPr fontId="2" type="noConversion"/>
  </si>
  <si>
    <t>카카오뱅크 예금 1년 만기 지급액(원)</t>
    <phoneticPr fontId="2" type="noConversion"/>
  </si>
  <si>
    <t>카카오뱅크 예금 1년 이자 세금(원)</t>
    <phoneticPr fontId="2" type="noConversion"/>
  </si>
  <si>
    <t>청년 버팀목 전세자금 금리(%)</t>
    <phoneticPr fontId="2" type="noConversion"/>
  </si>
  <si>
    <t>청년 버팀목 전세 이자 포함(원)</t>
    <phoneticPr fontId="2" type="noConversion"/>
  </si>
  <si>
    <t>전세 대출 보증료율(%)</t>
    <phoneticPr fontId="2" type="noConversion"/>
  </si>
  <si>
    <t>전세 대출 보증료(원)</t>
    <phoneticPr fontId="2" type="noConversion"/>
  </si>
  <si>
    <t>인지세(원)</t>
    <phoneticPr fontId="2" type="noConversion"/>
  </si>
  <si>
    <t>(예금 - 대출) 편차 금액(원)</t>
    <phoneticPr fontId="2" type="noConversion"/>
  </si>
  <si>
    <t>총 대출 금액(원)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</si>
</sst>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_-* #,##0_-;\-* #,##0_-;_-* &quot;-&quot;??_-;_-@_-"/>
    <numFmt numFmtId="179" formatCode="0.0%"/>
    <numFmt numFmtId="188" formatCode="_-* #,##0_-;\-* #,##0_-;_-* &quot;-&quot;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9" fontId="0" fillId="0" borderId="0" xfId="2" applyFont="1">
      <alignment vertical="center"/>
    </xf>
    <xf numFmtId="41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2" applyNumberFormat="1" applyFont="1">
      <alignment vertical="center"/>
    </xf>
    <xf numFmtId="188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3" fillId="0" borderId="0" xfId="0" applyFont="1">
      <alignment vertical="center"/>
    </xf>
    <xf numFmtId="177" fontId="0" fillId="0" borderId="0" xfId="0" applyNumberFormat="1" applyFill="1">
      <alignment vertical="center"/>
    </xf>
    <xf numFmtId="41" fontId="0" fillId="0" borderId="0" xfId="1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workbookViewId="0">
      <selection activeCell="K13" sqref="K13"/>
    </sheetView>
  </sheetViews>
  <sheetFormatPr defaultRowHeight="16.5" x14ac:dyDescent="0.3"/>
  <cols>
    <col min="1" max="1" width="35.25" bestFit="1" customWidth="1"/>
    <col min="2" max="3" width="20.625" customWidth="1"/>
    <col min="7" max="7" width="13" bestFit="1" customWidth="1"/>
  </cols>
  <sheetData>
    <row r="3" spans="1:3" x14ac:dyDescent="0.3">
      <c r="A3" t="s">
        <v>3</v>
      </c>
      <c r="B3" s="1">
        <v>150000000</v>
      </c>
    </row>
    <row r="4" spans="1:3" x14ac:dyDescent="0.3">
      <c r="B4" s="1"/>
    </row>
    <row r="5" spans="1:3" x14ac:dyDescent="0.3">
      <c r="B5" t="s">
        <v>5</v>
      </c>
      <c r="C5" t="s">
        <v>6</v>
      </c>
    </row>
    <row r="6" spans="1:3" x14ac:dyDescent="0.3">
      <c r="A6" t="s">
        <v>4</v>
      </c>
      <c r="B6" s="1">
        <v>139134139</v>
      </c>
      <c r="C6" s="1">
        <v>162500000</v>
      </c>
    </row>
    <row r="7" spans="1:3" x14ac:dyDescent="0.3">
      <c r="A7" t="s">
        <v>0</v>
      </c>
      <c r="B7" s="2">
        <v>0.8</v>
      </c>
      <c r="C7" s="2">
        <v>0.8</v>
      </c>
    </row>
    <row r="8" spans="1:3" x14ac:dyDescent="0.3">
      <c r="A8" t="s">
        <v>1</v>
      </c>
      <c r="B8" s="4">
        <f>B6*B7</f>
        <v>111307311.2</v>
      </c>
      <c r="C8" s="9">
        <f>B3*C7</f>
        <v>120000000</v>
      </c>
    </row>
    <row r="10" spans="1:3" x14ac:dyDescent="0.3">
      <c r="A10" t="s">
        <v>2</v>
      </c>
      <c r="B10" s="3">
        <f>B3-B8</f>
        <v>38692688.799999997</v>
      </c>
      <c r="C10" s="3">
        <f>B3-C8</f>
        <v>30000000</v>
      </c>
    </row>
    <row r="12" spans="1:3" x14ac:dyDescent="0.3">
      <c r="A12" t="s">
        <v>14</v>
      </c>
      <c r="B12" s="5">
        <v>2.1000000000000001E-2</v>
      </c>
      <c r="C12" s="5">
        <v>2.1000000000000001E-2</v>
      </c>
    </row>
    <row r="13" spans="1:3" x14ac:dyDescent="0.3">
      <c r="A13" t="s">
        <v>8</v>
      </c>
      <c r="B13" s="4">
        <f>B8*B12</f>
        <v>2337453.5352000003</v>
      </c>
      <c r="C13" s="4">
        <f>C8*C12</f>
        <v>2520000</v>
      </c>
    </row>
    <row r="14" spans="1:3" x14ac:dyDescent="0.3">
      <c r="A14" t="s">
        <v>7</v>
      </c>
      <c r="B14" s="4">
        <f>B13/12</f>
        <v>194787.79460000002</v>
      </c>
      <c r="C14" s="4">
        <f>C13/12</f>
        <v>210000</v>
      </c>
    </row>
    <row r="15" spans="1:3" x14ac:dyDescent="0.3">
      <c r="A15" t="s">
        <v>15</v>
      </c>
      <c r="B15" s="1">
        <f>B8+B13</f>
        <v>113644764.7352</v>
      </c>
      <c r="C15" s="1">
        <f>C8+C13</f>
        <v>122520000</v>
      </c>
    </row>
    <row r="17" spans="1:4" x14ac:dyDescent="0.3">
      <c r="A17" t="s">
        <v>16</v>
      </c>
      <c r="B17" s="7">
        <v>1.5E-3</v>
      </c>
      <c r="C17" s="7">
        <v>1.5E-3</v>
      </c>
    </row>
    <row r="18" spans="1:4" x14ac:dyDescent="0.3">
      <c r="A18" t="s">
        <v>17</v>
      </c>
      <c r="B18" s="4">
        <f>B8*B17</f>
        <v>166960.96679999999</v>
      </c>
      <c r="C18" s="4">
        <f>C8*C17</f>
        <v>180000</v>
      </c>
    </row>
    <row r="19" spans="1:4" x14ac:dyDescent="0.3">
      <c r="A19" t="s">
        <v>18</v>
      </c>
      <c r="B19" s="1">
        <v>35000</v>
      </c>
      <c r="C19" s="1">
        <v>35000</v>
      </c>
    </row>
    <row r="21" spans="1:4" x14ac:dyDescent="0.3">
      <c r="A21" s="8" t="s">
        <v>20</v>
      </c>
      <c r="B21" s="3">
        <f>SUM(B15,B18,B19)</f>
        <v>113846725.70200001</v>
      </c>
      <c r="C21" s="3">
        <f>SUM(C15,C18,C19)</f>
        <v>122735000</v>
      </c>
    </row>
    <row r="22" spans="1:4" x14ac:dyDescent="0.3">
      <c r="A22" s="8" t="s">
        <v>19</v>
      </c>
      <c r="B22" s="3">
        <f>B28-B21</f>
        <v>1698054.8353839964</v>
      </c>
      <c r="C22" s="3">
        <f>C28-C21</f>
        <v>1833400</v>
      </c>
    </row>
    <row r="24" spans="1:4" x14ac:dyDescent="0.3">
      <c r="A24" t="s">
        <v>9</v>
      </c>
      <c r="B24" s="5">
        <v>4.4999999999999998E-2</v>
      </c>
      <c r="C24" s="5">
        <v>4.4999999999999998E-2</v>
      </c>
    </row>
    <row r="25" spans="1:4" x14ac:dyDescent="0.3">
      <c r="A25" t="s">
        <v>10</v>
      </c>
      <c r="B25" s="4">
        <f>B8</f>
        <v>111307311.2</v>
      </c>
      <c r="C25" s="10">
        <f>C8</f>
        <v>120000000</v>
      </c>
    </row>
    <row r="26" spans="1:4" x14ac:dyDescent="0.3">
      <c r="A26" t="s">
        <v>11</v>
      </c>
      <c r="B26" s="1">
        <f>B25*B24</f>
        <v>5008829.0039999997</v>
      </c>
      <c r="C26" s="1">
        <f>C25*C24</f>
        <v>5400000</v>
      </c>
    </row>
    <row r="27" spans="1:4" x14ac:dyDescent="0.3">
      <c r="A27" t="s">
        <v>13</v>
      </c>
      <c r="B27" s="6">
        <f>B26*$D$27</f>
        <v>771359.666616</v>
      </c>
      <c r="C27" s="6">
        <f>C26*$D$27</f>
        <v>831600</v>
      </c>
      <c r="D27" s="5">
        <v>0.154</v>
      </c>
    </row>
    <row r="28" spans="1:4" x14ac:dyDescent="0.3">
      <c r="A28" t="s">
        <v>12</v>
      </c>
      <c r="B28" s="3">
        <f>B25+B26-B27</f>
        <v>115544780.537384</v>
      </c>
      <c r="C28" s="3">
        <f>C25+C26-C27</f>
        <v>124568400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7" sqref="H4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대출&amp;이자</vt:lpstr>
      <vt:lpstr>관리비&amp;교통비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2022-11-07T03:10:31Z</dcterms:created>
  <dcterms:modified xsi:type="dcterms:W3CDTF">2022-11-09T09:15:54Z</dcterms:modified>
</cp:coreProperties>
</file>