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работа\"/>
    </mc:Choice>
  </mc:AlternateContent>
  <xr:revisionPtr revIDLastSave="0" documentId="13_ncr:1_{999077CB-B683-4A1C-9B3A-7803E38321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ашкорт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J11" i="2" l="1"/>
  <c r="CI11" i="2"/>
  <c r="CH11" i="2"/>
  <c r="CG11" i="2"/>
  <c r="CF11" i="2"/>
  <c r="CE11" i="2"/>
  <c r="CD11" i="2"/>
  <c r="CC11" i="2"/>
  <c r="CB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N11" i="2"/>
  <c r="AM11" i="2"/>
  <c r="AL11" i="2"/>
  <c r="AK11" i="2"/>
  <c r="AJ11" i="2"/>
  <c r="AI11" i="2"/>
  <c r="CO24" i="2"/>
  <c r="CO21" i="2" s="1"/>
  <c r="CN24" i="2"/>
  <c r="CN21" i="2" s="1"/>
  <c r="CO23" i="2"/>
  <c r="CN23" i="2"/>
  <c r="CO22" i="2"/>
  <c r="CN22" i="2"/>
  <c r="BZ24" i="2"/>
  <c r="BZ21" i="2" s="1"/>
  <c r="BY24" i="2"/>
  <c r="BY21" i="2" s="1"/>
  <c r="BX24" i="2"/>
  <c r="BX21" i="2" s="1"/>
  <c r="BW24" i="2"/>
  <c r="BW21" i="2" s="1"/>
  <c r="BZ23" i="2"/>
  <c r="BY23" i="2"/>
  <c r="BX23" i="2"/>
  <c r="BW23" i="2"/>
  <c r="BZ22" i="2"/>
  <c r="BZ20" i="2" s="1"/>
  <c r="BY22" i="2"/>
  <c r="BX22" i="2"/>
  <c r="BW22" i="2"/>
  <c r="BI24" i="2"/>
  <c r="BI21" i="2" s="1"/>
  <c r="BH24" i="2"/>
  <c r="BH21" i="2" s="1"/>
  <c r="BG24" i="2"/>
  <c r="BG21" i="2" s="1"/>
  <c r="BF24" i="2"/>
  <c r="BF21" i="2" s="1"/>
  <c r="BI23" i="2"/>
  <c r="BH23" i="2"/>
  <c r="BG23" i="2"/>
  <c r="BF23" i="2"/>
  <c r="BI22" i="2"/>
  <c r="BH22" i="2"/>
  <c r="BG22" i="2"/>
  <c r="BF22" i="2"/>
  <c r="AR24" i="2"/>
  <c r="AR21" i="2" s="1"/>
  <c r="AQ24" i="2"/>
  <c r="AQ21" i="2" s="1"/>
  <c r="AP24" i="2"/>
  <c r="AP21" i="2" s="1"/>
  <c r="AO24" i="2"/>
  <c r="AR23" i="2"/>
  <c r="AQ23" i="2"/>
  <c r="AP23" i="2"/>
  <c r="AO23" i="2"/>
  <c r="AR22" i="2"/>
  <c r="AQ22" i="2"/>
  <c r="AP22" i="2"/>
  <c r="AO22" i="2"/>
  <c r="AO21" i="2"/>
  <c r="AA24" i="2"/>
  <c r="AA21" i="2" s="1"/>
  <c r="Z24" i="2"/>
  <c r="Z21" i="2" s="1"/>
  <c r="Y24" i="2"/>
  <c r="Y21" i="2" s="1"/>
  <c r="X24" i="2"/>
  <c r="X21" i="2" s="1"/>
  <c r="AA23" i="2"/>
  <c r="Z23" i="2"/>
  <c r="Y23" i="2"/>
  <c r="X23" i="2"/>
  <c r="AA22" i="2"/>
  <c r="Z22" i="2"/>
  <c r="Y22" i="2"/>
  <c r="X22" i="2"/>
  <c r="AB8" i="2"/>
  <c r="Z20" i="2" l="1"/>
  <c r="AA20" i="2"/>
  <c r="Y20" i="2"/>
  <c r="CN20" i="2"/>
  <c r="BG20" i="2"/>
  <c r="BW20" i="2"/>
  <c r="BX20" i="2"/>
  <c r="CO20" i="2"/>
  <c r="BH20" i="2"/>
  <c r="BI20" i="2"/>
  <c r="BF20" i="2"/>
  <c r="BY20" i="2"/>
  <c r="X20" i="2"/>
  <c r="AO20" i="2"/>
  <c r="AP20" i="2"/>
  <c r="AQ20" i="2"/>
  <c r="AR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YD</author>
  </authors>
  <commentList>
    <comment ref="AS43" authorId="0" shapeId="0" xr:uid="{8DC0ABD0-F1E0-4DAB-AC42-14EE3D206B1B}">
      <text>
        <r>
          <rPr>
            <b/>
            <sz val="9"/>
            <color indexed="81"/>
            <rFont val="Tahoma"/>
            <family val="2"/>
            <charset val="204"/>
          </rPr>
          <t>YD:</t>
        </r>
        <r>
          <rPr>
            <sz val="9"/>
            <color indexed="81"/>
            <rFont val="Tahoma"/>
            <family val="2"/>
            <charset val="204"/>
          </rPr>
          <t xml:space="preserve">
количество выпускников в 2018 и 2019 годах действительно одинаковое</t>
        </r>
      </text>
    </comment>
  </commentList>
</comments>
</file>

<file path=xl/sharedStrings.xml><?xml version="1.0" encoding="utf-8"?>
<sst xmlns="http://schemas.openxmlformats.org/spreadsheetml/2006/main" count="336" uniqueCount="140">
  <si>
    <t>Источник</t>
  </si>
  <si>
    <t>1кв2018</t>
  </si>
  <si>
    <t>2кв2018</t>
  </si>
  <si>
    <t>3кв2018</t>
  </si>
  <si>
    <t>4кв2018</t>
  </si>
  <si>
    <t>1кв2019</t>
  </si>
  <si>
    <t>2кв2019</t>
  </si>
  <si>
    <t>3кв2019</t>
  </si>
  <si>
    <t>4кв2019</t>
  </si>
  <si>
    <t>1кв2020</t>
  </si>
  <si>
    <t>2кв2020</t>
  </si>
  <si>
    <t>3кв2020</t>
  </si>
  <si>
    <t>4кв2020</t>
  </si>
  <si>
    <t>1кв2021</t>
  </si>
  <si>
    <t>2кв2021</t>
  </si>
  <si>
    <t>3кв2021</t>
  </si>
  <si>
    <t>4кв2021</t>
  </si>
  <si>
    <t>1кв2022</t>
  </si>
  <si>
    <t>2кв2022</t>
  </si>
  <si>
    <t>3кв2022</t>
  </si>
  <si>
    <t>4кв2022</t>
  </si>
  <si>
    <t>мес</t>
  </si>
  <si>
    <t>https://sberindex.ru/ru/dashboards/indeks-potrebitelskoi-aktivnosti</t>
  </si>
  <si>
    <t>индекс</t>
  </si>
  <si>
    <t>чел.</t>
  </si>
  <si>
    <t>год</t>
  </si>
  <si>
    <t>кв</t>
  </si>
  <si>
    <t>млнруб.</t>
  </si>
  <si>
    <t>Кол-во выпущенных специалистов сварочного производства и сварщиков</t>
  </si>
  <si>
    <t>https://edu.gov.ru/activity/statistics/secondary_prof_edu</t>
  </si>
  <si>
    <t>https://www.gipernn.ru/</t>
  </si>
  <si>
    <t>цена</t>
  </si>
  <si>
    <t>руб./кв.м</t>
  </si>
  <si>
    <t>руб</t>
  </si>
  <si>
    <t>количество</t>
  </si>
  <si>
    <t>https://sberindex.ru/ru/dashboards/kolichestvo-predlozhenii-o-prodazhe-pervichki</t>
  </si>
  <si>
    <t>https://fedstat.ru/indicator/43298</t>
  </si>
  <si>
    <t>http://www.cbr.ru/vfs/statistics/banksector/borrowings/02_28_escrow_accounts.xlsx</t>
  </si>
  <si>
    <t>денежный</t>
  </si>
  <si>
    <t>Ипотека по ДДУ в деньгах</t>
  </si>
  <si>
    <t>http://www.cbr.ru/statistics/bank_sector/mortgage/</t>
  </si>
  <si>
    <t>ед.</t>
  </si>
  <si>
    <t>Ипотека всего в деньгах</t>
  </si>
  <si>
    <t>Ипотека всего в количестве выданных кредитов</t>
  </si>
  <si>
    <t>Полный плановый объем потребления электроэнергии</t>
  </si>
  <si>
    <t>https://www.atsenergo.ru/nreport?rname=trade_region_spub&amp;rdate=20191112</t>
  </si>
  <si>
    <t>МВт.ч.</t>
  </si>
  <si>
    <t>Цена на 95 бензин (розничные цены)</t>
  </si>
  <si>
    <t>https://www.benzin-price.ru/stat_month.php?month=5&amp;year=2019&amp;region_id=52</t>
  </si>
  <si>
    <t>руб/л</t>
  </si>
  <si>
    <t>Цена на 92 бензин (розничные цены)</t>
  </si>
  <si>
    <t>https://www.benzin-price.ru/stat_month.php?month=1&amp;year=2018&amp;region_id=52</t>
  </si>
  <si>
    <t>Цена на ДТ (розничные цены)</t>
  </si>
  <si>
    <t>https://www.benzin-price.ru/stat_month.php?month=1&amp;year=2018&amp;region_id=53</t>
  </si>
  <si>
    <t>Розничная продажа бензинов автомобильных (в деньгах; накопительный итог)</t>
  </si>
  <si>
    <t>https://www.fedstat.ru/indicator/57699</t>
  </si>
  <si>
    <t>Розничная продажа Дизельное топливо (в деньгах; накопительный итог)</t>
  </si>
  <si>
    <t>Оценка объема потребеления безина</t>
  </si>
  <si>
    <t>Оценка объема потребеления ДТ</t>
  </si>
  <si>
    <t>Индекс грузоперевозок НН (собирается)</t>
  </si>
  <si>
    <t>автоуслуги (по тратам потребителей) - Тинькофф индекс</t>
  </si>
  <si>
    <t>https://index.tinkoff.ru/?start=07.2022&amp;end=11.2022&amp;region=%D0%9D%D0%B8%D0%B6%D0%B5%D0%B3%D0%BE%D1%80%D0%BE%D0%B4%D1%81%D0%BA%D0%B0%D1%8F+%D0%BE%D0%B1%D0%BB%D0%B0%D1%81%D1%82%D1%8C</t>
  </si>
  <si>
    <t>топливо (потратам потребителей)-Тинькофф индекс</t>
  </si>
  <si>
    <t>Индекс потребительской активности - Сбериндекс</t>
  </si>
  <si>
    <t>дом и ремонт (по тратам потребителей) - Тинькофф индекс</t>
  </si>
  <si>
    <t>медуслуги (по тратам потребителей)-Тинькофф индекс</t>
  </si>
  <si>
    <t>рестораны (по тратам потребителей)-Тинькофф индекс</t>
  </si>
  <si>
    <t>https://sberindex.ru/ru/dashboards/izmenenie-aktivnosti-msp-po-regionam</t>
  </si>
  <si>
    <t>%</t>
  </si>
  <si>
    <t>https://roskazna.gov.ru/ispolnenie-byudzhetov/konsolidirovannye-byudzhety-subektov/1019/</t>
  </si>
  <si>
    <t>всего затраты на комм. хозяйство в регионе</t>
  </si>
  <si>
    <t>из них: Закупка товаров, работ и услуг для обеспечения государственных (муниципальных) нужд</t>
  </si>
  <si>
    <t>закупки товаров и услуг (в т.ч. текущий ремонт)</t>
  </si>
  <si>
    <t>из них: Капитальные вложения в объекты государственной (муниципальной) собственности</t>
  </si>
  <si>
    <t>инвестиции</t>
  </si>
  <si>
    <t>из них: Иные бюджетные ассигнования (собирается)</t>
  </si>
  <si>
    <t>субсидии водоканалам и др. организациям</t>
  </si>
  <si>
    <t>Аренда нежилой недвижимости</t>
  </si>
  <si>
    <t>Аренда складской недвижимости</t>
  </si>
  <si>
    <t>Аренда торговой недвижимости</t>
  </si>
  <si>
    <t>Аренда офисной недвижимости</t>
  </si>
  <si>
    <t>Продажа складской недвижимости</t>
  </si>
  <si>
    <t>Цены нежилой недвижимости</t>
  </si>
  <si>
    <t>Продажа торговой недвижимости</t>
  </si>
  <si>
    <t>Продажа офисной недвижимости</t>
  </si>
  <si>
    <t>Предложения новостроек</t>
  </si>
  <si>
    <t>число объявлений</t>
  </si>
  <si>
    <t>Жилые здания, жилые помещения и т.п.</t>
  </si>
  <si>
    <t>из коммерческих: торговые площади</t>
  </si>
  <si>
    <t>(торговля)</t>
  </si>
  <si>
    <t>Строительство план</t>
  </si>
  <si>
    <t>Строительство факт</t>
  </si>
  <si>
    <t>Бизнес-строительство</t>
  </si>
  <si>
    <t>Изменение активности МСП по регионам (Сбериндекс)</t>
  </si>
  <si>
    <t>Промышленность / энергетика</t>
  </si>
  <si>
    <t>электроэнергетика</t>
  </si>
  <si>
    <t>Активность МСП</t>
  </si>
  <si>
    <t>промышленность строительство факт</t>
  </si>
  <si>
    <t>Сварщик</t>
  </si>
  <si>
    <t>(ковид)</t>
  </si>
  <si>
    <t>ЖКХ</t>
  </si>
  <si>
    <t>по рынкам</t>
  </si>
  <si>
    <t>ковид+</t>
  </si>
  <si>
    <t>Направление</t>
  </si>
  <si>
    <t>Показатель</t>
  </si>
  <si>
    <t>Тип данных</t>
  </si>
  <si>
    <t>Ед. изм.</t>
  </si>
  <si>
    <t>Периодичность</t>
  </si>
  <si>
    <t>Дата начала</t>
  </si>
  <si>
    <t>Территориальный разрез</t>
  </si>
  <si>
    <t>млн л.</t>
  </si>
  <si>
    <t>расчёты</t>
  </si>
  <si>
    <t>млн руб.</t>
  </si>
  <si>
    <t>Ипотека по ДДУ в количестве выданных кредитов</t>
  </si>
  <si>
    <t>тыс. кв. м</t>
  </si>
  <si>
    <t>Всего введено зданий</t>
  </si>
  <si>
    <t>Коммунальное хозяйство - всего (накопительный итог на начало месяца) - собирается</t>
  </si>
  <si>
    <t>тыс. руб</t>
  </si>
  <si>
    <t>из нежилых: коммерческие здания</t>
  </si>
  <si>
    <t>из нежилых: Промышленные здания</t>
  </si>
  <si>
    <t>Где брать</t>
  </si>
  <si>
    <t>Общий файл в облаке</t>
  </si>
  <si>
    <t>файл "Ввод зданий по регионам поквартально"</t>
  </si>
  <si>
    <t>файл "Тинькофф индексы"</t>
  </si>
  <si>
    <t>Файл "02_28_Escrow_accounts"</t>
  </si>
  <si>
    <t>Файлы ЦБ об ИЖК</t>
  </si>
  <si>
    <t>файл "Розничная продажа топлива"</t>
  </si>
  <si>
    <t>файл "Электричество_потребление_только_суммы_помесячно"</t>
  </si>
  <si>
    <t>файл "Топливо_цены_розница"</t>
  </si>
  <si>
    <t>файл "Выпуск_специалистов_" по регионам</t>
  </si>
  <si>
    <t>файл "Сбериндекс_предложение_первичного_жилья"</t>
  </si>
  <si>
    <t>Республика Башкортостан</t>
  </si>
  <si>
    <t>https://www.fedstat.ru/indicator/57605</t>
  </si>
  <si>
    <t>онлайн-торговля</t>
  </si>
  <si>
    <t>Доля онлайн платежей в безналичных тратах населения</t>
  </si>
  <si>
    <t>https://index.tinkoff.ru/?start=07.2022&amp;end=11.2022&amp;region=%D0%A0%D0%BE%D1%81%D1%82%D0%BE%D0%B2%D1%81%D0%BA%D0%B0%D1%8F+%D0%BE%D0%B1%D0%BB%D0%B0%D1%81%D1%82%D1%8C</t>
  </si>
  <si>
    <t>доля</t>
  </si>
  <si>
    <t>Средства на счетах эскроу в рублях (накопительный итог)</t>
  </si>
  <si>
    <t>Средства на счетах эскроу в рублях (ежемесячные изменения)</t>
  </si>
  <si>
    <t>расчёт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</si>
</sst>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#,##0.####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rgb="FFCFCFCF"/>
      </left>
      <right style="thin">
        <color rgb="FFCFCFCF"/>
      </right>
      <top/>
      <bottom style="thin">
        <color rgb="FFCFCFCF"/>
      </bottom>
      <diagonal/>
    </border>
    <border>
      <left/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Protection="0"/>
    <xf numFmtId="0" fontId="3" fillId="0" borderId="0"/>
    <xf numFmtId="43" fontId="15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7" fillId="0" borderId="0" xfId="0" applyFont="1" applyAlignment="1">
      <alignment horizontal="left"/>
    </xf>
    <xf numFmtId="0" fontId="6" fillId="0" borderId="1" xfId="0" applyFont="1" applyBorder="1"/>
    <xf numFmtId="0" fontId="8" fillId="0" borderId="0" xfId="0" applyFont="1" applyAlignment="1">
      <alignment horizontal="right" vertical="top"/>
    </xf>
    <xf numFmtId="165" fontId="8" fillId="0" borderId="0" xfId="0" applyNumberFormat="1" applyFont="1" applyAlignment="1">
      <alignment horizontal="right" vertical="top"/>
    </xf>
    <xf numFmtId="0" fontId="8" fillId="0" borderId="2" xfId="0" applyFont="1" applyBorder="1" applyAlignment="1">
      <alignment horizontal="right" vertical="top"/>
    </xf>
    <xf numFmtId="1" fontId="0" fillId="0" borderId="0" xfId="0" applyNumberFormat="1"/>
    <xf numFmtId="3" fontId="8" fillId="0" borderId="4" xfId="0" applyNumberFormat="1" applyFont="1" applyBorder="1" applyAlignment="1">
      <alignment horizontal="right" vertical="top"/>
    </xf>
    <xf numFmtId="164" fontId="7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7" fillId="0" borderId="1" xfId="0" applyFont="1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0" fillId="2" borderId="1" xfId="0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/>
    </xf>
    <xf numFmtId="0" fontId="10" fillId="0" borderId="0" xfId="0" applyFont="1"/>
    <xf numFmtId="0" fontId="4" fillId="0" borderId="1" xfId="0" applyFont="1" applyBorder="1"/>
    <xf numFmtId="0" fontId="4" fillId="7" borderId="1" xfId="0" applyFont="1" applyFill="1" applyBorder="1"/>
    <xf numFmtId="0" fontId="0" fillId="8" borderId="1" xfId="0" applyFill="1" applyBorder="1"/>
    <xf numFmtId="0" fontId="13" fillId="10" borderId="0" xfId="0" applyFont="1" applyFill="1"/>
    <xf numFmtId="17" fontId="13" fillId="10" borderId="0" xfId="0" applyNumberFormat="1" applyFont="1" applyFill="1"/>
    <xf numFmtId="164" fontId="0" fillId="0" borderId="0" xfId="0" applyNumberFormat="1"/>
    <xf numFmtId="0" fontId="14" fillId="0" borderId="0" xfId="0" applyFont="1"/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10" fillId="10" borderId="0" xfId="0" applyFont="1" applyFill="1"/>
    <xf numFmtId="0" fontId="11" fillId="10" borderId="0" xfId="0" applyFont="1" applyFill="1"/>
    <xf numFmtId="0" fontId="10" fillId="10" borderId="0" xfId="0" applyFont="1" applyFill="1" applyAlignment="1">
      <alignment wrapText="1"/>
    </xf>
    <xf numFmtId="17" fontId="10" fillId="10" borderId="0" xfId="0" applyNumberFormat="1" applyFont="1" applyFill="1"/>
    <xf numFmtId="0" fontId="12" fillId="10" borderId="0" xfId="0" applyFont="1" applyFill="1" applyAlignment="1">
      <alignment horizontal="left"/>
    </xf>
    <xf numFmtId="165" fontId="8" fillId="0" borderId="2" xfId="0" applyNumberFormat="1" applyFont="1" applyBorder="1" applyAlignment="1">
      <alignment horizontal="right" vertical="top"/>
    </xf>
    <xf numFmtId="165" fontId="0" fillId="0" borderId="0" xfId="0" applyNumberFormat="1"/>
    <xf numFmtId="165" fontId="8" fillId="0" borderId="0" xfId="0" applyNumberFormat="1" applyFont="1" applyAlignment="1">
      <alignment vertical="top"/>
    </xf>
    <xf numFmtId="165" fontId="8" fillId="0" borderId="3" xfId="0" applyNumberFormat="1" applyFont="1" applyBorder="1" applyAlignment="1">
      <alignment vertical="top"/>
    </xf>
    <xf numFmtId="0" fontId="14" fillId="0" borderId="1" xfId="0" applyFont="1" applyBorder="1"/>
    <xf numFmtId="0" fontId="5" fillId="0" borderId="1" xfId="1" applyBorder="1"/>
    <xf numFmtId="17" fontId="14" fillId="0" borderId="1" xfId="0" applyNumberFormat="1" applyFont="1" applyBorder="1"/>
    <xf numFmtId="0" fontId="9" fillId="9" borderId="0" xfId="0" applyFont="1" applyFill="1"/>
    <xf numFmtId="166" fontId="0" fillId="0" borderId="0" xfId="0" applyNumberFormat="1" applyAlignment="1">
      <alignment horizontal="right" vertical="top"/>
    </xf>
    <xf numFmtId="3" fontId="0" fillId="0" borderId="5" xfId="0" applyNumberFormat="1" applyBorder="1" applyAlignment="1">
      <alignment horizontal="right" vertical="top"/>
    </xf>
    <xf numFmtId="164" fontId="0" fillId="0" borderId="0" xfId="0" applyNumberFormat="1" applyAlignment="1">
      <alignment horizontal="right" vertical="top"/>
    </xf>
    <xf numFmtId="1" fontId="0" fillId="0" borderId="0" xfId="0" applyNumberFormat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0" fontId="3" fillId="0" borderId="0" xfId="2"/>
    <xf numFmtId="0" fontId="0" fillId="0" borderId="6" xfId="0" applyBorder="1"/>
    <xf numFmtId="1" fontId="0" fillId="0" borderId="6" xfId="0" applyNumberFormat="1" applyBorder="1"/>
    <xf numFmtId="0" fontId="2" fillId="0" borderId="1" xfId="0" applyFont="1" applyBorder="1"/>
    <xf numFmtId="0" fontId="5" fillId="0" borderId="1" xfId="1" applyFill="1" applyBorder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 vertical="center" wrapText="1"/>
    </xf>
    <xf numFmtId="2" fontId="0" fillId="0" borderId="0" xfId="0" applyNumberFormat="1"/>
    <xf numFmtId="43" fontId="0" fillId="0" borderId="0" xfId="3" applyFont="1"/>
    <xf numFmtId="0" fontId="4" fillId="0" borderId="1" xfId="0" applyFont="1" applyFill="1" applyBorder="1"/>
    <xf numFmtId="17" fontId="16" fillId="0" borderId="1" xfId="0" applyNumberFormat="1" applyFont="1" applyBorder="1"/>
    <xf numFmtId="0" fontId="0" fillId="0" borderId="7" xfId="0" applyBorder="1"/>
    <xf numFmtId="0" fontId="2" fillId="0" borderId="7" xfId="0" applyFont="1" applyBorder="1"/>
    <xf numFmtId="0" fontId="1" fillId="0" borderId="1" xfId="0" applyFont="1" applyBorder="1"/>
  </cellXfs>
  <cellStyles count="4">
    <cellStyle name="Гиперссылка" xfId="1" builtinId="8"/>
    <cellStyle name="Обычный" xfId="0" builtinId="0"/>
    <cellStyle name="Обычный 2" xfId="2" xr:uid="{00000000-0005-0000-0000-000002000000}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edstat.ru/indicator/43298" TargetMode="External"/><Relationship Id="rId18" Type="http://schemas.openxmlformats.org/officeDocument/2006/relationships/hyperlink" Target="https://www.benzin-price.ru/stat_month.php?month=1&amp;year=2018&amp;region_id=52" TargetMode="External"/><Relationship Id="rId26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fedstat.ru/indicator/57699" TargetMode="External"/><Relationship Id="rId34" Type="http://schemas.openxmlformats.org/officeDocument/2006/relationships/hyperlink" Target="http://www.cbr.ru/statistics/bank_sector/mortgage/" TargetMode="External"/><Relationship Id="rId7" Type="http://schemas.openxmlformats.org/officeDocument/2006/relationships/hyperlink" Target="https://www.gipernn.ru/" TargetMode="External"/><Relationship Id="rId2" Type="http://schemas.openxmlformats.org/officeDocument/2006/relationships/hyperlink" Target="https://www.gipernn.ru/" TargetMode="External"/><Relationship Id="rId16" Type="http://schemas.openxmlformats.org/officeDocument/2006/relationships/hyperlink" Target="https://www.benzin-price.ru/stat_month.php?month=5&amp;year=2019&amp;region_id=52" TargetMode="External"/><Relationship Id="rId20" Type="http://schemas.openxmlformats.org/officeDocument/2006/relationships/hyperlink" Target="https://www.fedstat.ru/indicator/57699" TargetMode="External"/><Relationship Id="rId29" Type="http://schemas.openxmlformats.org/officeDocument/2006/relationships/hyperlink" Target="https://roskazna.gov.ru/ispolnenie-byudzhetov/konsolidirovannye-byudzhety-subektov/1019/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s://edu.gov.ru/activity/statistics/secondary_prof_edu" TargetMode="External"/><Relationship Id="rId6" Type="http://schemas.openxmlformats.org/officeDocument/2006/relationships/hyperlink" Target="https://www.gipernn.ru/" TargetMode="External"/><Relationship Id="rId11" Type="http://schemas.openxmlformats.org/officeDocument/2006/relationships/hyperlink" Target="https://fedstat.ru/indicator/43298" TargetMode="External"/><Relationship Id="rId24" Type="http://schemas.openxmlformats.org/officeDocument/2006/relationships/hyperlink" Target="https://sberindex.ru/ru/dashboards/indeks-potrebitelskoi-aktivnosti" TargetMode="External"/><Relationship Id="rId32" Type="http://schemas.openxmlformats.org/officeDocument/2006/relationships/hyperlink" Target="https://roskazna.gov.ru/ispolnenie-byudzhetov/konsolidirovannye-byudzhety-subektov/1019/" TargetMode="External"/><Relationship Id="rId37" Type="http://schemas.openxmlformats.org/officeDocument/2006/relationships/hyperlink" Target="https://index.tinkoff.ru/?start=07.2022&amp;end=11.2022&amp;region=%D0%A0%D0%BE%D1%81%D1%82%D0%BE%D0%B2%D1%81%D0%BA%D0%B0%D1%8F+%D0%BE%D0%B1%D0%BB%D0%B0%D1%81%D1%82%D1%8C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https://www.gipernn.ru/" TargetMode="External"/><Relationship Id="rId15" Type="http://schemas.openxmlformats.org/officeDocument/2006/relationships/hyperlink" Target="https://www.atsenergo.ru/nreport?rname=trade_region_spub&amp;rdate=20191112" TargetMode="External"/><Relationship Id="rId23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28" Type="http://schemas.openxmlformats.org/officeDocument/2006/relationships/hyperlink" Target="https://sberindex.ru/ru/dashboards/izmenenie-aktivnosti-msp-po-regionam" TargetMode="External"/><Relationship Id="rId36" Type="http://schemas.openxmlformats.org/officeDocument/2006/relationships/hyperlink" Target="https://www.fedstat.ru/indicator/57699" TargetMode="External"/><Relationship Id="rId10" Type="http://schemas.openxmlformats.org/officeDocument/2006/relationships/hyperlink" Target="https://fedstat.ru/indicator/43298" TargetMode="External"/><Relationship Id="rId19" Type="http://schemas.openxmlformats.org/officeDocument/2006/relationships/hyperlink" Target="https://www.fedstat.ru/indicator/57699" TargetMode="External"/><Relationship Id="rId31" Type="http://schemas.openxmlformats.org/officeDocument/2006/relationships/hyperlink" Target="https://roskazna.gov.ru/ispolnenie-byudzhetov/konsolidirovannye-byudzhety-subektov/1019/" TargetMode="External"/><Relationship Id="rId4" Type="http://schemas.openxmlformats.org/officeDocument/2006/relationships/hyperlink" Target="https://www.gipernn.ru/" TargetMode="External"/><Relationship Id="rId9" Type="http://schemas.openxmlformats.org/officeDocument/2006/relationships/hyperlink" Target="https://fedstat.ru/indicator/43298" TargetMode="External"/><Relationship Id="rId14" Type="http://schemas.openxmlformats.org/officeDocument/2006/relationships/hyperlink" Target="http://www.cbr.ru/statistics/bank_sector/mortgage/" TargetMode="External"/><Relationship Id="rId22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27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30" Type="http://schemas.openxmlformats.org/officeDocument/2006/relationships/hyperlink" Target="https://roskazna.gov.ru/ispolnenie-byudzhetov/konsolidirovannye-byudzhety-subektov/1019/" TargetMode="External"/><Relationship Id="rId35" Type="http://schemas.openxmlformats.org/officeDocument/2006/relationships/hyperlink" Target="http://www.cbr.ru/statistics/bank_sector/mortgage/" TargetMode="External"/><Relationship Id="rId8" Type="http://schemas.openxmlformats.org/officeDocument/2006/relationships/hyperlink" Target="https://sberindex.ru/ru/dashboards/kolichestvo-predlozhenii-o-prodazhe-pervichki" TargetMode="External"/><Relationship Id="rId3" Type="http://schemas.openxmlformats.org/officeDocument/2006/relationships/hyperlink" Target="https://www.gipernn.ru/" TargetMode="External"/><Relationship Id="rId12" Type="http://schemas.openxmlformats.org/officeDocument/2006/relationships/hyperlink" Target="https://www.fedstat.ru/indicator/57605" TargetMode="External"/><Relationship Id="rId17" Type="http://schemas.openxmlformats.org/officeDocument/2006/relationships/hyperlink" Target="https://www.benzin-price.ru/stat_month.php?month=1&amp;year=2018&amp;region_id=52" TargetMode="External"/><Relationship Id="rId25" Type="http://schemas.openxmlformats.org/officeDocument/2006/relationships/hyperlink" Target="https://index.tinkoff.ru/?start=07.2022&amp;end=11.2022&amp;region=%D0%9D%D0%B8%D0%B6%D0%B5%D0%B3%D0%BE%D1%80%D0%BE%D0%B4%D1%81%D0%BA%D0%B0%D1%8F+%D0%BE%D0%B1%D0%BB%D0%B0%D1%81%D1%82%D1%8C" TargetMode="External"/><Relationship Id="rId33" Type="http://schemas.openxmlformats.org/officeDocument/2006/relationships/hyperlink" Target="http://www.cbr.ru/statistics/bank_sector/mortgage/" TargetMode="External"/><Relationship Id="rId38" Type="http://schemas.openxmlformats.org/officeDocument/2006/relationships/hyperlink" Target="http://www.cbr.ru/vfs/statistics/banksector/borrowings/02_28_escrow_account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CR57"/>
  <sheetViews>
    <sheetView tabSelected="1" zoomScale="85" zoomScaleNormal="85" workbookViewId="0">
      <pane xSplit="11" ySplit="2" topLeftCell="L26" activePane="bottomRight" state="frozen"/>
      <selection activeCell="P17" sqref="P17"/>
      <selection pane="topRight"/>
      <selection pane="bottomLeft"/>
      <selection pane="bottomRight" activeCell="B43" sqref="A43:XFD43"/>
    </sheetView>
  </sheetViews>
  <sheetFormatPr defaultColWidth="9.140625" defaultRowHeight="15" outlineLevelRow="1" outlineLevelCol="1" x14ac:dyDescent="0.25"/>
  <cols>
    <col min="1" max="1" width="14.85546875" bestFit="1" customWidth="1"/>
    <col min="2" max="2" width="16.140625" customWidth="1"/>
    <col min="3" max="3" width="44.85546875" bestFit="1" customWidth="1"/>
    <col min="4" max="4" width="49.5703125" customWidth="1"/>
    <col min="5" max="5" width="7.28515625" customWidth="1" outlineLevel="1"/>
    <col min="6" max="6" width="32.28515625" customWidth="1" outlineLevel="1"/>
    <col min="7" max="8" width="11" customWidth="1"/>
    <col min="9" max="9" width="4.28515625" customWidth="1"/>
    <col min="10" max="10" width="12.5703125" customWidth="1"/>
    <col min="11" max="11" width="14" customWidth="1"/>
    <col min="12" max="12" width="12.42578125" bestFit="1" customWidth="1"/>
    <col min="13" max="14" width="10.7109375" bestFit="1" customWidth="1"/>
    <col min="15" max="21" width="11.28515625" bestFit="1" customWidth="1"/>
    <col min="22" max="23" width="12.42578125" bestFit="1" customWidth="1"/>
    <col min="24" max="27" width="14.28515625" bestFit="1" customWidth="1"/>
    <col min="28" max="28" width="10.140625" bestFit="1" customWidth="1"/>
    <col min="29" max="29" width="12.42578125" bestFit="1" customWidth="1"/>
    <col min="30" max="31" width="10.7109375" bestFit="1" customWidth="1"/>
    <col min="32" max="36" width="11.42578125" bestFit="1" customWidth="1"/>
    <col min="37" max="39" width="14" bestFit="1" customWidth="1"/>
    <col min="40" max="40" width="12.7109375" bestFit="1" customWidth="1"/>
    <col min="41" max="45" width="10.140625" bestFit="1" customWidth="1"/>
    <col min="46" max="57" width="10.7109375" bestFit="1" customWidth="1"/>
    <col min="58" max="62" width="10.140625" bestFit="1" customWidth="1"/>
    <col min="63" max="74" width="10.7109375" bestFit="1" customWidth="1"/>
    <col min="75" max="79" width="10.140625" bestFit="1" customWidth="1"/>
    <col min="80" max="90" width="10.7109375" bestFit="1" customWidth="1"/>
    <col min="91" max="91" width="7.28515625" bestFit="1" customWidth="1"/>
    <col min="92" max="93" width="10.140625" bestFit="1" customWidth="1"/>
    <col min="94" max="95" width="8.7109375" bestFit="1" customWidth="1"/>
    <col min="96" max="96" width="5.5703125" bestFit="1" customWidth="1"/>
  </cols>
  <sheetData>
    <row r="2" spans="1:96" ht="90" x14ac:dyDescent="0.25">
      <c r="C2" s="36" t="s">
        <v>103</v>
      </c>
      <c r="D2" s="36" t="s">
        <v>104</v>
      </c>
      <c r="E2" s="37" t="s">
        <v>0</v>
      </c>
      <c r="F2" s="48" t="s">
        <v>120</v>
      </c>
      <c r="G2" s="36" t="s">
        <v>105</v>
      </c>
      <c r="H2" s="36" t="s">
        <v>106</v>
      </c>
      <c r="I2" s="38" t="s">
        <v>107</v>
      </c>
      <c r="J2" s="39" t="s">
        <v>108</v>
      </c>
      <c r="K2" s="40" t="s">
        <v>109</v>
      </c>
      <c r="L2" s="30">
        <v>43101</v>
      </c>
      <c r="M2" s="30">
        <v>43132</v>
      </c>
      <c r="N2" s="30">
        <v>43160</v>
      </c>
      <c r="O2" s="30">
        <v>43191</v>
      </c>
      <c r="P2" s="30">
        <v>43221</v>
      </c>
      <c r="Q2" s="30">
        <v>43252</v>
      </c>
      <c r="R2" s="30">
        <v>43282</v>
      </c>
      <c r="S2" s="30">
        <v>43313</v>
      </c>
      <c r="T2" s="30">
        <v>43344</v>
      </c>
      <c r="U2" s="30">
        <v>43374</v>
      </c>
      <c r="V2" s="30">
        <v>43405</v>
      </c>
      <c r="W2" s="30">
        <v>43435</v>
      </c>
      <c r="X2" s="29" t="s">
        <v>1</v>
      </c>
      <c r="Y2" s="29" t="s">
        <v>2</v>
      </c>
      <c r="Z2" s="29" t="s">
        <v>3</v>
      </c>
      <c r="AA2" s="29" t="s">
        <v>4</v>
      </c>
      <c r="AB2" s="29">
        <v>2018</v>
      </c>
      <c r="AC2" s="30">
        <v>43466</v>
      </c>
      <c r="AD2" s="30">
        <v>43497</v>
      </c>
      <c r="AE2" s="30">
        <v>43525</v>
      </c>
      <c r="AF2" s="30">
        <v>43556</v>
      </c>
      <c r="AG2" s="30">
        <v>43586</v>
      </c>
      <c r="AH2" s="30">
        <v>43617</v>
      </c>
      <c r="AI2" s="30">
        <v>43647</v>
      </c>
      <c r="AJ2" s="30">
        <v>43678</v>
      </c>
      <c r="AK2" s="30">
        <v>43709</v>
      </c>
      <c r="AL2" s="30">
        <v>43739</v>
      </c>
      <c r="AM2" s="30">
        <v>43770</v>
      </c>
      <c r="AN2" s="30">
        <v>43800</v>
      </c>
      <c r="AO2" s="29" t="s">
        <v>5</v>
      </c>
      <c r="AP2" s="29" t="s">
        <v>6</v>
      </c>
      <c r="AQ2" s="29" t="s">
        <v>7</v>
      </c>
      <c r="AR2" s="29" t="s">
        <v>8</v>
      </c>
      <c r="AS2" s="29">
        <v>2019</v>
      </c>
      <c r="AT2" s="30">
        <v>43831</v>
      </c>
      <c r="AU2" s="30">
        <v>43862</v>
      </c>
      <c r="AV2" s="30">
        <v>43891</v>
      </c>
      <c r="AW2" s="30">
        <v>43922</v>
      </c>
      <c r="AX2" s="30">
        <v>43952</v>
      </c>
      <c r="AY2" s="30">
        <v>43983</v>
      </c>
      <c r="AZ2" s="30">
        <v>44013</v>
      </c>
      <c r="BA2" s="30">
        <v>44044</v>
      </c>
      <c r="BB2" s="30">
        <v>44075</v>
      </c>
      <c r="BC2" s="30">
        <v>44105</v>
      </c>
      <c r="BD2" s="30">
        <v>44136</v>
      </c>
      <c r="BE2" s="30">
        <v>44166</v>
      </c>
      <c r="BF2" s="29" t="s">
        <v>9</v>
      </c>
      <c r="BG2" s="29" t="s">
        <v>10</v>
      </c>
      <c r="BH2" s="29" t="s">
        <v>11</v>
      </c>
      <c r="BI2" s="29" t="s">
        <v>12</v>
      </c>
      <c r="BJ2" s="29">
        <v>2020</v>
      </c>
      <c r="BK2" s="30">
        <v>44197</v>
      </c>
      <c r="BL2" s="30">
        <v>44228</v>
      </c>
      <c r="BM2" s="30">
        <v>44256</v>
      </c>
      <c r="BN2" s="30">
        <v>44287</v>
      </c>
      <c r="BO2" s="30">
        <v>44317</v>
      </c>
      <c r="BP2" s="30">
        <v>44348</v>
      </c>
      <c r="BQ2" s="30">
        <v>44378</v>
      </c>
      <c r="BR2" s="30">
        <v>44409</v>
      </c>
      <c r="BS2" s="30">
        <v>44440</v>
      </c>
      <c r="BT2" s="30">
        <v>44470</v>
      </c>
      <c r="BU2" s="30">
        <v>44501</v>
      </c>
      <c r="BV2" s="30">
        <v>44531</v>
      </c>
      <c r="BW2" s="29" t="s">
        <v>13</v>
      </c>
      <c r="BX2" s="29" t="s">
        <v>14</v>
      </c>
      <c r="BY2" s="29" t="s">
        <v>15</v>
      </c>
      <c r="BZ2" s="29" t="s">
        <v>16</v>
      </c>
      <c r="CA2" s="29">
        <v>2021</v>
      </c>
      <c r="CB2" s="30">
        <v>44562</v>
      </c>
      <c r="CC2" s="30">
        <v>44593</v>
      </c>
      <c r="CD2" s="30">
        <v>44621</v>
      </c>
      <c r="CE2" s="30">
        <v>44652</v>
      </c>
      <c r="CF2" s="30">
        <v>44682</v>
      </c>
      <c r="CG2" s="30">
        <v>44713</v>
      </c>
      <c r="CH2" s="30">
        <v>44743</v>
      </c>
      <c r="CI2" s="30">
        <v>44774</v>
      </c>
      <c r="CJ2" s="30">
        <v>44805</v>
      </c>
      <c r="CK2" s="30">
        <v>44835</v>
      </c>
      <c r="CL2" s="30">
        <v>44866</v>
      </c>
      <c r="CM2" s="30">
        <v>44896</v>
      </c>
      <c r="CN2" s="29" t="s">
        <v>17</v>
      </c>
      <c r="CO2" s="29" t="s">
        <v>18</v>
      </c>
      <c r="CP2" s="29" t="s">
        <v>19</v>
      </c>
      <c r="CQ2" s="29" t="s">
        <v>20</v>
      </c>
      <c r="CR2" s="29">
        <v>2022</v>
      </c>
    </row>
    <row r="3" spans="1:96" x14ac:dyDescent="0.25">
      <c r="A3" s="25"/>
      <c r="B3" s="25" t="s">
        <v>94</v>
      </c>
      <c r="AB3" s="3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  <c r="AP3" s="13"/>
      <c r="AQ3" s="13"/>
      <c r="AR3" s="13"/>
      <c r="AS3" s="13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3"/>
      <c r="BG3" s="13"/>
      <c r="BH3" s="13"/>
      <c r="BI3" s="13"/>
      <c r="BJ3" s="13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3"/>
      <c r="BX3" s="13"/>
      <c r="BY3" s="13"/>
      <c r="BZ3" s="13"/>
      <c r="CB3" s="12"/>
      <c r="CC3" s="12"/>
      <c r="CD3" s="12"/>
      <c r="CE3" s="12"/>
      <c r="CF3" s="12"/>
      <c r="CG3" s="12"/>
      <c r="CH3" s="12"/>
      <c r="CI3" s="12"/>
      <c r="CJ3" s="12"/>
      <c r="CK3" s="12"/>
    </row>
    <row r="4" spans="1:96" x14ac:dyDescent="0.25">
      <c r="A4" s="28">
        <v>1</v>
      </c>
      <c r="B4" s="1"/>
      <c r="C4" s="1" t="s">
        <v>97</v>
      </c>
      <c r="D4" s="26" t="s">
        <v>119</v>
      </c>
      <c r="E4" s="4" t="s">
        <v>36</v>
      </c>
      <c r="F4" s="1" t="s">
        <v>122</v>
      </c>
      <c r="G4" s="1" t="s">
        <v>34</v>
      </c>
      <c r="H4" s="26" t="s">
        <v>114</v>
      </c>
      <c r="I4" s="15" t="s">
        <v>26</v>
      </c>
      <c r="J4" s="2">
        <v>43101</v>
      </c>
      <c r="K4" s="16" t="s">
        <v>131</v>
      </c>
      <c r="X4" s="51">
        <v>42.8</v>
      </c>
      <c r="Y4" s="53">
        <v>7.5</v>
      </c>
      <c r="Z4" s="51">
        <v>9.4000000000000057</v>
      </c>
      <c r="AA4" s="51">
        <v>14.399999999999991</v>
      </c>
      <c r="AB4" s="5"/>
      <c r="AO4" s="49">
        <v>10.199999999999999</v>
      </c>
      <c r="AP4" s="49">
        <v>4.5</v>
      </c>
      <c r="AQ4" s="49">
        <v>76.7</v>
      </c>
      <c r="AR4" s="49">
        <v>11.099999999999994</v>
      </c>
      <c r="AS4" s="7"/>
      <c r="BF4" s="49">
        <v>6.9</v>
      </c>
      <c r="BG4" s="49">
        <v>8.4</v>
      </c>
      <c r="BH4" s="50">
        <v>27.599999999999998</v>
      </c>
      <c r="BI4" s="49">
        <v>9.8000000000000043</v>
      </c>
      <c r="BW4" s="49">
        <v>7.6</v>
      </c>
      <c r="BX4" s="49">
        <v>8.4</v>
      </c>
      <c r="BY4" s="49">
        <v>37</v>
      </c>
      <c r="BZ4" s="52">
        <v>22.099999999999994</v>
      </c>
      <c r="CA4" s="5"/>
      <c r="CN4" s="49">
        <v>18.7</v>
      </c>
      <c r="CO4" s="49">
        <v>8.1000000000000014</v>
      </c>
      <c r="CP4" s="50">
        <v>64.2</v>
      </c>
    </row>
    <row r="5" spans="1:96" ht="18.75" customHeight="1" x14ac:dyDescent="0.25">
      <c r="A5" s="28">
        <v>2</v>
      </c>
      <c r="B5" s="1"/>
      <c r="C5" s="1" t="s">
        <v>95</v>
      </c>
      <c r="D5" s="17" t="s">
        <v>44</v>
      </c>
      <c r="E5" s="4" t="s">
        <v>45</v>
      </c>
      <c r="F5" s="1" t="s">
        <v>127</v>
      </c>
      <c r="G5" s="1" t="s">
        <v>34</v>
      </c>
      <c r="H5" s="1" t="s">
        <v>46</v>
      </c>
      <c r="I5" s="18" t="s">
        <v>21</v>
      </c>
      <c r="J5" s="2">
        <v>43800</v>
      </c>
      <c r="K5" s="16" t="s">
        <v>131</v>
      </c>
      <c r="Y5" s="49"/>
      <c r="Z5" s="50"/>
      <c r="AA5" s="49"/>
      <c r="AM5" s="55"/>
      <c r="AN5" s="56">
        <v>2539362.3150000009</v>
      </c>
      <c r="AT5" s="8">
        <v>2487234.493000004</v>
      </c>
      <c r="AU5" s="8">
        <v>2339172.8510000017</v>
      </c>
      <c r="AV5" s="8">
        <v>2389170.6910000006</v>
      </c>
      <c r="AW5" s="8">
        <v>2133723.7830000012</v>
      </c>
      <c r="AX5" s="8">
        <v>1866301.4779999999</v>
      </c>
      <c r="AY5" s="56">
        <v>1723584.2050000001</v>
      </c>
      <c r="AZ5" s="56">
        <v>1787393.1730000004</v>
      </c>
      <c r="BA5" s="56">
        <v>1754281.4530000009</v>
      </c>
      <c r="BB5" s="56">
        <v>1776483.0430000017</v>
      </c>
      <c r="BC5" s="56">
        <v>2020018.5029999991</v>
      </c>
      <c r="BD5" s="56">
        <v>2175656.367000001</v>
      </c>
      <c r="BE5" s="56">
        <v>2449969.461999997</v>
      </c>
      <c r="BK5" s="56">
        <v>2380150.1440000022</v>
      </c>
      <c r="BL5" s="56">
        <v>2198648.1749999956</v>
      </c>
      <c r="BM5" s="56">
        <v>2352345.9749999996</v>
      </c>
      <c r="BN5" s="56">
        <v>2055034.6670000015</v>
      </c>
      <c r="BO5" s="56">
        <v>1870227.531</v>
      </c>
      <c r="BP5" s="8">
        <v>1803761.0829999987</v>
      </c>
      <c r="BQ5" s="8">
        <v>1804976.8530000008</v>
      </c>
      <c r="BR5" s="8">
        <v>1887899.4239999996</v>
      </c>
      <c r="BS5" s="8">
        <v>2003080.915</v>
      </c>
      <c r="BT5" s="8">
        <v>2253430.5219999994</v>
      </c>
      <c r="BU5" s="56">
        <v>2425517.844999996</v>
      </c>
      <c r="BV5" s="56">
        <v>2624455.14</v>
      </c>
      <c r="CB5" s="56">
        <v>2647440.5559999975</v>
      </c>
      <c r="CC5" s="56">
        <v>2318816.8280000007</v>
      </c>
      <c r="CD5" s="56">
        <v>2498596.7480000006</v>
      </c>
      <c r="CE5" s="56">
        <v>2068572.2410000009</v>
      </c>
      <c r="CF5" s="56">
        <v>1966176.0330000001</v>
      </c>
      <c r="CG5" s="56">
        <v>1938735.6489999983</v>
      </c>
      <c r="CH5" s="56">
        <v>2007188.3800000029</v>
      </c>
      <c r="CI5" s="56">
        <v>1997480.0799999991</v>
      </c>
      <c r="CJ5" s="56">
        <v>1987172.3219999983</v>
      </c>
      <c r="CK5" s="56">
        <v>2249516.0170000023</v>
      </c>
      <c r="CL5" s="8"/>
    </row>
    <row r="6" spans="1:96" x14ac:dyDescent="0.25">
      <c r="A6" s="28">
        <v>3</v>
      </c>
      <c r="B6" s="1"/>
      <c r="C6" s="1" t="s">
        <v>90</v>
      </c>
      <c r="D6" s="1" t="s">
        <v>85</v>
      </c>
      <c r="E6" s="4" t="s">
        <v>35</v>
      </c>
      <c r="F6" s="1" t="s">
        <v>130</v>
      </c>
      <c r="G6" s="1" t="s">
        <v>34</v>
      </c>
      <c r="H6" s="1" t="s">
        <v>86</v>
      </c>
      <c r="I6" s="18" t="s">
        <v>21</v>
      </c>
      <c r="J6" s="2">
        <v>43466</v>
      </c>
      <c r="K6" s="16" t="s">
        <v>131</v>
      </c>
      <c r="AC6" s="12">
        <v>7355</v>
      </c>
      <c r="AD6" s="12">
        <v>7257</v>
      </c>
      <c r="AE6" s="12">
        <v>8359</v>
      </c>
      <c r="AF6" s="12">
        <v>8107</v>
      </c>
      <c r="AG6" s="12">
        <v>9039</v>
      </c>
      <c r="AH6" s="12">
        <v>8056</v>
      </c>
      <c r="AI6" s="12">
        <v>9145</v>
      </c>
      <c r="AJ6" s="12">
        <v>9058</v>
      </c>
      <c r="AK6" s="12">
        <v>10198</v>
      </c>
      <c r="AL6" s="12">
        <v>8804</v>
      </c>
      <c r="AM6" s="12">
        <v>9201</v>
      </c>
      <c r="AN6" s="12">
        <v>10420</v>
      </c>
      <c r="AT6" s="13">
        <v>8977</v>
      </c>
      <c r="AU6" s="13">
        <v>9196</v>
      </c>
      <c r="AV6" s="13">
        <v>8736</v>
      </c>
      <c r="AW6" s="13">
        <v>10585</v>
      </c>
      <c r="AX6" s="13">
        <v>9962</v>
      </c>
      <c r="AY6" s="12">
        <v>7882</v>
      </c>
      <c r="AZ6" s="12">
        <v>7944</v>
      </c>
      <c r="BA6" s="12">
        <v>6740</v>
      </c>
      <c r="BB6" s="12">
        <v>6972</v>
      </c>
      <c r="BC6" s="12">
        <v>6700</v>
      </c>
      <c r="BD6" s="12">
        <v>5295</v>
      </c>
      <c r="BE6" s="12">
        <v>5034</v>
      </c>
      <c r="BK6" s="12">
        <v>4622</v>
      </c>
      <c r="BL6" s="12">
        <v>5512</v>
      </c>
      <c r="BM6" s="12">
        <v>7324</v>
      </c>
      <c r="BN6" s="12">
        <v>7666</v>
      </c>
      <c r="BO6" s="12">
        <v>7327</v>
      </c>
      <c r="BP6" s="13">
        <v>7822</v>
      </c>
      <c r="BQ6" s="13">
        <v>7418</v>
      </c>
      <c r="BR6" s="13">
        <v>8270</v>
      </c>
      <c r="BS6" s="13">
        <v>8127</v>
      </c>
      <c r="BT6" s="13">
        <v>8567</v>
      </c>
      <c r="BU6" s="12">
        <v>8665</v>
      </c>
      <c r="BV6" s="12">
        <v>8492</v>
      </c>
      <c r="CB6" s="12">
        <v>8273</v>
      </c>
      <c r="CC6" s="12">
        <v>8032</v>
      </c>
      <c r="CD6" s="12">
        <v>7610</v>
      </c>
      <c r="CE6" s="12">
        <v>7209</v>
      </c>
      <c r="CF6" s="12">
        <v>8310</v>
      </c>
      <c r="CG6" s="12">
        <v>7293</v>
      </c>
      <c r="CH6" s="12">
        <v>5995</v>
      </c>
      <c r="CI6" s="12">
        <v>6752</v>
      </c>
      <c r="CJ6" s="12">
        <v>8282</v>
      </c>
      <c r="CK6" s="12">
        <v>8518</v>
      </c>
    </row>
    <row r="7" spans="1:96" x14ac:dyDescent="0.25">
      <c r="A7" s="28">
        <v>4</v>
      </c>
      <c r="B7" s="1"/>
      <c r="C7" s="1" t="s">
        <v>91</v>
      </c>
      <c r="D7" s="26" t="s">
        <v>115</v>
      </c>
      <c r="E7" s="4" t="s">
        <v>36</v>
      </c>
      <c r="F7" s="1" t="s">
        <v>122</v>
      </c>
      <c r="G7" s="1" t="s">
        <v>34</v>
      </c>
      <c r="H7" s="26" t="s">
        <v>114</v>
      </c>
      <c r="I7" s="15" t="s">
        <v>26</v>
      </c>
      <c r="J7" s="2">
        <v>43101</v>
      </c>
      <c r="K7" s="16" t="s">
        <v>131</v>
      </c>
      <c r="X7" s="49">
        <v>517</v>
      </c>
      <c r="Y7" s="6">
        <v>576.90000000000009</v>
      </c>
      <c r="Z7" s="6">
        <v>680.8</v>
      </c>
      <c r="AA7" s="6">
        <v>1310.7</v>
      </c>
      <c r="AB7" s="6"/>
      <c r="AO7" s="6">
        <v>568.6</v>
      </c>
      <c r="AP7" s="6">
        <v>662.6</v>
      </c>
      <c r="AQ7" s="6">
        <v>915.8</v>
      </c>
      <c r="AR7" s="6">
        <v>1298.4000000000001</v>
      </c>
      <c r="AS7" s="6"/>
      <c r="BF7" s="42">
        <v>775.7</v>
      </c>
      <c r="BG7" s="42">
        <v>493.09999999999991</v>
      </c>
      <c r="BH7" s="42">
        <v>808.3</v>
      </c>
      <c r="BI7" s="42">
        <v>1066.5</v>
      </c>
      <c r="BJ7" s="6"/>
      <c r="BW7">
        <v>821.19999999999993</v>
      </c>
      <c r="BX7">
        <v>801.49999999999989</v>
      </c>
      <c r="BY7">
        <v>878.20000000000027</v>
      </c>
      <c r="BZ7">
        <v>1262.7999999999997</v>
      </c>
      <c r="CA7" s="43"/>
      <c r="CN7" s="43">
        <v>1124.8999999999999</v>
      </c>
      <c r="CO7" s="43">
        <v>793.30000000000018</v>
      </c>
      <c r="CP7" s="43">
        <v>1068.1000000000001</v>
      </c>
    </row>
    <row r="8" spans="1:96" x14ac:dyDescent="0.25">
      <c r="A8" s="28">
        <v>5</v>
      </c>
      <c r="B8" s="1"/>
      <c r="C8" s="1" t="s">
        <v>91</v>
      </c>
      <c r="D8" s="1" t="s">
        <v>87</v>
      </c>
      <c r="E8" s="4" t="s">
        <v>36</v>
      </c>
      <c r="F8" s="1" t="s">
        <v>122</v>
      </c>
      <c r="G8" s="1" t="s">
        <v>34</v>
      </c>
      <c r="H8" s="26" t="s">
        <v>114</v>
      </c>
      <c r="I8" s="15" t="s">
        <v>26</v>
      </c>
      <c r="J8" s="2">
        <v>43101</v>
      </c>
      <c r="K8" s="16" t="s">
        <v>131</v>
      </c>
      <c r="X8" s="6">
        <v>385</v>
      </c>
      <c r="Y8" s="6">
        <v>543.6</v>
      </c>
      <c r="Z8" s="6">
        <v>611.80000000000007</v>
      </c>
      <c r="AA8" s="6">
        <v>1164.0999999999999</v>
      </c>
      <c r="AB8" s="6">
        <f>SUM(X8:AA8)</f>
        <v>2704.5</v>
      </c>
      <c r="AO8" s="6">
        <v>495.9</v>
      </c>
      <c r="AP8" s="41">
        <v>560.4</v>
      </c>
      <c r="AQ8" s="6">
        <v>665.3</v>
      </c>
      <c r="AR8" s="6">
        <v>1030.3000000000002</v>
      </c>
      <c r="AS8" s="6">
        <v>2751.9</v>
      </c>
      <c r="BF8" s="43">
        <v>731.5</v>
      </c>
      <c r="BG8" s="43">
        <v>453.90000000000009</v>
      </c>
      <c r="BH8" s="43">
        <v>729.59999999999991</v>
      </c>
      <c r="BI8" s="44">
        <v>832.80000000000018</v>
      </c>
      <c r="BJ8" s="6">
        <v>2747.8</v>
      </c>
      <c r="BW8">
        <v>756.4</v>
      </c>
      <c r="BX8">
        <v>728.19999999999993</v>
      </c>
      <c r="BY8">
        <v>768.40000000000009</v>
      </c>
      <c r="BZ8">
        <v>1052.0999999999999</v>
      </c>
      <c r="CA8" s="43">
        <v>3305.1</v>
      </c>
      <c r="CN8" s="43">
        <v>992.8</v>
      </c>
      <c r="CO8" s="43">
        <v>677.10000000000014</v>
      </c>
      <c r="CP8" s="43">
        <v>823.09999999999991</v>
      </c>
    </row>
    <row r="9" spans="1:96" x14ac:dyDescent="0.25">
      <c r="A9" s="28">
        <v>6</v>
      </c>
      <c r="B9" s="1"/>
      <c r="C9" s="1" t="s">
        <v>90</v>
      </c>
      <c r="D9" s="17" t="s">
        <v>42</v>
      </c>
      <c r="E9" s="4" t="s">
        <v>40</v>
      </c>
      <c r="F9" s="26" t="s">
        <v>125</v>
      </c>
      <c r="G9" s="1" t="s">
        <v>38</v>
      </c>
      <c r="H9" s="1" t="s">
        <v>27</v>
      </c>
      <c r="I9" s="18" t="s">
        <v>21</v>
      </c>
      <c r="J9" s="2">
        <v>43101</v>
      </c>
      <c r="K9" s="16" t="s">
        <v>131</v>
      </c>
      <c r="L9" s="54">
        <v>4873</v>
      </c>
      <c r="M9" s="54">
        <v>6139</v>
      </c>
      <c r="N9" s="54">
        <v>7403</v>
      </c>
      <c r="O9" s="54">
        <v>7391</v>
      </c>
      <c r="P9" s="54">
        <v>7170</v>
      </c>
      <c r="Q9" s="54">
        <v>6958</v>
      </c>
      <c r="R9" s="54">
        <v>7644</v>
      </c>
      <c r="S9" s="54">
        <v>7797</v>
      </c>
      <c r="T9" s="54">
        <v>7781</v>
      </c>
      <c r="U9" s="54">
        <v>9239</v>
      </c>
      <c r="V9" s="54">
        <v>8966</v>
      </c>
      <c r="W9" s="54">
        <v>10899</v>
      </c>
      <c r="AC9">
        <v>5258</v>
      </c>
      <c r="AD9">
        <v>7036</v>
      </c>
      <c r="AE9">
        <v>6307</v>
      </c>
      <c r="AF9">
        <v>7318</v>
      </c>
      <c r="AG9">
        <v>5600</v>
      </c>
      <c r="AH9">
        <v>6474</v>
      </c>
      <c r="AI9">
        <v>7121</v>
      </c>
      <c r="AJ9">
        <v>7149</v>
      </c>
      <c r="AK9">
        <v>7913</v>
      </c>
      <c r="AL9">
        <v>8828</v>
      </c>
      <c r="AM9">
        <v>8717</v>
      </c>
      <c r="AN9">
        <v>11114</v>
      </c>
      <c r="AT9">
        <v>5935</v>
      </c>
      <c r="AU9">
        <v>7604</v>
      </c>
      <c r="AV9">
        <v>9368</v>
      </c>
      <c r="AW9">
        <v>6937</v>
      </c>
      <c r="AX9">
        <v>6264</v>
      </c>
      <c r="AY9">
        <v>8905</v>
      </c>
      <c r="AZ9">
        <v>10535</v>
      </c>
      <c r="BA9">
        <v>11961</v>
      </c>
      <c r="BB9">
        <v>15152</v>
      </c>
      <c r="BC9">
        <v>15550</v>
      </c>
      <c r="BD9">
        <v>13436</v>
      </c>
      <c r="BE9">
        <v>15213</v>
      </c>
      <c r="BK9">
        <v>7073</v>
      </c>
      <c r="BL9">
        <v>11140</v>
      </c>
      <c r="BM9">
        <v>13932</v>
      </c>
      <c r="BN9">
        <v>14935</v>
      </c>
      <c r="BO9">
        <v>11562</v>
      </c>
      <c r="BP9">
        <v>14612</v>
      </c>
      <c r="BQ9">
        <v>12376</v>
      </c>
      <c r="BR9">
        <v>12693</v>
      </c>
      <c r="BS9">
        <v>13873</v>
      </c>
      <c r="BT9">
        <v>14054</v>
      </c>
      <c r="BU9">
        <v>14513</v>
      </c>
      <c r="BV9">
        <v>18473</v>
      </c>
      <c r="CB9">
        <v>9151</v>
      </c>
      <c r="CC9">
        <v>13204</v>
      </c>
      <c r="CD9">
        <v>17740</v>
      </c>
      <c r="CE9">
        <v>4261</v>
      </c>
      <c r="CF9">
        <v>3257</v>
      </c>
      <c r="CG9">
        <v>6702</v>
      </c>
      <c r="CH9">
        <v>9372</v>
      </c>
      <c r="CI9">
        <v>13929</v>
      </c>
      <c r="CJ9">
        <v>15930</v>
      </c>
    </row>
    <row r="10" spans="1:96" x14ac:dyDescent="0.25">
      <c r="C10" s="1" t="s">
        <v>90</v>
      </c>
      <c r="D10" s="45" t="s">
        <v>137</v>
      </c>
      <c r="E10" s="46" t="s">
        <v>37</v>
      </c>
      <c r="F10" s="67" t="s">
        <v>124</v>
      </c>
      <c r="G10" s="45" t="s">
        <v>38</v>
      </c>
      <c r="H10" s="45" t="s">
        <v>112</v>
      </c>
      <c r="I10" s="18" t="s">
        <v>21</v>
      </c>
      <c r="J10" s="47">
        <v>43647</v>
      </c>
      <c r="K10" s="16" t="s">
        <v>131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2">
        <v>108</v>
      </c>
      <c r="AJ10" s="32">
        <v>252</v>
      </c>
      <c r="AK10" s="32">
        <v>281</v>
      </c>
      <c r="AL10" s="32">
        <v>320</v>
      </c>
      <c r="AM10" s="32">
        <v>278</v>
      </c>
      <c r="AN10" s="32">
        <v>-224</v>
      </c>
      <c r="AT10" s="33">
        <v>200</v>
      </c>
      <c r="AU10" s="33">
        <v>396</v>
      </c>
      <c r="AV10" s="33">
        <v>585</v>
      </c>
      <c r="AW10" s="33">
        <v>557</v>
      </c>
      <c r="AX10" s="33">
        <v>370</v>
      </c>
      <c r="AY10" s="32">
        <v>800</v>
      </c>
      <c r="AZ10" s="32">
        <v>845</v>
      </c>
      <c r="BA10" s="32">
        <v>1557</v>
      </c>
      <c r="BB10" s="32">
        <v>1572</v>
      </c>
      <c r="BC10" s="32">
        <v>1412</v>
      </c>
      <c r="BD10" s="32">
        <v>2802</v>
      </c>
      <c r="BE10" s="32">
        <v>1244</v>
      </c>
      <c r="BK10" s="32">
        <v>-447</v>
      </c>
      <c r="BL10" s="32">
        <v>2213</v>
      </c>
      <c r="BM10" s="32">
        <v>1983</v>
      </c>
      <c r="BN10" s="32">
        <v>3300</v>
      </c>
      <c r="BO10" s="32">
        <v>2486</v>
      </c>
      <c r="BP10" s="33">
        <v>3355</v>
      </c>
      <c r="BQ10" s="33">
        <v>3376</v>
      </c>
      <c r="BR10" s="33">
        <v>3011</v>
      </c>
      <c r="BS10" s="33">
        <v>1456</v>
      </c>
      <c r="BT10" s="33">
        <v>502</v>
      </c>
      <c r="BU10" s="32">
        <v>3393</v>
      </c>
      <c r="BV10" s="32">
        <v>-1589</v>
      </c>
      <c r="CB10" s="32">
        <v>2991</v>
      </c>
      <c r="CC10" s="32">
        <v>3531</v>
      </c>
      <c r="CD10" s="32">
        <v>6095</v>
      </c>
      <c r="CE10" s="32">
        <v>3221</v>
      </c>
      <c r="CF10" s="32">
        <v>735</v>
      </c>
      <c r="CG10" s="32">
        <v>282</v>
      </c>
      <c r="CH10" s="32">
        <v>-179</v>
      </c>
      <c r="CI10" s="32">
        <v>2207</v>
      </c>
      <c r="CJ10" s="32">
        <v>55</v>
      </c>
    </row>
    <row r="11" spans="1:96" x14ac:dyDescent="0.25">
      <c r="C11" s="1"/>
      <c r="D11" s="45" t="s">
        <v>138</v>
      </c>
      <c r="E11" s="46"/>
      <c r="F11" s="67" t="s">
        <v>139</v>
      </c>
      <c r="G11" s="45" t="s">
        <v>38</v>
      </c>
      <c r="H11" s="45" t="s">
        <v>112</v>
      </c>
      <c r="I11" s="18" t="s">
        <v>21</v>
      </c>
      <c r="J11" s="47">
        <v>43647</v>
      </c>
      <c r="K11" s="16" t="s">
        <v>131</v>
      </c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1"/>
      <c r="AC11" s="31"/>
      <c r="AD11" s="31"/>
      <c r="AE11" s="31"/>
      <c r="AF11" s="31"/>
      <c r="AG11" s="11"/>
      <c r="AH11" s="11"/>
      <c r="AI11" s="32">
        <f>AI10</f>
        <v>108</v>
      </c>
      <c r="AJ11" s="32">
        <f>AJ10-AI10</f>
        <v>144</v>
      </c>
      <c r="AK11" s="32">
        <f>AK10-AJ10</f>
        <v>29</v>
      </c>
      <c r="AL11" s="32">
        <f>AL10-AK10</f>
        <v>39</v>
      </c>
      <c r="AM11" s="32">
        <f>AM10-AL10</f>
        <v>-42</v>
      </c>
      <c r="AN11" s="32">
        <f>AN10-AM10</f>
        <v>-502</v>
      </c>
      <c r="AO11" s="11"/>
      <c r="AP11" s="33"/>
      <c r="AQ11" s="33"/>
      <c r="AR11" s="33"/>
      <c r="AS11" s="31"/>
      <c r="AT11" s="8">
        <f>AT10-AN10</f>
        <v>424</v>
      </c>
      <c r="AU11" s="8">
        <f>AU10-AT10</f>
        <v>196</v>
      </c>
      <c r="AV11" s="8">
        <f t="shared" ref="AV11:BE11" si="0">AV10-AU10</f>
        <v>189</v>
      </c>
      <c r="AW11" s="8">
        <f t="shared" si="0"/>
        <v>-28</v>
      </c>
      <c r="AX11" s="8">
        <f t="shared" si="0"/>
        <v>-187</v>
      </c>
      <c r="AY11" s="8">
        <f t="shared" si="0"/>
        <v>430</v>
      </c>
      <c r="AZ11" s="8">
        <f t="shared" si="0"/>
        <v>45</v>
      </c>
      <c r="BA11" s="8">
        <f t="shared" si="0"/>
        <v>712</v>
      </c>
      <c r="BB11" s="8">
        <f t="shared" si="0"/>
        <v>15</v>
      </c>
      <c r="BC11" s="8">
        <f t="shared" si="0"/>
        <v>-160</v>
      </c>
      <c r="BD11" s="8">
        <f t="shared" si="0"/>
        <v>1390</v>
      </c>
      <c r="BE11" s="8">
        <f t="shared" si="0"/>
        <v>-1558</v>
      </c>
      <c r="BK11">
        <f>BK10-BE10</f>
        <v>-1691</v>
      </c>
      <c r="BL11">
        <f>BL10-BK10</f>
        <v>2660</v>
      </c>
      <c r="BM11">
        <f t="shared" ref="BM11:BV11" si="1">BM10-BL10</f>
        <v>-230</v>
      </c>
      <c r="BN11">
        <f t="shared" si="1"/>
        <v>1317</v>
      </c>
      <c r="BO11">
        <f t="shared" si="1"/>
        <v>-814</v>
      </c>
      <c r="BP11">
        <f t="shared" si="1"/>
        <v>869</v>
      </c>
      <c r="BQ11">
        <f t="shared" si="1"/>
        <v>21</v>
      </c>
      <c r="BR11">
        <f t="shared" si="1"/>
        <v>-365</v>
      </c>
      <c r="BS11">
        <f t="shared" si="1"/>
        <v>-1555</v>
      </c>
      <c r="BT11">
        <f t="shared" si="1"/>
        <v>-954</v>
      </c>
      <c r="BU11">
        <f t="shared" si="1"/>
        <v>2891</v>
      </c>
      <c r="BV11">
        <f t="shared" si="1"/>
        <v>-4982</v>
      </c>
      <c r="CB11">
        <f>CB10-BV10</f>
        <v>4580</v>
      </c>
      <c r="CC11">
        <f>CC10-CB10</f>
        <v>540</v>
      </c>
      <c r="CD11">
        <f>CD10-CC10</f>
        <v>2564</v>
      </c>
      <c r="CE11">
        <f>CE10-CD10</f>
        <v>-2874</v>
      </c>
      <c r="CF11">
        <f>CF10-CE10</f>
        <v>-2486</v>
      </c>
      <c r="CG11">
        <f t="shared" ref="CG11:CJ11" si="2">CG10-CF10</f>
        <v>-453</v>
      </c>
      <c r="CH11">
        <f t="shared" si="2"/>
        <v>-461</v>
      </c>
      <c r="CI11">
        <f t="shared" si="2"/>
        <v>2386</v>
      </c>
      <c r="CJ11">
        <f t="shared" si="2"/>
        <v>-2152</v>
      </c>
    </row>
    <row r="12" spans="1:96" x14ac:dyDescent="0.25">
      <c r="C12" s="1" t="s">
        <v>90</v>
      </c>
      <c r="D12" s="45" t="s">
        <v>39</v>
      </c>
      <c r="E12" s="46" t="s">
        <v>40</v>
      </c>
      <c r="F12" s="26" t="s">
        <v>125</v>
      </c>
      <c r="G12" s="45" t="s">
        <v>38</v>
      </c>
      <c r="H12" s="45" t="s">
        <v>112</v>
      </c>
      <c r="I12" s="18" t="s">
        <v>21</v>
      </c>
      <c r="J12" s="47">
        <v>43101</v>
      </c>
      <c r="K12" s="16" t="s">
        <v>131</v>
      </c>
      <c r="L12" s="32">
        <v>1342</v>
      </c>
      <c r="M12" s="32">
        <v>1542</v>
      </c>
      <c r="N12" s="32">
        <v>1921</v>
      </c>
      <c r="O12" s="32">
        <v>1976</v>
      </c>
      <c r="P12" s="32">
        <v>1823</v>
      </c>
      <c r="Q12" s="32">
        <v>1874</v>
      </c>
      <c r="R12" s="32">
        <v>2136</v>
      </c>
      <c r="S12" s="32">
        <v>2382</v>
      </c>
      <c r="T12" s="32">
        <v>2311</v>
      </c>
      <c r="U12" s="32">
        <v>2796</v>
      </c>
      <c r="V12" s="32">
        <v>2426</v>
      </c>
      <c r="W12" s="32">
        <v>3086</v>
      </c>
      <c r="X12" s="33"/>
      <c r="Y12" s="33"/>
      <c r="Z12" s="33"/>
      <c r="AA12" s="33"/>
      <c r="AB12" s="33"/>
      <c r="AC12">
        <v>1636</v>
      </c>
      <c r="AD12">
        <v>2069</v>
      </c>
      <c r="AE12">
        <v>1913</v>
      </c>
      <c r="AF12">
        <v>2131</v>
      </c>
      <c r="AG12">
        <v>1788</v>
      </c>
      <c r="AH12">
        <v>1907</v>
      </c>
      <c r="AI12">
        <v>1719</v>
      </c>
      <c r="AJ12">
        <v>1795</v>
      </c>
      <c r="AK12">
        <v>2203</v>
      </c>
      <c r="AL12">
        <v>2335</v>
      </c>
      <c r="AM12">
        <v>2252</v>
      </c>
      <c r="AN12">
        <v>3029</v>
      </c>
      <c r="AT12">
        <v>1563</v>
      </c>
      <c r="AU12">
        <v>1778</v>
      </c>
      <c r="AV12">
        <v>2456</v>
      </c>
      <c r="AW12">
        <v>1494</v>
      </c>
      <c r="AX12">
        <v>2120</v>
      </c>
      <c r="AY12">
        <v>2850</v>
      </c>
      <c r="AZ12">
        <v>3338</v>
      </c>
      <c r="BA12">
        <v>4152</v>
      </c>
      <c r="BB12">
        <v>4476</v>
      </c>
      <c r="BC12">
        <v>4598</v>
      </c>
      <c r="BD12">
        <v>3604</v>
      </c>
      <c r="BE12">
        <v>3472</v>
      </c>
      <c r="BK12">
        <v>2026</v>
      </c>
      <c r="BL12">
        <v>2711</v>
      </c>
      <c r="BM12">
        <v>3340</v>
      </c>
      <c r="BN12">
        <v>3796</v>
      </c>
      <c r="BO12">
        <v>3185</v>
      </c>
      <c r="BP12">
        <v>4876</v>
      </c>
      <c r="BQ12">
        <v>2391</v>
      </c>
      <c r="BR12">
        <v>2818</v>
      </c>
      <c r="BS12">
        <v>3664</v>
      </c>
      <c r="BT12">
        <v>3213</v>
      </c>
      <c r="BU12">
        <v>4039</v>
      </c>
      <c r="BV12">
        <v>5337</v>
      </c>
      <c r="CB12">
        <v>2880</v>
      </c>
      <c r="CC12">
        <v>4304</v>
      </c>
      <c r="CD12">
        <v>7561</v>
      </c>
      <c r="CE12">
        <v>2114</v>
      </c>
      <c r="CF12">
        <v>1628</v>
      </c>
      <c r="CG12">
        <v>2412</v>
      </c>
      <c r="CH12">
        <v>3021</v>
      </c>
      <c r="CI12">
        <v>4319</v>
      </c>
      <c r="CJ12">
        <v>4999</v>
      </c>
    </row>
    <row r="13" spans="1:96" x14ac:dyDescent="0.25">
      <c r="C13" s="1" t="s">
        <v>90</v>
      </c>
      <c r="D13" s="45" t="s">
        <v>113</v>
      </c>
      <c r="E13" s="46" t="s">
        <v>40</v>
      </c>
      <c r="F13" s="26" t="s">
        <v>125</v>
      </c>
      <c r="G13" s="45" t="s">
        <v>34</v>
      </c>
      <c r="H13" s="45" t="s">
        <v>41</v>
      </c>
      <c r="I13" s="18" t="s">
        <v>21</v>
      </c>
      <c r="J13" s="47">
        <v>43101</v>
      </c>
      <c r="K13" s="16" t="s">
        <v>131</v>
      </c>
      <c r="L13" s="32">
        <v>710</v>
      </c>
      <c r="M13" s="32">
        <v>848</v>
      </c>
      <c r="N13" s="32">
        <v>1038</v>
      </c>
      <c r="O13" s="32">
        <v>1069</v>
      </c>
      <c r="P13" s="32">
        <v>979</v>
      </c>
      <c r="Q13" s="32">
        <v>992</v>
      </c>
      <c r="R13" s="32">
        <v>1125</v>
      </c>
      <c r="S13" s="32">
        <v>1260</v>
      </c>
      <c r="T13" s="32">
        <v>1162</v>
      </c>
      <c r="U13" s="32">
        <v>1347</v>
      </c>
      <c r="V13" s="32">
        <v>1207</v>
      </c>
      <c r="W13" s="32">
        <v>1496</v>
      </c>
      <c r="X13" s="33"/>
      <c r="Y13" s="33"/>
      <c r="Z13" s="33"/>
      <c r="AA13" s="33"/>
      <c r="AB13" s="33"/>
      <c r="AC13">
        <v>803</v>
      </c>
      <c r="AD13">
        <v>967</v>
      </c>
      <c r="AE13">
        <v>928</v>
      </c>
      <c r="AF13">
        <v>1028</v>
      </c>
      <c r="AG13">
        <v>849</v>
      </c>
      <c r="AH13">
        <v>886</v>
      </c>
      <c r="AI13">
        <v>810</v>
      </c>
      <c r="AJ13">
        <v>838</v>
      </c>
      <c r="AK13">
        <v>988</v>
      </c>
      <c r="AL13">
        <v>1029</v>
      </c>
      <c r="AM13">
        <v>1024</v>
      </c>
      <c r="AN13">
        <v>1288</v>
      </c>
      <c r="AT13">
        <v>701</v>
      </c>
      <c r="AU13">
        <v>750</v>
      </c>
      <c r="AV13">
        <v>1018</v>
      </c>
      <c r="AW13">
        <v>665</v>
      </c>
      <c r="AX13">
        <v>950</v>
      </c>
      <c r="AY13">
        <v>1264</v>
      </c>
      <c r="AZ13">
        <v>1354</v>
      </c>
      <c r="BA13">
        <v>1661</v>
      </c>
      <c r="BB13">
        <v>1686</v>
      </c>
      <c r="BC13">
        <v>1783</v>
      </c>
      <c r="BD13">
        <v>1390</v>
      </c>
      <c r="BE13">
        <v>1382</v>
      </c>
      <c r="BK13">
        <v>704</v>
      </c>
      <c r="BL13">
        <v>975</v>
      </c>
      <c r="BM13">
        <v>1216</v>
      </c>
      <c r="BN13">
        <v>1317</v>
      </c>
      <c r="BO13">
        <v>1082</v>
      </c>
      <c r="BP13">
        <v>1600</v>
      </c>
      <c r="BQ13">
        <v>878</v>
      </c>
      <c r="BR13">
        <v>957</v>
      </c>
      <c r="BS13">
        <v>1141</v>
      </c>
      <c r="BT13">
        <v>1031</v>
      </c>
      <c r="BU13">
        <v>1275</v>
      </c>
      <c r="BV13">
        <v>1689</v>
      </c>
      <c r="CB13">
        <v>912</v>
      </c>
      <c r="CC13">
        <v>1308</v>
      </c>
      <c r="CD13">
        <v>2470</v>
      </c>
      <c r="CE13">
        <v>593</v>
      </c>
      <c r="CF13">
        <v>351</v>
      </c>
      <c r="CG13">
        <v>503</v>
      </c>
      <c r="CH13">
        <v>588</v>
      </c>
      <c r="CI13">
        <v>884</v>
      </c>
      <c r="CJ13">
        <v>1036</v>
      </c>
    </row>
    <row r="14" spans="1:96" x14ac:dyDescent="0.25">
      <c r="C14" s="1" t="s">
        <v>90</v>
      </c>
      <c r="D14" s="45" t="s">
        <v>43</v>
      </c>
      <c r="E14" s="46" t="s">
        <v>40</v>
      </c>
      <c r="F14" s="26" t="s">
        <v>125</v>
      </c>
      <c r="G14" s="45" t="s">
        <v>34</v>
      </c>
      <c r="H14" s="45" t="s">
        <v>41</v>
      </c>
      <c r="I14" s="18" t="s">
        <v>21</v>
      </c>
      <c r="J14" s="47">
        <v>43101</v>
      </c>
      <c r="K14" s="16" t="s">
        <v>131</v>
      </c>
      <c r="L14" s="32">
        <v>3079</v>
      </c>
      <c r="M14" s="32">
        <v>3794</v>
      </c>
      <c r="N14" s="32">
        <v>4456</v>
      </c>
      <c r="O14" s="32">
        <v>4498</v>
      </c>
      <c r="P14" s="32">
        <v>4256</v>
      </c>
      <c r="Q14" s="32">
        <v>4115</v>
      </c>
      <c r="R14" s="32">
        <v>4515</v>
      </c>
      <c r="S14" s="32">
        <v>4564</v>
      </c>
      <c r="T14" s="32">
        <v>4397</v>
      </c>
      <c r="U14" s="32">
        <v>5032</v>
      </c>
      <c r="V14" s="32">
        <v>4953</v>
      </c>
      <c r="W14" s="32">
        <v>5845</v>
      </c>
      <c r="X14" s="33"/>
      <c r="Y14" s="33"/>
      <c r="Z14" s="33"/>
      <c r="AA14" s="33"/>
      <c r="AB14" s="33"/>
      <c r="AC14">
        <v>2935</v>
      </c>
      <c r="AD14">
        <v>3830</v>
      </c>
      <c r="AE14">
        <v>3518</v>
      </c>
      <c r="AF14">
        <v>4003</v>
      </c>
      <c r="AG14">
        <v>3058</v>
      </c>
      <c r="AH14">
        <v>3483</v>
      </c>
      <c r="AI14">
        <v>3846</v>
      </c>
      <c r="AJ14">
        <v>3822</v>
      </c>
      <c r="AK14">
        <v>4208</v>
      </c>
      <c r="AL14">
        <v>4609</v>
      </c>
      <c r="AM14">
        <v>4577</v>
      </c>
      <c r="AN14">
        <v>5833</v>
      </c>
      <c r="AT14">
        <v>3046</v>
      </c>
      <c r="AU14">
        <v>3906</v>
      </c>
      <c r="AV14">
        <v>4698</v>
      </c>
      <c r="AW14">
        <v>3583</v>
      </c>
      <c r="AX14">
        <v>3126</v>
      </c>
      <c r="AY14">
        <v>4500</v>
      </c>
      <c r="AZ14">
        <v>5138</v>
      </c>
      <c r="BA14">
        <v>5749</v>
      </c>
      <c r="BB14">
        <v>7180</v>
      </c>
      <c r="BC14">
        <v>7355</v>
      </c>
      <c r="BD14">
        <v>6424</v>
      </c>
      <c r="BE14">
        <v>7227</v>
      </c>
      <c r="BK14">
        <v>3230</v>
      </c>
      <c r="BL14">
        <v>5122</v>
      </c>
      <c r="BM14">
        <v>6355</v>
      </c>
      <c r="BN14">
        <v>6662</v>
      </c>
      <c r="BO14">
        <v>4930</v>
      </c>
      <c r="BP14">
        <v>6194</v>
      </c>
      <c r="BQ14">
        <v>5521</v>
      </c>
      <c r="BR14">
        <v>5526</v>
      </c>
      <c r="BS14">
        <v>5756</v>
      </c>
      <c r="BT14">
        <v>5867</v>
      </c>
      <c r="BU14">
        <v>5812</v>
      </c>
      <c r="BV14">
        <v>7217</v>
      </c>
      <c r="CB14">
        <v>3639</v>
      </c>
      <c r="CC14">
        <v>5015</v>
      </c>
      <c r="CD14">
        <v>6852</v>
      </c>
      <c r="CE14">
        <v>1638</v>
      </c>
      <c r="CF14">
        <v>1222</v>
      </c>
      <c r="CG14">
        <v>2464</v>
      </c>
      <c r="CH14">
        <v>3476</v>
      </c>
      <c r="CI14">
        <v>4964</v>
      </c>
      <c r="CJ14">
        <v>5561</v>
      </c>
    </row>
    <row r="15" spans="1:96" outlineLevel="1" x14ac:dyDescent="0.25">
      <c r="A15" s="28">
        <v>7</v>
      </c>
      <c r="B15" s="1"/>
      <c r="C15" s="26" t="s">
        <v>100</v>
      </c>
      <c r="D15" s="45" t="s">
        <v>116</v>
      </c>
      <c r="E15" s="4" t="s">
        <v>69</v>
      </c>
      <c r="F15" s="1" t="s">
        <v>70</v>
      </c>
      <c r="G15" s="1" t="s">
        <v>38</v>
      </c>
      <c r="H15" s="1" t="s">
        <v>33</v>
      </c>
      <c r="I15" s="18" t="s">
        <v>21</v>
      </c>
      <c r="J15" s="19">
        <v>43101</v>
      </c>
      <c r="K15" s="16" t="s">
        <v>131</v>
      </c>
      <c r="L15" s="11">
        <v>23421001</v>
      </c>
      <c r="M15" s="11">
        <v>17006466</v>
      </c>
      <c r="N15" s="11">
        <v>29012625</v>
      </c>
      <c r="O15" s="11">
        <v>49559908</v>
      </c>
      <c r="P15" s="11">
        <v>128000000</v>
      </c>
      <c r="Q15" s="11">
        <v>206000000</v>
      </c>
      <c r="R15" s="11">
        <v>370000000</v>
      </c>
      <c r="S15" s="11">
        <v>567000000</v>
      </c>
      <c r="T15" s="11">
        <v>460000000</v>
      </c>
      <c r="U15" s="11">
        <v>320000000</v>
      </c>
      <c r="V15" s="11">
        <v>320000000</v>
      </c>
      <c r="W15" s="11">
        <v>1500000000</v>
      </c>
      <c r="X15" s="11"/>
      <c r="Y15" s="11"/>
      <c r="Z15" s="11"/>
      <c r="AA15" s="11"/>
      <c r="AB15" s="11"/>
      <c r="AC15" s="11">
        <v>3859427.81</v>
      </c>
      <c r="AD15" s="11">
        <v>100140572.19</v>
      </c>
      <c r="AE15" s="11">
        <v>208000000</v>
      </c>
      <c r="AF15" s="11">
        <v>196000000</v>
      </c>
      <c r="AG15" s="11">
        <v>359000000</v>
      </c>
      <c r="AH15" s="11">
        <v>223000000</v>
      </c>
      <c r="AI15" s="11">
        <v>480000000</v>
      </c>
      <c r="AJ15" s="11">
        <v>630000000</v>
      </c>
      <c r="AK15" s="11">
        <v>340000000</v>
      </c>
      <c r="AL15" s="11">
        <v>290000000</v>
      </c>
      <c r="AM15" s="11">
        <v>650000000</v>
      </c>
      <c r="AN15" s="11">
        <v>2000000000</v>
      </c>
      <c r="AO15" s="11"/>
      <c r="AT15">
        <v>4826611</v>
      </c>
      <c r="AU15">
        <v>38412834</v>
      </c>
      <c r="AV15">
        <v>87760555</v>
      </c>
      <c r="AW15">
        <v>136000000</v>
      </c>
      <c r="AX15">
        <v>113000000</v>
      </c>
      <c r="AY15">
        <v>176000000</v>
      </c>
      <c r="AZ15">
        <v>377000000</v>
      </c>
      <c r="BA15">
        <v>357000000</v>
      </c>
      <c r="BB15">
        <v>540000000</v>
      </c>
      <c r="BC15">
        <v>340000000</v>
      </c>
      <c r="BD15">
        <v>240000000</v>
      </c>
      <c r="BE15">
        <v>1140000000</v>
      </c>
      <c r="BK15">
        <v>7159486</v>
      </c>
      <c r="BL15">
        <v>16325611</v>
      </c>
      <c r="BM15">
        <v>121514903</v>
      </c>
      <c r="BN15">
        <v>125000000</v>
      </c>
      <c r="BO15">
        <v>266000000</v>
      </c>
      <c r="BP15">
        <v>197000000</v>
      </c>
      <c r="BQ15">
        <v>287000000</v>
      </c>
      <c r="BR15">
        <v>760000000</v>
      </c>
      <c r="BS15">
        <v>1230000000</v>
      </c>
      <c r="BT15">
        <v>970000000</v>
      </c>
      <c r="BU15">
        <v>1080000000</v>
      </c>
      <c r="BV15">
        <v>1950000000</v>
      </c>
      <c r="CB15">
        <v>6234001.4800000004</v>
      </c>
      <c r="CC15">
        <v>15852095.870000001</v>
      </c>
    </row>
    <row r="16" spans="1:96" outlineLevel="1" x14ac:dyDescent="0.25">
      <c r="A16" s="28">
        <v>8</v>
      </c>
      <c r="B16" s="1"/>
      <c r="C16" s="26" t="s">
        <v>100</v>
      </c>
      <c r="D16" s="45" t="s">
        <v>71</v>
      </c>
      <c r="E16" s="4" t="s">
        <v>69</v>
      </c>
      <c r="F16" s="1" t="s">
        <v>72</v>
      </c>
      <c r="G16" s="1" t="s">
        <v>38</v>
      </c>
      <c r="H16" s="1" t="s">
        <v>33</v>
      </c>
      <c r="I16" s="18" t="s">
        <v>21</v>
      </c>
      <c r="J16" s="19">
        <v>43101</v>
      </c>
      <c r="K16" s="16" t="s">
        <v>131</v>
      </c>
      <c r="L16" s="11">
        <v>10355770.76</v>
      </c>
      <c r="M16" s="11">
        <v>7289861.1199999992</v>
      </c>
      <c r="N16" s="11">
        <v>16549946.239999998</v>
      </c>
      <c r="O16" s="11">
        <v>21534903</v>
      </c>
      <c r="P16" s="11">
        <v>59243570.039999999</v>
      </c>
      <c r="Q16" s="11">
        <v>17300631.24000001</v>
      </c>
      <c r="R16" s="11">
        <v>65909509.680000007</v>
      </c>
      <c r="S16" s="11">
        <v>58375433.75</v>
      </c>
      <c r="T16" s="11">
        <v>130949163.52000001</v>
      </c>
      <c r="U16" s="11">
        <v>117445347.63999999</v>
      </c>
      <c r="V16" s="11">
        <v>90607444.330000043</v>
      </c>
      <c r="W16" s="11">
        <v>166471897.32999992</v>
      </c>
      <c r="X16" s="11"/>
      <c r="Y16" s="11"/>
      <c r="Z16" s="11"/>
      <c r="AA16" s="11"/>
      <c r="AB16" s="11"/>
      <c r="AC16" s="11">
        <v>2882594.73</v>
      </c>
      <c r="AD16" s="11">
        <v>16594285.120000001</v>
      </c>
      <c r="AE16" s="11">
        <v>15815017.019999996</v>
      </c>
      <c r="AF16" s="11">
        <v>26176742.160000004</v>
      </c>
      <c r="AG16" s="11">
        <v>11585120.609999999</v>
      </c>
      <c r="AH16" s="11">
        <v>37811627.349999994</v>
      </c>
      <c r="AI16" s="11">
        <v>27054852.959999993</v>
      </c>
      <c r="AJ16" s="11">
        <v>78748932.380000025</v>
      </c>
      <c r="AK16" s="11">
        <v>129073574.83000001</v>
      </c>
      <c r="AL16" s="11">
        <v>93046937.75</v>
      </c>
      <c r="AM16" s="11">
        <v>85553894.179999948</v>
      </c>
      <c r="AN16" s="11">
        <v>192507528.68000001</v>
      </c>
      <c r="AO16" s="11"/>
      <c r="AT16">
        <v>2514576.14</v>
      </c>
      <c r="AU16">
        <v>17383906.620000001</v>
      </c>
      <c r="AV16">
        <v>12787937.109999999</v>
      </c>
      <c r="AW16">
        <v>28084288.690000001</v>
      </c>
      <c r="AX16">
        <v>17441986.469999999</v>
      </c>
      <c r="AY16">
        <v>26962898.189999998</v>
      </c>
      <c r="AZ16">
        <v>41591962.140000015</v>
      </c>
      <c r="BA16">
        <v>26970727.339999974</v>
      </c>
      <c r="BB16">
        <v>43482616.050000012</v>
      </c>
      <c r="BC16">
        <v>35762898.469999999</v>
      </c>
      <c r="BD16">
        <v>34441967.710000008</v>
      </c>
      <c r="BE16">
        <v>67105868.980000019</v>
      </c>
      <c r="BK16">
        <v>245064.53</v>
      </c>
      <c r="BL16">
        <v>9177566.9800000004</v>
      </c>
      <c r="BM16">
        <v>10232504.380000001</v>
      </c>
      <c r="BN16">
        <v>19752800.960000001</v>
      </c>
      <c r="BO16">
        <v>9263648.6799999997</v>
      </c>
      <c r="BP16">
        <v>24401891.010000005</v>
      </c>
      <c r="BQ16">
        <v>34483875</v>
      </c>
      <c r="BR16">
        <v>54046531.719999984</v>
      </c>
      <c r="BS16">
        <v>88772824.159999996</v>
      </c>
      <c r="BT16">
        <v>80801818.810000032</v>
      </c>
      <c r="BU16">
        <v>36352008</v>
      </c>
      <c r="BV16">
        <v>142728810.5</v>
      </c>
      <c r="CB16">
        <v>3035268.12</v>
      </c>
      <c r="CC16">
        <v>6044282.6200000001</v>
      </c>
    </row>
    <row r="17" spans="1:96" outlineLevel="1" x14ac:dyDescent="0.25">
      <c r="A17" s="28">
        <v>9</v>
      </c>
      <c r="B17" s="1"/>
      <c r="C17" s="26" t="s">
        <v>100</v>
      </c>
      <c r="D17" s="45" t="s">
        <v>73</v>
      </c>
      <c r="E17" s="4" t="s">
        <v>69</v>
      </c>
      <c r="F17" s="1" t="s">
        <v>74</v>
      </c>
      <c r="G17" s="1" t="s">
        <v>38</v>
      </c>
      <c r="H17" s="1" t="s">
        <v>33</v>
      </c>
      <c r="I17" s="18" t="s">
        <v>21</v>
      </c>
      <c r="J17" s="19">
        <v>43101</v>
      </c>
      <c r="K17" s="16" t="s">
        <v>131</v>
      </c>
      <c r="L17" s="11">
        <v>12478824.42</v>
      </c>
      <c r="M17" s="11">
        <v>7280470.7000000011</v>
      </c>
      <c r="N17" s="11">
        <v>9766882.5099999979</v>
      </c>
      <c r="O17" s="11">
        <v>24547721.349999998</v>
      </c>
      <c r="P17" s="11">
        <v>65567262.149999999</v>
      </c>
      <c r="Q17" s="11">
        <v>115678757.00999999</v>
      </c>
      <c r="R17" s="11">
        <v>230016108.34000003</v>
      </c>
      <c r="S17" s="11">
        <v>366406873.74000001</v>
      </c>
      <c r="T17" s="11">
        <v>321882878.24000001</v>
      </c>
      <c r="U17" s="11">
        <v>111335932.97000003</v>
      </c>
      <c r="V17" s="11">
        <v>189918583.13999987</v>
      </c>
      <c r="W17" s="11">
        <v>719537161.83999991</v>
      </c>
      <c r="X17" s="11"/>
      <c r="Y17" s="11"/>
      <c r="Z17" s="11"/>
      <c r="AA17" s="11"/>
      <c r="AB17" s="11"/>
      <c r="AC17" s="11">
        <v>584538.94999999995</v>
      </c>
      <c r="AD17" s="11">
        <v>82224866.579999998</v>
      </c>
      <c r="AE17" s="11">
        <v>190123924.77000001</v>
      </c>
      <c r="AF17" s="11">
        <v>139552142.75999999</v>
      </c>
      <c r="AG17" s="11">
        <v>129194747.29000002</v>
      </c>
      <c r="AH17" s="11">
        <v>132000379.09000003</v>
      </c>
      <c r="AI17" s="11">
        <v>202595149.66999996</v>
      </c>
      <c r="AJ17" s="11">
        <v>526676287.90999997</v>
      </c>
      <c r="AK17" s="11">
        <v>205899981.45000005</v>
      </c>
      <c r="AL17" s="11">
        <v>185950271.53999996</v>
      </c>
      <c r="AM17" s="11">
        <v>261872994.43000007</v>
      </c>
      <c r="AN17" s="11">
        <v>831058549.3499999</v>
      </c>
      <c r="AO17" s="11"/>
      <c r="AT17">
        <v>910266.1</v>
      </c>
      <c r="AU17">
        <v>19503736.849999998</v>
      </c>
      <c r="AV17">
        <v>73530054.590000004</v>
      </c>
      <c r="AW17">
        <v>104469297.70999999</v>
      </c>
      <c r="AX17">
        <v>89594317.170000017</v>
      </c>
      <c r="AY17">
        <v>143769217.02999997</v>
      </c>
      <c r="AZ17">
        <v>312898133.52000004</v>
      </c>
      <c r="BA17">
        <v>209028546.38999999</v>
      </c>
      <c r="BB17">
        <v>135879523.93999994</v>
      </c>
      <c r="BC17">
        <v>184883520.41000009</v>
      </c>
      <c r="BD17">
        <v>142815099.48000002</v>
      </c>
      <c r="BE17">
        <v>798051617.75</v>
      </c>
      <c r="BK17">
        <v>0</v>
      </c>
      <c r="BL17">
        <v>4519977.17</v>
      </c>
      <c r="BM17">
        <v>91552337.640000001</v>
      </c>
      <c r="BN17">
        <v>92329302.319999993</v>
      </c>
      <c r="BO17">
        <v>243582518.25999999</v>
      </c>
      <c r="BP17">
        <v>161768167.48000002</v>
      </c>
      <c r="BQ17">
        <v>194347673.88</v>
      </c>
      <c r="BR17">
        <v>541047765.8900001</v>
      </c>
      <c r="BS17">
        <v>799634903.53999996</v>
      </c>
      <c r="BT17">
        <v>763239082.4599998</v>
      </c>
      <c r="BU17">
        <v>1021012815.96</v>
      </c>
      <c r="BV17">
        <v>1189588198.4200006</v>
      </c>
      <c r="CB17">
        <v>1447167.36</v>
      </c>
      <c r="CC17">
        <v>3189816.3099999996</v>
      </c>
    </row>
    <row r="18" spans="1:96" outlineLevel="1" x14ac:dyDescent="0.25">
      <c r="A18" s="28">
        <v>10</v>
      </c>
      <c r="B18" s="1"/>
      <c r="C18" s="26" t="s">
        <v>100</v>
      </c>
      <c r="D18" s="45" t="s">
        <v>75</v>
      </c>
      <c r="E18" s="4" t="s">
        <v>69</v>
      </c>
      <c r="F18" s="1" t="s">
        <v>76</v>
      </c>
      <c r="G18" s="1" t="s">
        <v>38</v>
      </c>
      <c r="H18" s="1" t="s">
        <v>33</v>
      </c>
      <c r="I18" s="18" t="s">
        <v>21</v>
      </c>
      <c r="J18" s="19">
        <v>43101</v>
      </c>
      <c r="K18" s="16" t="s">
        <v>131</v>
      </c>
      <c r="L18" s="11">
        <v>586405.56000000006</v>
      </c>
      <c r="M18" s="11">
        <v>2436134.88</v>
      </c>
      <c r="N18" s="11">
        <v>2695796.1</v>
      </c>
      <c r="O18" s="11">
        <v>3436433.5200000005</v>
      </c>
      <c r="P18" s="11">
        <v>2954148.0199999996</v>
      </c>
      <c r="Q18" s="11">
        <v>72857504.780000001</v>
      </c>
      <c r="R18" s="11">
        <v>74631216.350000009</v>
      </c>
      <c r="S18" s="11">
        <v>146268602.59</v>
      </c>
      <c r="T18" s="11">
        <v>1851369.1700000167</v>
      </c>
      <c r="U18" s="11">
        <v>95702527.689999998</v>
      </c>
      <c r="V18" s="11">
        <v>35397924.409999967</v>
      </c>
      <c r="W18" s="11">
        <v>617105749.6099999</v>
      </c>
      <c r="X18" s="11"/>
      <c r="Y18" s="11"/>
      <c r="Z18" s="11"/>
      <c r="AA18" s="11"/>
      <c r="AB18" s="11"/>
      <c r="AC18" s="11">
        <v>392294.13</v>
      </c>
      <c r="AD18" s="11">
        <v>1650235.2599999998</v>
      </c>
      <c r="AE18" s="11">
        <v>2059316.7300000002</v>
      </c>
      <c r="AF18" s="11">
        <v>30045972.379999999</v>
      </c>
      <c r="AG18" s="11">
        <v>217762706.88</v>
      </c>
      <c r="AH18" s="11">
        <v>54895975.340000033</v>
      </c>
      <c r="AI18" s="11">
        <v>251335113.08999991</v>
      </c>
      <c r="AJ18" s="11">
        <v>19488483.850000024</v>
      </c>
      <c r="AK18" s="11">
        <v>7132197.4300000668</v>
      </c>
      <c r="AL18" s="11">
        <v>7808302.3099999428</v>
      </c>
      <c r="AM18" s="11">
        <v>303500782.62</v>
      </c>
      <c r="AN18" s="11">
        <v>983366449.94000006</v>
      </c>
      <c r="AO18" s="11"/>
      <c r="AT18">
        <v>1401768.72</v>
      </c>
      <c r="AU18">
        <v>1525190.4400000002</v>
      </c>
      <c r="AV18">
        <v>1930340.4699999997</v>
      </c>
      <c r="AW18">
        <v>2634128.04</v>
      </c>
      <c r="AX18">
        <v>6309526.5700000003</v>
      </c>
      <c r="AY18">
        <v>3204604.9799999986</v>
      </c>
      <c r="AZ18">
        <v>10811719.040000003</v>
      </c>
      <c r="BA18">
        <v>123172330.54000001</v>
      </c>
      <c r="BB18">
        <v>356364389.99000001</v>
      </c>
      <c r="BC18">
        <v>101912634.20999998</v>
      </c>
      <c r="BD18">
        <v>39856413.889999986</v>
      </c>
      <c r="BE18">
        <v>268456293.05000007</v>
      </c>
      <c r="BK18">
        <v>5425031</v>
      </c>
      <c r="BL18">
        <v>1503279.7000000002</v>
      </c>
      <c r="BM18">
        <v>2963096.0699999994</v>
      </c>
      <c r="BN18">
        <v>7085320.9900000021</v>
      </c>
      <c r="BO18">
        <v>11370275.789999999</v>
      </c>
      <c r="BP18">
        <v>10418144.970000003</v>
      </c>
      <c r="BQ18">
        <v>47093448.479999997</v>
      </c>
      <c r="BR18">
        <v>159359692.75</v>
      </c>
      <c r="BS18">
        <v>343576524.75999999</v>
      </c>
      <c r="BT18">
        <v>121218810.13</v>
      </c>
      <c r="BU18">
        <v>19974762.879999995</v>
      </c>
      <c r="BV18">
        <v>618391543.33999991</v>
      </c>
      <c r="CB18">
        <v>551270</v>
      </c>
      <c r="CC18">
        <v>3086787.94</v>
      </c>
    </row>
    <row r="19" spans="1:96" x14ac:dyDescent="0.25">
      <c r="A19" s="14">
        <v>11</v>
      </c>
      <c r="B19" s="1"/>
      <c r="C19" s="1"/>
      <c r="D19" s="20" t="s">
        <v>59</v>
      </c>
      <c r="E19" s="1"/>
      <c r="F19" s="63"/>
      <c r="G19" s="1" t="s">
        <v>23</v>
      </c>
      <c r="H19" s="1"/>
      <c r="I19" s="21" t="s">
        <v>21</v>
      </c>
      <c r="J19" s="1"/>
      <c r="K19" s="16" t="s">
        <v>131</v>
      </c>
    </row>
    <row r="20" spans="1:96" x14ac:dyDescent="0.25">
      <c r="A20" s="28">
        <v>12</v>
      </c>
      <c r="B20" s="1"/>
      <c r="C20" s="1"/>
      <c r="D20" s="17" t="s">
        <v>57</v>
      </c>
      <c r="E20" s="26" t="s">
        <v>111</v>
      </c>
      <c r="F20" s="63"/>
      <c r="G20" s="1" t="s">
        <v>34</v>
      </c>
      <c r="H20" s="26" t="s">
        <v>110</v>
      </c>
      <c r="I20" s="15" t="s">
        <v>26</v>
      </c>
      <c r="J20" s="1"/>
      <c r="K20" s="16" t="s">
        <v>131</v>
      </c>
      <c r="X20" s="31">
        <f>X25/AVERAGE(X22:X23)/1000</f>
        <v>305.60714753205036</v>
      </c>
      <c r="Y20" s="31">
        <f>Y25/AVERAGE(Y22:Y23)/1000</f>
        <v>350.99201560318812</v>
      </c>
      <c r="Z20" s="31">
        <f>Z25/AVERAGE(Z22:Z23)/1000</f>
        <v>421.58586724085018</v>
      </c>
      <c r="AA20" s="31">
        <f>AA25/AVERAGE(AA22:AA23)/1000</f>
        <v>425.22522856129058</v>
      </c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>
        <f>AO25/AVERAGE(AO22:AO23)/1000</f>
        <v>312.40675141250546</v>
      </c>
      <c r="AP20" s="31">
        <f>AP25/AVERAGE(AP22:AP23)/1000</f>
        <v>359.916667756028</v>
      </c>
      <c r="AQ20" s="31">
        <f>AQ25/AVERAGE(AQ22:AQ23)/1000</f>
        <v>428.92499451533007</v>
      </c>
      <c r="AR20" s="31">
        <f>AR25/AVERAGE(AR22:AR23)/1000</f>
        <v>416.14391108975951</v>
      </c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>
        <f>BF25/AVERAGE(BF22:BF23)/1000</f>
        <v>302.84062324364771</v>
      </c>
      <c r="BG20" s="31">
        <f>BG25/AVERAGE(BG22:BG23)/1000</f>
        <v>290.92664581047313</v>
      </c>
      <c r="BH20" s="31">
        <f>BH25/AVERAGE(BH22:BH23)/1000</f>
        <v>415.33297510975541</v>
      </c>
      <c r="BI20" s="31">
        <f>BI25/AVERAGE(BI22:BI23)/1000</f>
        <v>461.26960244290524</v>
      </c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>
        <f>BW25/AVERAGE(BW22:BW23)/1000</f>
        <v>309.34776452051693</v>
      </c>
      <c r="BX20" s="31">
        <f>BX25/AVERAGE(BX22:BX23)/1000</f>
        <v>357.32316450727023</v>
      </c>
      <c r="BY20" s="31">
        <f>BY25/AVERAGE(BY22:BY23)/1000</f>
        <v>411.17197221466921</v>
      </c>
      <c r="BZ20" s="31">
        <f>BZ25/AVERAGE(BZ22:BZ23)/1000</f>
        <v>529.43355674207555</v>
      </c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>
        <f>CN25/AVERAGE(CN22:CN23)/1000</f>
        <v>305.37209857696013</v>
      </c>
      <c r="CO20" s="31">
        <f>CO25/AVERAGE(CO22:CO23)/1000</f>
        <v>370.12288070410807</v>
      </c>
      <c r="CP20" s="31"/>
      <c r="CQ20" s="31"/>
    </row>
    <row r="21" spans="1:96" x14ac:dyDescent="0.25">
      <c r="A21" s="28">
        <v>13</v>
      </c>
      <c r="B21" s="1"/>
      <c r="C21" s="1"/>
      <c r="D21" s="17" t="s">
        <v>58</v>
      </c>
      <c r="E21" s="26" t="s">
        <v>111</v>
      </c>
      <c r="F21" s="63"/>
      <c r="G21" s="1" t="s">
        <v>34</v>
      </c>
      <c r="H21" s="26" t="s">
        <v>110</v>
      </c>
      <c r="I21" s="15" t="s">
        <v>26</v>
      </c>
      <c r="J21" s="1"/>
      <c r="K21" s="16" t="s">
        <v>131</v>
      </c>
      <c r="X21" s="31">
        <f>X26/X24/1000</f>
        <v>88.954398938540947</v>
      </c>
      <c r="Y21" s="31">
        <f>Y26/Y24/1000</f>
        <v>93.951693542629187</v>
      </c>
      <c r="Z21" s="31">
        <f>Z26/Z24/1000</f>
        <v>133.7836220213708</v>
      </c>
      <c r="AA21" s="31">
        <f>AA26/AA24/1000</f>
        <v>86.612138773840414</v>
      </c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>
        <f>AO26/AO24/1000</f>
        <v>103.23224998432725</v>
      </c>
      <c r="AP21" s="31">
        <f>AP26/AP24/1000</f>
        <v>105.56949338140032</v>
      </c>
      <c r="AQ21" s="31">
        <f>AQ26/AQ24/1000</f>
        <v>159.42203163618387</v>
      </c>
      <c r="AR21" s="31">
        <f>AR26/AR24/1000</f>
        <v>74.353021360997076</v>
      </c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>
        <f>BF26/BF24/1000</f>
        <v>103.92932347100874</v>
      </c>
      <c r="BG21" s="31">
        <f>BG26/BG24/1000</f>
        <v>101.13909076302023</v>
      </c>
      <c r="BH21" s="31">
        <f>BH26/BH24/1000</f>
        <v>159.4454361505569</v>
      </c>
      <c r="BI21" s="31">
        <f>BI26/BI24/1000</f>
        <v>66.930590597503965</v>
      </c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>
        <f>BW26/BW24/1000</f>
        <v>104.08432950973253</v>
      </c>
      <c r="BX21" s="31">
        <f>BX26/BX24/1000</f>
        <v>109.56322263352895</v>
      </c>
      <c r="BY21" s="31">
        <f>BY26/BY24/1000</f>
        <v>164.91032619973652</v>
      </c>
      <c r="BZ21" s="31">
        <f>BZ26/BZ24/1000</f>
        <v>95.160263450401303</v>
      </c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>
        <f>CN26/CN24/1000</f>
        <v>127.65611765267616</v>
      </c>
      <c r="CO21" s="31">
        <f>CO26/CO24/1000</f>
        <v>120.32895937073884</v>
      </c>
      <c r="CP21" s="31"/>
      <c r="CQ21" s="31"/>
    </row>
    <row r="22" spans="1:96" ht="21.4" customHeight="1" outlineLevel="1" x14ac:dyDescent="0.25">
      <c r="A22" s="1"/>
      <c r="B22" s="1"/>
      <c r="C22" s="1"/>
      <c r="D22" s="22" t="s">
        <v>50</v>
      </c>
      <c r="E22" s="23" t="s">
        <v>48</v>
      </c>
      <c r="F22" s="26" t="s">
        <v>128</v>
      </c>
      <c r="G22" s="1" t="s">
        <v>31</v>
      </c>
      <c r="H22" s="16" t="s">
        <v>49</v>
      </c>
      <c r="I22" s="22" t="s">
        <v>21</v>
      </c>
      <c r="J22" s="2">
        <v>43101</v>
      </c>
      <c r="K22" s="16" t="s">
        <v>131</v>
      </c>
      <c r="L22" s="61">
        <v>37.260784313725388</v>
      </c>
      <c r="M22" s="61">
        <v>37.170121951219478</v>
      </c>
      <c r="N22" s="61">
        <v>37.196296296296261</v>
      </c>
      <c r="O22" s="61">
        <v>37.734090909091009</v>
      </c>
      <c r="P22" s="61">
        <v>38.846234177215003</v>
      </c>
      <c r="Q22" s="61">
        <v>40.365486725663757</v>
      </c>
      <c r="R22" s="61">
        <v>41.99</v>
      </c>
      <c r="S22" s="61">
        <v>40.250000000000043</v>
      </c>
      <c r="T22" s="61">
        <v>40.790747663551443</v>
      </c>
      <c r="U22" s="61"/>
      <c r="V22" s="61">
        <v>40.150000000000013</v>
      </c>
      <c r="W22" s="61">
        <v>40.246341463414687</v>
      </c>
      <c r="X22" s="61">
        <f>AVERAGE(L22:N22)</f>
        <v>37.209067520413704</v>
      </c>
      <c r="Y22" s="61">
        <f>AVERAGE(O22:Q22)</f>
        <v>38.981937270656587</v>
      </c>
      <c r="Z22" s="61">
        <f>AVERAGE(R22:T22)</f>
        <v>41.010249221183827</v>
      </c>
      <c r="AA22" s="61">
        <f>AVERAGE(U22:W22)</f>
        <v>40.19817073170735</v>
      </c>
      <c r="AB22" s="61"/>
      <c r="AC22" s="61">
        <v>40.937866108786608</v>
      </c>
      <c r="AD22" s="61"/>
      <c r="AE22" s="61"/>
      <c r="AF22" s="61">
        <v>40.866666666666653</v>
      </c>
      <c r="AG22" s="61">
        <v>41.149065420560603</v>
      </c>
      <c r="AH22" s="61">
        <v>41.405364806866828</v>
      </c>
      <c r="AI22" s="61">
        <v>41.325925925925908</v>
      </c>
      <c r="AJ22" s="61">
        <v>41.4</v>
      </c>
      <c r="AK22" s="61"/>
      <c r="AL22" s="61">
        <v>41.29999999999999</v>
      </c>
      <c r="AM22" s="61">
        <v>41.29999999999999</v>
      </c>
      <c r="AN22" s="61">
        <v>41.597265625000198</v>
      </c>
      <c r="AO22" s="61">
        <f>AVERAGE(AC22:AE22)</f>
        <v>40.937866108786608</v>
      </c>
      <c r="AP22" s="61">
        <f>AVERAGE(AF22:AH22)</f>
        <v>41.140365631364695</v>
      </c>
      <c r="AQ22" s="61">
        <f>AVERAGE(AI22:AK22)</f>
        <v>41.362962962962953</v>
      </c>
      <c r="AR22" s="61">
        <f>AVERAGE(AL22:AN22)</f>
        <v>41.399088541666721</v>
      </c>
      <c r="AS22" s="61"/>
      <c r="AT22" s="61">
        <v>41.755016722407959</v>
      </c>
      <c r="AU22" s="61">
        <v>41.55</v>
      </c>
      <c r="AV22" s="61">
        <v>41.55</v>
      </c>
      <c r="AW22" s="61">
        <v>41.510416666666657</v>
      </c>
      <c r="AX22" s="61">
        <v>41.34</v>
      </c>
      <c r="AY22" s="61">
        <v>42.029841269841477</v>
      </c>
      <c r="AZ22" s="61">
        <v>42.443750000000144</v>
      </c>
      <c r="BA22" s="61">
        <v>42.40526315789473</v>
      </c>
      <c r="BB22" s="61">
        <v>42.483333333333327</v>
      </c>
      <c r="BC22" s="61">
        <v>42.486363636363627</v>
      </c>
      <c r="BD22" s="61">
        <v>42.427692307692311</v>
      </c>
      <c r="BE22" s="61">
        <v>42.494186046511629</v>
      </c>
      <c r="BF22" s="61">
        <f>AVERAGE(AT22:AV22)</f>
        <v>41.618338907469315</v>
      </c>
      <c r="BG22" s="61">
        <f>AVERAGE(AW22:AY22)</f>
        <v>41.626752645502712</v>
      </c>
      <c r="BH22" s="61">
        <f>AVERAGE(AZ22:BB22)</f>
        <v>42.444115497076069</v>
      </c>
      <c r="BI22" s="61">
        <f>AVERAGE(BC22:BE22)</f>
        <v>42.469413996855856</v>
      </c>
      <c r="BJ22" s="61"/>
      <c r="BK22" s="61">
        <v>42.74980079681275</v>
      </c>
      <c r="BL22" s="61">
        <v>43.026642335766297</v>
      </c>
      <c r="BM22" s="61">
        <v>43.356896551724311</v>
      </c>
      <c r="BN22" s="61">
        <v>43.876578947368444</v>
      </c>
      <c r="BO22" s="61">
        <v>44.181851851851853</v>
      </c>
      <c r="BP22" s="61">
        <v>44.345172413793087</v>
      </c>
      <c r="BQ22" s="61">
        <v>44.358185185185413</v>
      </c>
      <c r="BR22" s="61">
        <v>44.763327787022241</v>
      </c>
      <c r="BS22" s="61">
        <v>44.732637362637398</v>
      </c>
      <c r="BT22" s="61">
        <v>44.797868852459011</v>
      </c>
      <c r="BU22" s="61">
        <v>45.244567404426512</v>
      </c>
      <c r="BV22" s="61">
        <v>45.833639398998223</v>
      </c>
      <c r="BW22" s="61">
        <f>AVERAGE(BK22:BM22)</f>
        <v>43.044446561434455</v>
      </c>
      <c r="BX22" s="61">
        <f>AVERAGE(BN22:BP22)</f>
        <v>44.134534404337792</v>
      </c>
      <c r="BY22" s="61">
        <f>AVERAGE(BQ22:BS22)</f>
        <v>44.61805011161502</v>
      </c>
      <c r="BZ22" s="61">
        <f>AVERAGE(BT22:BV22)</f>
        <v>45.292025218627913</v>
      </c>
      <c r="CA22" s="61"/>
      <c r="CB22" s="61">
        <v>46.241495601173291</v>
      </c>
      <c r="CC22" s="61">
        <v>45.764074074074088</v>
      </c>
      <c r="CD22" s="61">
        <v>45.465599999999988</v>
      </c>
      <c r="CE22" s="61">
        <v>45.572626262626223</v>
      </c>
      <c r="CF22" s="61">
        <v>44.629000000000012</v>
      </c>
      <c r="CG22" s="61">
        <v>44.464761904761922</v>
      </c>
      <c r="CH22" s="61">
        <v>43.28</v>
      </c>
      <c r="CI22" s="61">
        <v>43.93533333333334</v>
      </c>
      <c r="CJ22" s="61">
        <v>44.046666666666667</v>
      </c>
      <c r="CK22" s="61">
        <v>45.311904761904742</v>
      </c>
      <c r="CL22" s="61">
        <v>43.073529411764703</v>
      </c>
      <c r="CN22" s="61">
        <f>AVERAGE(CB22:CD22)</f>
        <v>45.82372322508246</v>
      </c>
      <c r="CO22" s="61">
        <f>AVERAGE(CE22:CG22)</f>
        <v>44.888796055796057</v>
      </c>
      <c r="CP22" s="61"/>
      <c r="CQ22" s="61"/>
      <c r="CR22" s="13"/>
    </row>
    <row r="23" spans="1:96" ht="17.25" customHeight="1" outlineLevel="1" x14ac:dyDescent="0.25">
      <c r="A23" s="1"/>
      <c r="B23" s="1"/>
      <c r="C23" s="1"/>
      <c r="D23" s="22" t="s">
        <v>47</v>
      </c>
      <c r="E23" s="23" t="s">
        <v>51</v>
      </c>
      <c r="F23" s="26" t="s">
        <v>128</v>
      </c>
      <c r="G23" s="1" t="s">
        <v>31</v>
      </c>
      <c r="H23" s="16" t="s">
        <v>49</v>
      </c>
      <c r="I23" s="22" t="s">
        <v>21</v>
      </c>
      <c r="J23" s="2">
        <v>43101</v>
      </c>
      <c r="K23" s="16" t="s">
        <v>131</v>
      </c>
      <c r="L23" s="61">
        <v>40.223287671232747</v>
      </c>
      <c r="M23" s="61">
        <v>40.178048780487757</v>
      </c>
      <c r="N23" s="61">
        <v>40.197560975609697</v>
      </c>
      <c r="O23" s="61">
        <v>40.233552631578938</v>
      </c>
      <c r="P23" s="61">
        <v>41.385463743676233</v>
      </c>
      <c r="Q23" s="61">
        <v>43.137798165137639</v>
      </c>
      <c r="R23" s="61">
        <v>43.43636363636363</v>
      </c>
      <c r="S23" s="61">
        <v>43.263414634146393</v>
      </c>
      <c r="T23" s="61">
        <v>43.410687500000073</v>
      </c>
      <c r="U23" s="61">
        <v>43.3</v>
      </c>
      <c r="V23" s="61">
        <v>43.086111111111087</v>
      </c>
      <c r="W23" s="61">
        <v>43.118333333333439</v>
      </c>
      <c r="X23" s="61">
        <f t="shared" ref="X23:X24" si="3">AVERAGE(L23:N23)</f>
        <v>40.199632475776731</v>
      </c>
      <c r="Y23" s="61">
        <f t="shared" ref="Y23:Y24" si="4">AVERAGE(O23:Q23)</f>
        <v>41.585604846797601</v>
      </c>
      <c r="Z23" s="61">
        <f t="shared" ref="Z23:Z24" si="5">AVERAGE(R23:T23)</f>
        <v>43.370155256836703</v>
      </c>
      <c r="AA23" s="61">
        <f t="shared" ref="AA23:AA24" si="6">AVERAGE(U23:W23)</f>
        <v>43.16814814814817</v>
      </c>
      <c r="AB23" s="61"/>
      <c r="AC23" s="61">
        <v>43.565677966101703</v>
      </c>
      <c r="AD23" s="61">
        <v>43.5</v>
      </c>
      <c r="AE23" s="61">
        <v>44.895000000000003</v>
      </c>
      <c r="AF23" s="61">
        <v>43.956799999999987</v>
      </c>
      <c r="AG23" s="61">
        <v>43.964179104477537</v>
      </c>
      <c r="AH23" s="61">
        <v>44.244736842105198</v>
      </c>
      <c r="AI23" s="61">
        <v>44.366176470588243</v>
      </c>
      <c r="AJ23" s="61">
        <v>44.3</v>
      </c>
      <c r="AK23" s="61">
        <v>44.2</v>
      </c>
      <c r="AL23" s="61">
        <v>44.472499999999997</v>
      </c>
      <c r="AM23" s="61">
        <v>44.427083333333343</v>
      </c>
      <c r="AN23" s="61">
        <v>44.240291262135912</v>
      </c>
      <c r="AO23" s="61">
        <f t="shared" ref="AO23:AO24" si="7">AVERAGE(AC23:AE23)</f>
        <v>43.986892655367235</v>
      </c>
      <c r="AP23" s="61">
        <f t="shared" ref="AP23:AP24" si="8">AVERAGE(AF23:AH23)</f>
        <v>44.055238648860914</v>
      </c>
      <c r="AQ23" s="61">
        <f t="shared" ref="AQ23:AQ24" si="9">AVERAGE(AI23:AK23)</f>
        <v>44.288725490196079</v>
      </c>
      <c r="AR23" s="61">
        <f t="shared" ref="AR23:AR24" si="10">AVERAGE(AL23:AN23)</f>
        <v>44.379958198489753</v>
      </c>
      <c r="AS23" s="61"/>
      <c r="AT23" s="61">
        <v>44.465624999999903</v>
      </c>
      <c r="AU23" s="61">
        <v>44.341250000000002</v>
      </c>
      <c r="AV23" s="61">
        <v>44.2</v>
      </c>
      <c r="AW23" s="61">
        <v>44.67499999999999</v>
      </c>
      <c r="AX23" s="61">
        <v>44.05</v>
      </c>
      <c r="AY23" s="61">
        <v>44.944720496894533</v>
      </c>
      <c r="AZ23" s="61">
        <v>45.218749999999929</v>
      </c>
      <c r="BA23" s="61">
        <v>47.5</v>
      </c>
      <c r="BB23" s="61">
        <v>47.064583333333339</v>
      </c>
      <c r="BC23" s="61">
        <v>45.458870967741888</v>
      </c>
      <c r="BD23" s="61">
        <v>45.848400000000012</v>
      </c>
      <c r="BE23" s="61">
        <v>45.9529268292683</v>
      </c>
      <c r="BF23" s="61">
        <f t="shared" ref="BF23:BF24" si="11">AVERAGE(AT23:AV23)</f>
        <v>44.335624999999972</v>
      </c>
      <c r="BG23" s="61">
        <f t="shared" ref="BG23:BG24" si="12">AVERAGE(AW23:AY23)</f>
        <v>44.556573498964838</v>
      </c>
      <c r="BH23" s="61">
        <f t="shared" ref="BH23:BH24" si="13">AVERAGE(AZ23:BB23)</f>
        <v>46.594444444444427</v>
      </c>
      <c r="BI23" s="61">
        <f t="shared" ref="BI23:BI24" si="14">AVERAGE(BC23:BE23)</f>
        <v>45.753399265670062</v>
      </c>
      <c r="BJ23" s="61"/>
      <c r="BK23" s="61">
        <v>45.454368932038747</v>
      </c>
      <c r="BL23" s="61">
        <v>45.830322580645152</v>
      </c>
      <c r="BM23" s="61">
        <v>46.182738095238143</v>
      </c>
      <c r="BN23" s="61">
        <v>46.839629629629613</v>
      </c>
      <c r="BO23" s="61">
        <v>47.201538461538483</v>
      </c>
      <c r="BP23" s="61">
        <v>47.45239999999999</v>
      </c>
      <c r="BQ23" s="61">
        <v>47.154957983193292</v>
      </c>
      <c r="BR23" s="61">
        <v>47.717117437722713</v>
      </c>
      <c r="BS23" s="61">
        <v>48.43904255319152</v>
      </c>
      <c r="BT23" s="61">
        <v>47.797586206896668</v>
      </c>
      <c r="BU23" s="61">
        <v>48.22008196721309</v>
      </c>
      <c r="BV23" s="61">
        <v>48.786507936507732</v>
      </c>
      <c r="BW23" s="61">
        <f t="shared" ref="BW23:BW24" si="15">AVERAGE(BK23:BM23)</f>
        <v>45.822476535974012</v>
      </c>
      <c r="BX23" s="61">
        <f t="shared" ref="BX23:BX24" si="16">AVERAGE(BN23:BP23)</f>
        <v>47.164522697056022</v>
      </c>
      <c r="BY23" s="61">
        <f t="shared" ref="BY23:BY24" si="17">AVERAGE(BQ23:BS23)</f>
        <v>47.770372658035846</v>
      </c>
      <c r="BZ23" s="61">
        <f t="shared" ref="BZ23:BZ24" si="18">AVERAGE(BT23:BV23)</f>
        <v>48.268058703539168</v>
      </c>
      <c r="CA23" s="61"/>
      <c r="CB23" s="61">
        <v>49.210111111111118</v>
      </c>
      <c r="CC23" s="61">
        <v>48.375416666666673</v>
      </c>
      <c r="CD23" s="61">
        <v>48.975106382978737</v>
      </c>
      <c r="CE23" s="61">
        <v>48.844328358208926</v>
      </c>
      <c r="CF23" s="61">
        <v>47.678400000000011</v>
      </c>
      <c r="CG23" s="61">
        <v>47.357272727272751</v>
      </c>
      <c r="CH23" s="61">
        <v>45.744000000000007</v>
      </c>
      <c r="CI23" s="61">
        <v>46.861612903225812</v>
      </c>
      <c r="CJ23" s="61">
        <v>47.090800000000002</v>
      </c>
      <c r="CK23" s="61">
        <v>48.706666666666607</v>
      </c>
      <c r="CL23" s="61">
        <v>46.394117647058827</v>
      </c>
      <c r="CN23" s="61">
        <f t="shared" ref="CN23:CN24" si="19">AVERAGE(CB23:CD23)</f>
        <v>48.853544720252181</v>
      </c>
      <c r="CO23" s="61">
        <f t="shared" ref="CO23:CO24" si="20">AVERAGE(CE23:CG23)</f>
        <v>47.960000361827234</v>
      </c>
      <c r="CP23" s="61"/>
      <c r="CQ23" s="61"/>
      <c r="CR23" s="13"/>
    </row>
    <row r="24" spans="1:96" ht="17.25" customHeight="1" outlineLevel="1" x14ac:dyDescent="0.25">
      <c r="A24" s="1"/>
      <c r="B24" s="1"/>
      <c r="C24" s="1"/>
      <c r="D24" s="22" t="s">
        <v>52</v>
      </c>
      <c r="E24" s="23" t="s">
        <v>53</v>
      </c>
      <c r="F24" s="26" t="s">
        <v>128</v>
      </c>
      <c r="G24" s="1" t="s">
        <v>31</v>
      </c>
      <c r="H24" s="16" t="s">
        <v>49</v>
      </c>
      <c r="I24" s="22" t="s">
        <v>21</v>
      </c>
      <c r="J24" s="2">
        <v>43101</v>
      </c>
      <c r="K24" s="16" t="s">
        <v>131</v>
      </c>
      <c r="L24" s="61">
        <v>40.294696969696993</v>
      </c>
      <c r="M24" s="61">
        <v>40.253977272727333</v>
      </c>
      <c r="N24" s="61">
        <v>40.301234567901282</v>
      </c>
      <c r="O24" s="61">
        <v>40.733867276887871</v>
      </c>
      <c r="P24" s="61">
        <v>41.908764271322759</v>
      </c>
      <c r="Q24" s="61">
        <v>43.523822222222222</v>
      </c>
      <c r="R24" s="61">
        <v>45.096250000000019</v>
      </c>
      <c r="S24" s="61">
        <v>44.470731707317043</v>
      </c>
      <c r="T24" s="61">
        <v>43.67</v>
      </c>
      <c r="U24" s="61"/>
      <c r="V24" s="61">
        <v>45.438818565400837</v>
      </c>
      <c r="W24" s="61">
        <v>46.01111111111112</v>
      </c>
      <c r="X24" s="61">
        <f t="shared" si="3"/>
        <v>40.283302936775208</v>
      </c>
      <c r="Y24" s="61">
        <f t="shared" si="4"/>
        <v>42.055484590144282</v>
      </c>
      <c r="Z24" s="61">
        <f t="shared" si="5"/>
        <v>44.412327235772352</v>
      </c>
      <c r="AA24" s="61">
        <f t="shared" si="6"/>
        <v>45.724964838255978</v>
      </c>
      <c r="AB24" s="61"/>
      <c r="AC24" s="61">
        <v>46.213559322033888</v>
      </c>
      <c r="AD24" s="61">
        <v>46.278571428571418</v>
      </c>
      <c r="AE24" s="61">
        <v>46.55</v>
      </c>
      <c r="AF24" s="61">
        <v>44.831111111111113</v>
      </c>
      <c r="AG24" s="61">
        <v>44.95365853658533</v>
      </c>
      <c r="AH24" s="61">
        <v>45.078054298642662</v>
      </c>
      <c r="AI24" s="61">
        <v>45</v>
      </c>
      <c r="AJ24" s="61">
        <v>44.966666666666669</v>
      </c>
      <c r="AK24" s="61">
        <v>44.900000000000013</v>
      </c>
      <c r="AL24" s="61">
        <v>45.190909090909109</v>
      </c>
      <c r="AM24" s="61">
        <v>46.108968609865663</v>
      </c>
      <c r="AN24" s="61">
        <v>46.313749999999906</v>
      </c>
      <c r="AO24" s="61">
        <f t="shared" si="7"/>
        <v>46.347376916868427</v>
      </c>
      <c r="AP24" s="61">
        <f t="shared" si="8"/>
        <v>44.954274648779695</v>
      </c>
      <c r="AQ24" s="61">
        <f t="shared" si="9"/>
        <v>44.955555555555556</v>
      </c>
      <c r="AR24" s="61">
        <f t="shared" si="10"/>
        <v>45.871209233591564</v>
      </c>
      <c r="AS24" s="61"/>
      <c r="AT24" s="61">
        <v>46.534154929577433</v>
      </c>
      <c r="AU24" s="61">
        <v>48.08</v>
      </c>
      <c r="AV24" s="61">
        <v>47.244999999999997</v>
      </c>
      <c r="AW24" s="61">
        <v>46.314583333333317</v>
      </c>
      <c r="AX24" s="61">
        <v>46.298181818181817</v>
      </c>
      <c r="AY24" s="61">
        <v>46.41718750000004</v>
      </c>
      <c r="AZ24" s="61">
        <v>46.548333333333353</v>
      </c>
      <c r="BA24" s="61">
        <v>46.510526315789463</v>
      </c>
      <c r="BB24" s="61">
        <v>46.663333333333341</v>
      </c>
      <c r="BC24" s="61">
        <v>46.667391304347838</v>
      </c>
      <c r="BD24" s="61">
        <v>47.599511278195664</v>
      </c>
      <c r="BE24" s="61">
        <v>47.530232558139531</v>
      </c>
      <c r="BF24" s="61">
        <f t="shared" si="11"/>
        <v>47.286384976525817</v>
      </c>
      <c r="BG24" s="61">
        <f t="shared" si="12"/>
        <v>46.343317550505056</v>
      </c>
      <c r="BH24" s="61">
        <f t="shared" si="13"/>
        <v>46.574064327485381</v>
      </c>
      <c r="BI24" s="61">
        <f t="shared" si="14"/>
        <v>47.265711713561018</v>
      </c>
      <c r="BJ24" s="61"/>
      <c r="BK24" s="61">
        <v>46.2</v>
      </c>
      <c r="BL24" s="61">
        <v>47.530434782608687</v>
      </c>
      <c r="BM24" s="61">
        <v>47.610294117647101</v>
      </c>
      <c r="BN24" s="61">
        <v>47.89759999999999</v>
      </c>
      <c r="BO24" s="61">
        <v>48.005348837209333</v>
      </c>
      <c r="BP24" s="61">
        <v>47.978936170212798</v>
      </c>
      <c r="BQ24" s="61">
        <v>47.898923076922891</v>
      </c>
      <c r="BR24" s="61">
        <v>48.107047970479918</v>
      </c>
      <c r="BS24" s="61">
        <v>47.979718309859173</v>
      </c>
      <c r="BT24" s="61">
        <v>48.254693877551013</v>
      </c>
      <c r="BU24" s="61">
        <v>49.396228448275473</v>
      </c>
      <c r="BV24" s="61">
        <v>50.823067632851163</v>
      </c>
      <c r="BW24" s="61">
        <f t="shared" si="15"/>
        <v>47.113576300085263</v>
      </c>
      <c r="BX24" s="61">
        <f t="shared" si="16"/>
        <v>47.960628335807371</v>
      </c>
      <c r="BY24" s="61">
        <f t="shared" si="17"/>
        <v>47.995229785753992</v>
      </c>
      <c r="BZ24" s="61">
        <f t="shared" si="18"/>
        <v>49.491329986225878</v>
      </c>
      <c r="CA24" s="61"/>
      <c r="CB24" s="61">
        <v>51.945116279069637</v>
      </c>
      <c r="CC24" s="61">
        <v>52.750411985018502</v>
      </c>
      <c r="CD24" s="61">
        <v>53.30585365853657</v>
      </c>
      <c r="CE24" s="61">
        <v>52.436521739130463</v>
      </c>
      <c r="CF24" s="61">
        <v>52.79176470588235</v>
      </c>
      <c r="CG24" s="61">
        <v>52.592500000000008</v>
      </c>
      <c r="CH24" s="61">
        <v>52.125</v>
      </c>
      <c r="CI24" s="61">
        <v>52.029069767441868</v>
      </c>
      <c r="CJ24" s="61">
        <v>52.204594594594617</v>
      </c>
      <c r="CK24" s="61">
        <v>52.934857142857133</v>
      </c>
      <c r="CL24" s="61">
        <v>54.139565217391308</v>
      </c>
      <c r="CN24" s="61">
        <f t="shared" si="19"/>
        <v>52.66712730754157</v>
      </c>
      <c r="CO24" s="61">
        <f t="shared" si="20"/>
        <v>52.606928815004274</v>
      </c>
      <c r="CP24" s="61"/>
      <c r="CQ24" s="61"/>
      <c r="CR24" s="13"/>
    </row>
    <row r="25" spans="1:96" ht="17.25" customHeight="1" outlineLevel="1" x14ac:dyDescent="0.25">
      <c r="A25" s="1"/>
      <c r="B25" s="1"/>
      <c r="C25" s="1"/>
      <c r="D25" s="22" t="s">
        <v>54</v>
      </c>
      <c r="E25" s="23" t="s">
        <v>55</v>
      </c>
      <c r="F25" s="26" t="s">
        <v>126</v>
      </c>
      <c r="G25" s="1" t="s">
        <v>38</v>
      </c>
      <c r="H25" s="35" t="s">
        <v>117</v>
      </c>
      <c r="I25" s="22" t="s">
        <v>26</v>
      </c>
      <c r="J25" s="2">
        <v>43101</v>
      </c>
      <c r="K25" s="16" t="s">
        <v>131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62">
        <v>11828326</v>
      </c>
      <c r="Y25" s="62">
        <v>14139282</v>
      </c>
      <c r="Z25" s="62">
        <v>17786793</v>
      </c>
      <c r="AA25" s="62">
        <v>17724731</v>
      </c>
      <c r="AO25">
        <v>13265534</v>
      </c>
      <c r="AP25">
        <v>15331659</v>
      </c>
      <c r="AQ25">
        <v>18369075</v>
      </c>
      <c r="AR25">
        <v>17848214</v>
      </c>
      <c r="BF25">
        <v>13015176</v>
      </c>
      <c r="BG25">
        <v>12536513</v>
      </c>
      <c r="BH25">
        <v>18490325</v>
      </c>
      <c r="BI25">
        <v>20347251</v>
      </c>
      <c r="BP25" s="12"/>
      <c r="BQ25" s="12"/>
      <c r="BR25" s="12"/>
      <c r="BS25" s="12"/>
      <c r="BT25" s="12"/>
      <c r="BU25" s="12"/>
      <c r="BV25" s="12"/>
      <c r="BW25">
        <v>13745392</v>
      </c>
      <c r="BX25">
        <v>16311634</v>
      </c>
      <c r="BY25">
        <v>18993765</v>
      </c>
      <c r="BZ25">
        <v>24766924</v>
      </c>
      <c r="CA25" s="9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3"/>
      <c r="CN25">
        <v>14455898</v>
      </c>
      <c r="CO25">
        <v>17182732</v>
      </c>
      <c r="CP25" s="13"/>
      <c r="CQ25" s="13"/>
      <c r="CR25" s="13"/>
    </row>
    <row r="26" spans="1:96" ht="17.25" customHeight="1" outlineLevel="1" x14ac:dyDescent="0.25">
      <c r="A26" s="1"/>
      <c r="B26" s="1"/>
      <c r="C26" s="1"/>
      <c r="D26" s="1" t="s">
        <v>56</v>
      </c>
      <c r="E26" s="4" t="s">
        <v>55</v>
      </c>
      <c r="F26" s="26" t="s">
        <v>126</v>
      </c>
      <c r="G26" s="1" t="s">
        <v>38</v>
      </c>
      <c r="H26" s="26" t="s">
        <v>117</v>
      </c>
      <c r="I26" s="1" t="s">
        <v>26</v>
      </c>
      <c r="J26" s="2">
        <v>43101</v>
      </c>
      <c r="K26" s="16" t="s">
        <v>131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62">
        <v>3583377</v>
      </c>
      <c r="Y26" s="62">
        <v>3951184</v>
      </c>
      <c r="Z26" s="62">
        <v>5941642</v>
      </c>
      <c r="AA26" s="62">
        <v>3960337</v>
      </c>
      <c r="AO26">
        <v>4784544</v>
      </c>
      <c r="AP26">
        <v>4745800</v>
      </c>
      <c r="AQ26">
        <v>7166906</v>
      </c>
      <c r="AR26">
        <v>3410663</v>
      </c>
      <c r="BF26">
        <v>4914442</v>
      </c>
      <c r="BG26">
        <v>4687121</v>
      </c>
      <c r="BH26">
        <v>7426022</v>
      </c>
      <c r="BI26">
        <v>3163522</v>
      </c>
      <c r="BP26" s="12"/>
      <c r="BQ26" s="12"/>
      <c r="BR26" s="12"/>
      <c r="BS26" s="12"/>
      <c r="BT26" s="12"/>
      <c r="BU26" s="12"/>
      <c r="BV26" s="12"/>
      <c r="BW26">
        <v>4903785</v>
      </c>
      <c r="BX26">
        <v>5254721</v>
      </c>
      <c r="BY26">
        <v>7914909</v>
      </c>
      <c r="BZ26">
        <v>4709608</v>
      </c>
      <c r="CA26" s="9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3"/>
      <c r="CN26">
        <v>6723281</v>
      </c>
      <c r="CO26">
        <v>6330137</v>
      </c>
      <c r="CP26" s="13"/>
      <c r="CQ26" s="13"/>
      <c r="CR26" s="13"/>
    </row>
    <row r="27" spans="1:96" x14ac:dyDescent="0.25">
      <c r="A27" s="28">
        <v>14</v>
      </c>
      <c r="B27" s="1"/>
      <c r="C27" s="1"/>
      <c r="D27" s="26" t="s">
        <v>60</v>
      </c>
      <c r="E27" s="4" t="s">
        <v>61</v>
      </c>
      <c r="F27" s="26" t="s">
        <v>123</v>
      </c>
      <c r="G27" s="1" t="s">
        <v>23</v>
      </c>
      <c r="H27" s="1" t="s">
        <v>41</v>
      </c>
      <c r="I27" s="18" t="s">
        <v>21</v>
      </c>
      <c r="J27" s="2">
        <v>43497</v>
      </c>
      <c r="K27" s="16" t="s">
        <v>131</v>
      </c>
      <c r="AD27" s="31">
        <v>120.1111111</v>
      </c>
      <c r="AE27" s="31">
        <v>88.580645160000003</v>
      </c>
      <c r="AF27" s="31">
        <v>117.8666667</v>
      </c>
      <c r="AG27" s="31">
        <v>91.290322579999994</v>
      </c>
      <c r="AH27" s="31">
        <v>103.2333333</v>
      </c>
      <c r="AI27" s="31">
        <v>128.6333333</v>
      </c>
      <c r="AJ27" s="31">
        <v>93.225806449999993</v>
      </c>
      <c r="AK27" s="31">
        <v>108.6</v>
      </c>
      <c r="AL27" s="31">
        <v>130.54838710000001</v>
      </c>
      <c r="AM27" s="31">
        <v>109.5333333</v>
      </c>
      <c r="AN27" s="31">
        <v>103.1612903</v>
      </c>
      <c r="AO27" s="31"/>
      <c r="AP27" s="31"/>
      <c r="AQ27" s="31"/>
      <c r="AR27" s="31"/>
      <c r="AS27" s="31"/>
      <c r="AT27" s="31">
        <v>142.2903226</v>
      </c>
      <c r="AU27" s="31">
        <v>93.071428569999995</v>
      </c>
      <c r="AV27" s="31">
        <v>111.41935479999999</v>
      </c>
      <c r="AW27" s="31">
        <v>77.466666669999995</v>
      </c>
      <c r="AX27" s="31">
        <v>112.2903226</v>
      </c>
      <c r="AY27" s="31">
        <v>129.2666667</v>
      </c>
      <c r="AZ27" s="31">
        <v>170.6333333</v>
      </c>
      <c r="BA27" s="31">
        <v>130.41935480000001</v>
      </c>
      <c r="BB27" s="31">
        <v>143.9</v>
      </c>
      <c r="BC27" s="31">
        <v>174</v>
      </c>
      <c r="BD27" s="31">
        <v>152.03333330000001</v>
      </c>
      <c r="BE27" s="31">
        <v>128.9032258</v>
      </c>
      <c r="BF27" s="31"/>
      <c r="BG27" s="31"/>
      <c r="BH27" s="31"/>
      <c r="BI27" s="31"/>
      <c r="BJ27" s="31"/>
      <c r="BK27" s="31">
        <v>170.0967742</v>
      </c>
      <c r="BL27" s="31">
        <v>133.42857140000001</v>
      </c>
      <c r="BM27" s="31">
        <v>162.61290320000001</v>
      </c>
      <c r="BN27" s="31">
        <v>246</v>
      </c>
      <c r="BO27" s="31">
        <v>201.1935484</v>
      </c>
      <c r="BP27" s="31">
        <v>205.33333329999999</v>
      </c>
      <c r="BQ27" s="31">
        <v>225.53333330000001</v>
      </c>
      <c r="BR27" s="31">
        <v>209.64516130000001</v>
      </c>
      <c r="BS27" s="31">
        <v>216.83333329999999</v>
      </c>
      <c r="BT27" s="31">
        <v>227.38709679999999</v>
      </c>
      <c r="BU27" s="31">
        <v>208.43333329999999</v>
      </c>
      <c r="BV27" s="31">
        <v>182.45161289999999</v>
      </c>
      <c r="BW27" s="31"/>
      <c r="BX27" s="31"/>
      <c r="BY27" s="31"/>
      <c r="BZ27" s="31"/>
      <c r="CA27" s="31"/>
      <c r="CB27" s="31">
        <v>248.38709679999999</v>
      </c>
      <c r="CC27" s="31">
        <v>215.92857140000001</v>
      </c>
      <c r="CD27" s="31">
        <v>219.2903226</v>
      </c>
      <c r="CE27" s="31">
        <v>202.1</v>
      </c>
      <c r="CF27" s="31">
        <v>162.61290320000001</v>
      </c>
      <c r="CG27" s="31">
        <v>174.06666670000001</v>
      </c>
      <c r="CH27" s="31">
        <v>177.1</v>
      </c>
      <c r="CI27" s="31">
        <v>173.12903230000001</v>
      </c>
      <c r="CJ27" s="31">
        <v>167.3666667</v>
      </c>
      <c r="CK27" s="31">
        <v>177.64516130000001</v>
      </c>
      <c r="CL27" s="31">
        <v>171.88888890000001</v>
      </c>
    </row>
    <row r="28" spans="1:96" x14ac:dyDescent="0.25">
      <c r="A28" s="28">
        <v>15</v>
      </c>
      <c r="B28" s="1"/>
      <c r="C28" s="1"/>
      <c r="D28" s="22" t="s">
        <v>62</v>
      </c>
      <c r="E28" s="4" t="s">
        <v>61</v>
      </c>
      <c r="F28" s="26" t="s">
        <v>123</v>
      </c>
      <c r="G28" s="1" t="s">
        <v>23</v>
      </c>
      <c r="H28" s="1" t="s">
        <v>41</v>
      </c>
      <c r="I28" s="18" t="s">
        <v>21</v>
      </c>
      <c r="J28" s="2">
        <v>43497</v>
      </c>
      <c r="K28" s="16" t="s">
        <v>131</v>
      </c>
      <c r="AD28" s="31">
        <v>91.740740740000007</v>
      </c>
      <c r="AE28" s="31">
        <v>90.032258060000004</v>
      </c>
      <c r="AF28" s="31">
        <v>91.466666669999995</v>
      </c>
      <c r="AG28" s="31">
        <v>96.032258060000004</v>
      </c>
      <c r="AH28" s="31">
        <v>106.5333333</v>
      </c>
      <c r="AI28" s="31">
        <v>101.5333333</v>
      </c>
      <c r="AJ28" s="31">
        <v>110.7741935</v>
      </c>
      <c r="AK28" s="31">
        <v>102.2666667</v>
      </c>
      <c r="AL28" s="31">
        <v>101.6451613</v>
      </c>
      <c r="AM28" s="31">
        <v>101.6</v>
      </c>
      <c r="AN28" s="31">
        <v>101.61290320000001</v>
      </c>
      <c r="AO28" s="31"/>
      <c r="AP28" s="31"/>
      <c r="AQ28" s="31"/>
      <c r="AR28" s="31"/>
      <c r="AS28" s="31"/>
      <c r="AT28" s="31">
        <v>156.54838710000001</v>
      </c>
      <c r="AU28" s="31">
        <v>95.5</v>
      </c>
      <c r="AV28" s="31">
        <v>94.064516130000001</v>
      </c>
      <c r="AW28" s="31">
        <v>60.633333329999999</v>
      </c>
      <c r="AX28" s="31">
        <v>91.290322579999994</v>
      </c>
      <c r="AY28" s="31">
        <v>110.83333330000001</v>
      </c>
      <c r="AZ28" s="31">
        <v>112.2666667</v>
      </c>
      <c r="BA28" s="31">
        <v>126.3548387</v>
      </c>
      <c r="BB28" s="31">
        <v>116.33333330000001</v>
      </c>
      <c r="BC28" s="31">
        <v>112.4516129</v>
      </c>
      <c r="BD28" s="31">
        <v>109.9666667</v>
      </c>
      <c r="BE28" s="31">
        <v>125.06451610000001</v>
      </c>
      <c r="BF28" s="31"/>
      <c r="BG28" s="31"/>
      <c r="BH28" s="31"/>
      <c r="BI28" s="31"/>
      <c r="BJ28" s="31"/>
      <c r="BK28" s="31">
        <v>177.2258065</v>
      </c>
      <c r="BL28" s="31">
        <v>124.3928571</v>
      </c>
      <c r="BM28" s="31">
        <v>124.38709679999999</v>
      </c>
      <c r="BN28" s="31">
        <v>130.93333329999999</v>
      </c>
      <c r="BO28" s="31">
        <v>146.87096769999999</v>
      </c>
      <c r="BP28" s="31">
        <v>161.7666667</v>
      </c>
      <c r="BQ28" s="31">
        <v>150.30000000000001</v>
      </c>
      <c r="BR28" s="31">
        <v>175.25806449999999</v>
      </c>
      <c r="BS28" s="31">
        <v>152.6</v>
      </c>
      <c r="BT28" s="31">
        <v>150.7096774</v>
      </c>
      <c r="BU28" s="31">
        <v>151.5</v>
      </c>
      <c r="BV28" s="31">
        <v>164.03225810000001</v>
      </c>
      <c r="BW28" s="31"/>
      <c r="BX28" s="31"/>
      <c r="BY28" s="31"/>
      <c r="BZ28" s="31"/>
      <c r="CA28" s="31"/>
      <c r="CB28" s="31">
        <v>215.25806449999999</v>
      </c>
      <c r="CC28" s="31">
        <v>153.9642857</v>
      </c>
      <c r="CD28" s="31">
        <v>147.7741935</v>
      </c>
      <c r="CE28" s="31">
        <v>146.7666667</v>
      </c>
      <c r="CF28" s="31">
        <v>148.03225810000001</v>
      </c>
      <c r="CG28" s="31">
        <v>154.1</v>
      </c>
      <c r="CH28" s="31">
        <v>139.96666669999999</v>
      </c>
      <c r="CI28" s="31">
        <v>166.2258065</v>
      </c>
      <c r="CJ28" s="31">
        <v>144.46666669999999</v>
      </c>
      <c r="CK28" s="31">
        <v>139.7096774</v>
      </c>
      <c r="CL28" s="31">
        <v>142.88888890000001</v>
      </c>
    </row>
    <row r="29" spans="1:96" x14ac:dyDescent="0.25">
      <c r="A29" s="28">
        <v>16</v>
      </c>
      <c r="B29" s="24" t="s">
        <v>89</v>
      </c>
      <c r="C29" s="1" t="s">
        <v>77</v>
      </c>
      <c r="D29" s="1" t="s">
        <v>78</v>
      </c>
      <c r="E29" s="4" t="s">
        <v>30</v>
      </c>
      <c r="F29" s="1" t="s">
        <v>121</v>
      </c>
      <c r="G29" s="1" t="s">
        <v>31</v>
      </c>
      <c r="H29" s="1" t="s">
        <v>32</v>
      </c>
      <c r="I29" s="18" t="s">
        <v>21</v>
      </c>
      <c r="J29" s="2">
        <v>43344</v>
      </c>
      <c r="K29" s="16" t="s">
        <v>131</v>
      </c>
      <c r="U29" s="59">
        <v>265.05</v>
      </c>
      <c r="V29" s="59">
        <v>261.5</v>
      </c>
      <c r="W29" s="59">
        <v>274.3</v>
      </c>
      <c r="X29" s="60"/>
      <c r="Y29" s="60"/>
      <c r="Z29" s="60"/>
      <c r="AA29" s="60"/>
      <c r="AB29" s="60"/>
      <c r="AC29" s="59">
        <v>279.14999999999998</v>
      </c>
      <c r="AD29" s="59">
        <v>244.7</v>
      </c>
      <c r="AE29" s="59">
        <v>245</v>
      </c>
      <c r="AF29" s="59">
        <v>222.15</v>
      </c>
      <c r="AG29" s="59">
        <v>219.0667</v>
      </c>
      <c r="AH29" s="59">
        <v>207.45</v>
      </c>
      <c r="AI29" s="59">
        <v>192.4</v>
      </c>
      <c r="AJ29" s="59">
        <v>193.1</v>
      </c>
      <c r="AK29" s="59">
        <v>177.15</v>
      </c>
      <c r="AL29" s="59">
        <v>161.19999999999999</v>
      </c>
      <c r="AM29" s="34"/>
      <c r="AN29" s="34"/>
      <c r="AO29" s="34"/>
      <c r="AP29" s="34"/>
      <c r="AQ29" s="34"/>
      <c r="AR29" s="34"/>
      <c r="AS29" s="34"/>
      <c r="AT29" s="34"/>
      <c r="AU29" s="59">
        <v>275.8</v>
      </c>
      <c r="AV29" s="59">
        <v>282.89999999999998</v>
      </c>
      <c r="AW29" s="59">
        <v>261.64999999999998</v>
      </c>
      <c r="AX29" s="59">
        <v>277.02499999999998</v>
      </c>
      <c r="AY29" s="59">
        <v>292.39999999999998</v>
      </c>
    </row>
    <row r="30" spans="1:96" x14ac:dyDescent="0.25">
      <c r="A30" s="28">
        <v>17</v>
      </c>
      <c r="B30" s="24" t="s">
        <v>89</v>
      </c>
      <c r="C30" s="1" t="s">
        <v>77</v>
      </c>
      <c r="D30" s="1" t="s">
        <v>79</v>
      </c>
      <c r="E30" s="4" t="s">
        <v>30</v>
      </c>
      <c r="F30" s="1" t="s">
        <v>121</v>
      </c>
      <c r="G30" s="1" t="s">
        <v>31</v>
      </c>
      <c r="H30" s="1" t="s">
        <v>32</v>
      </c>
      <c r="I30" s="18" t="s">
        <v>21</v>
      </c>
      <c r="J30" s="2">
        <v>43344</v>
      </c>
      <c r="K30" s="16" t="s">
        <v>131</v>
      </c>
      <c r="U30" s="59">
        <v>787.6</v>
      </c>
      <c r="V30" s="59">
        <v>726.7</v>
      </c>
      <c r="W30" s="59">
        <v>742.4</v>
      </c>
      <c r="X30" s="34"/>
      <c r="Y30" s="34"/>
      <c r="Z30" s="34"/>
      <c r="AA30" s="34"/>
      <c r="AB30" s="34"/>
      <c r="AC30" s="59">
        <v>1921.85</v>
      </c>
      <c r="AD30" s="59">
        <v>11493.45</v>
      </c>
      <c r="AE30" s="59">
        <v>11380.6</v>
      </c>
      <c r="AF30" s="59">
        <v>1007.2</v>
      </c>
      <c r="AG30" s="59">
        <v>798.36670000000004</v>
      </c>
      <c r="AH30" s="59">
        <v>783.2</v>
      </c>
      <c r="AI30" s="59">
        <v>755.05</v>
      </c>
      <c r="AJ30" s="59">
        <v>746.75</v>
      </c>
      <c r="AK30" s="59">
        <v>778</v>
      </c>
      <c r="AL30" s="59">
        <v>730.83330000000001</v>
      </c>
      <c r="AM30" s="59">
        <v>718.05</v>
      </c>
      <c r="AN30" s="59">
        <v>737.5</v>
      </c>
      <c r="AO30" s="34"/>
      <c r="AP30" s="34"/>
      <c r="AQ30" s="34"/>
      <c r="AR30" s="34"/>
      <c r="AS30" s="34"/>
      <c r="AT30" s="59">
        <v>780</v>
      </c>
      <c r="AU30" s="59">
        <v>792.4</v>
      </c>
      <c r="AV30" s="59">
        <v>845.1</v>
      </c>
      <c r="AW30" s="59">
        <v>863.8</v>
      </c>
      <c r="AX30" s="59">
        <v>892.75</v>
      </c>
      <c r="AY30" s="59">
        <v>888</v>
      </c>
      <c r="AZ30" s="59">
        <v>886.31669999999997</v>
      </c>
      <c r="BA30" s="59">
        <v>853.95</v>
      </c>
      <c r="BB30" s="59">
        <v>831.35</v>
      </c>
      <c r="BC30" s="59">
        <v>773.75</v>
      </c>
      <c r="BD30" s="59">
        <v>770.2</v>
      </c>
      <c r="BE30" s="59">
        <v>802.06669999999997</v>
      </c>
      <c r="BF30" s="34"/>
      <c r="BG30" s="34"/>
      <c r="BH30" s="34"/>
      <c r="BI30" s="34"/>
      <c r="BJ30" s="34"/>
      <c r="BK30" s="59">
        <v>958.05</v>
      </c>
      <c r="BL30" s="59">
        <v>1330.3</v>
      </c>
      <c r="BM30" s="59">
        <v>1312.567</v>
      </c>
      <c r="BN30" s="59">
        <v>1021.35</v>
      </c>
      <c r="BO30" s="59">
        <v>1043.0650000000001</v>
      </c>
      <c r="BP30" s="59">
        <v>1040.56</v>
      </c>
      <c r="BQ30" s="59">
        <v>1073.383</v>
      </c>
      <c r="BR30" s="59">
        <v>1022.37</v>
      </c>
      <c r="BS30" s="59">
        <v>915.25</v>
      </c>
      <c r="BT30" s="59">
        <v>1035.1500000000001</v>
      </c>
      <c r="BU30" s="59">
        <v>891.12</v>
      </c>
      <c r="BV30" s="59">
        <v>916.20330000000001</v>
      </c>
      <c r="BW30" s="34"/>
      <c r="BX30" s="34"/>
      <c r="BY30" s="34"/>
      <c r="BZ30" s="34"/>
      <c r="CA30" s="34"/>
      <c r="CB30" s="59">
        <v>950.45</v>
      </c>
      <c r="CC30" s="59">
        <v>900.62</v>
      </c>
      <c r="CD30" s="59">
        <v>851.43330000000003</v>
      </c>
      <c r="CE30" s="59">
        <v>869.3</v>
      </c>
      <c r="CF30" s="59">
        <v>874.8</v>
      </c>
      <c r="CG30" s="59">
        <v>889.39329999999995</v>
      </c>
      <c r="CH30" s="59">
        <v>882.9</v>
      </c>
      <c r="CI30" s="59">
        <v>870.96500000000003</v>
      </c>
      <c r="CJ30" s="59">
        <v>886.65</v>
      </c>
      <c r="CK30" s="59">
        <v>880.25</v>
      </c>
      <c r="CL30" s="59">
        <v>897.1</v>
      </c>
    </row>
    <row r="31" spans="1:96" x14ac:dyDescent="0.25">
      <c r="A31" s="28">
        <v>18</v>
      </c>
      <c r="B31" s="24"/>
      <c r="C31" s="1" t="s">
        <v>77</v>
      </c>
      <c r="D31" s="1" t="s">
        <v>80</v>
      </c>
      <c r="E31" s="4" t="s">
        <v>30</v>
      </c>
      <c r="F31" s="1" t="s">
        <v>121</v>
      </c>
      <c r="G31" s="1" t="s">
        <v>31</v>
      </c>
      <c r="H31" s="1" t="s">
        <v>32</v>
      </c>
      <c r="I31" s="18" t="s">
        <v>21</v>
      </c>
      <c r="J31" s="2">
        <v>43344</v>
      </c>
      <c r="K31" s="16" t="s">
        <v>131</v>
      </c>
      <c r="U31" s="59">
        <v>653.75</v>
      </c>
      <c r="V31" s="59">
        <v>644.79999999999995</v>
      </c>
      <c r="W31" s="59">
        <v>631.04999999999995</v>
      </c>
      <c r="X31" s="34"/>
      <c r="Y31" s="34"/>
      <c r="Z31" s="34"/>
      <c r="AA31" s="34"/>
      <c r="AB31" s="34"/>
      <c r="AC31" s="59">
        <v>3276.65</v>
      </c>
      <c r="AD31" s="59">
        <v>9281.6</v>
      </c>
      <c r="AE31" s="59">
        <v>10266.450000000001</v>
      </c>
      <c r="AF31" s="59">
        <v>1043.9000000000001</v>
      </c>
      <c r="AG31" s="59">
        <v>697.63329999999996</v>
      </c>
      <c r="AH31" s="59">
        <v>696.1</v>
      </c>
      <c r="AI31" s="59">
        <v>679.5</v>
      </c>
      <c r="AJ31" s="59">
        <v>674.8</v>
      </c>
      <c r="AK31" s="59">
        <v>668.55</v>
      </c>
      <c r="AL31" s="59">
        <v>666.96669999999995</v>
      </c>
      <c r="AM31" s="59">
        <v>676.25</v>
      </c>
      <c r="AN31" s="59">
        <v>689</v>
      </c>
      <c r="AO31" s="34"/>
      <c r="AP31" s="34"/>
      <c r="AQ31" s="34"/>
      <c r="AR31" s="34"/>
      <c r="AS31" s="34"/>
      <c r="AT31" s="59">
        <v>714.1</v>
      </c>
      <c r="AU31" s="59">
        <v>716.4</v>
      </c>
      <c r="AV31" s="59">
        <v>769.45</v>
      </c>
      <c r="AW31" s="59">
        <v>746.05</v>
      </c>
      <c r="AX31" s="59">
        <v>717.05</v>
      </c>
      <c r="AY31" s="59">
        <v>724.35</v>
      </c>
      <c r="AZ31" s="59">
        <v>716.43330000000003</v>
      </c>
      <c r="BA31" s="59">
        <v>690.9</v>
      </c>
      <c r="BB31" s="59">
        <v>752.6</v>
      </c>
      <c r="BC31" s="59">
        <v>740.25</v>
      </c>
      <c r="BD31" s="59">
        <v>674.75</v>
      </c>
      <c r="BE31" s="59">
        <v>706.36670000000004</v>
      </c>
      <c r="BF31" s="34"/>
      <c r="BG31" s="34"/>
      <c r="BH31" s="34"/>
      <c r="BI31" s="34"/>
      <c r="BJ31" s="34"/>
      <c r="BK31" s="59">
        <v>906.5</v>
      </c>
      <c r="BL31" s="59">
        <v>1081.915</v>
      </c>
      <c r="BM31" s="59">
        <v>1016.333</v>
      </c>
      <c r="BN31" s="59">
        <v>970.83500000000004</v>
      </c>
      <c r="BO31" s="59">
        <v>947.18499999999995</v>
      </c>
      <c r="BP31" s="59">
        <v>983.54499999999996</v>
      </c>
      <c r="BQ31" s="59">
        <v>931.07330000000002</v>
      </c>
      <c r="BR31" s="59">
        <v>851.70500000000004</v>
      </c>
      <c r="BS31" s="59">
        <v>830.27</v>
      </c>
      <c r="BT31" s="59">
        <v>815.94500000000005</v>
      </c>
      <c r="BU31" s="59">
        <v>827.63</v>
      </c>
      <c r="BV31" s="59">
        <v>797.07669999999996</v>
      </c>
      <c r="BW31" s="34"/>
      <c r="BX31" s="34"/>
      <c r="BY31" s="34"/>
      <c r="BZ31" s="34"/>
      <c r="CA31" s="34"/>
      <c r="CB31" s="59">
        <v>836.01499999999999</v>
      </c>
      <c r="CC31" s="59">
        <v>788.33500000000004</v>
      </c>
      <c r="CD31" s="59">
        <v>775.69669999999996</v>
      </c>
      <c r="CE31" s="59">
        <v>789.15</v>
      </c>
      <c r="CF31" s="59">
        <v>780.77499999999998</v>
      </c>
      <c r="CG31" s="59">
        <v>777.5</v>
      </c>
      <c r="CH31" s="59">
        <v>764.8</v>
      </c>
      <c r="CI31" s="59">
        <v>747.1</v>
      </c>
      <c r="CJ31" s="59">
        <v>732.35</v>
      </c>
      <c r="CK31" s="59">
        <v>762.65</v>
      </c>
      <c r="CL31" s="59">
        <v>800.2</v>
      </c>
    </row>
    <row r="32" spans="1:96" x14ac:dyDescent="0.25">
      <c r="A32" s="28">
        <v>19</v>
      </c>
      <c r="B32" s="24" t="s">
        <v>89</v>
      </c>
      <c r="C32" s="1" t="s">
        <v>82</v>
      </c>
      <c r="D32" s="1" t="s">
        <v>81</v>
      </c>
      <c r="E32" s="4" t="s">
        <v>30</v>
      </c>
      <c r="F32" s="1" t="s">
        <v>121</v>
      </c>
      <c r="G32" s="1" t="s">
        <v>31</v>
      </c>
      <c r="H32" s="1" t="s">
        <v>32</v>
      </c>
      <c r="I32" s="18" t="s">
        <v>21</v>
      </c>
      <c r="J32" s="2">
        <v>43344</v>
      </c>
      <c r="K32" s="16" t="s">
        <v>131</v>
      </c>
      <c r="U32" s="59">
        <v>21659.1</v>
      </c>
      <c r="V32" s="59">
        <v>22467.15</v>
      </c>
      <c r="W32" s="59">
        <v>23612.3</v>
      </c>
      <c r="X32" s="34"/>
      <c r="Y32" s="34"/>
      <c r="Z32" s="34"/>
      <c r="AA32" s="34"/>
      <c r="AB32" s="34"/>
      <c r="AC32" s="59">
        <v>24008.1</v>
      </c>
      <c r="AD32" s="59">
        <v>22215.4</v>
      </c>
      <c r="AE32" s="59">
        <v>12900.85</v>
      </c>
      <c r="AF32" s="59">
        <v>10608.7</v>
      </c>
      <c r="AG32" s="59">
        <v>14821.63</v>
      </c>
      <c r="AH32" s="59">
        <v>14250.2</v>
      </c>
      <c r="AI32" s="59">
        <v>13076.65</v>
      </c>
      <c r="AJ32" s="59">
        <v>14908.6</v>
      </c>
      <c r="AK32" s="59">
        <v>15105.5</v>
      </c>
      <c r="AL32" s="59">
        <v>15121.8</v>
      </c>
      <c r="AM32" s="59">
        <v>14287.75</v>
      </c>
      <c r="AN32" s="59">
        <v>9825.7999999999993</v>
      </c>
      <c r="AO32" s="34"/>
      <c r="AP32" s="34"/>
      <c r="AQ32" s="34"/>
      <c r="AR32" s="34"/>
      <c r="AS32" s="34"/>
      <c r="AT32" s="59">
        <v>8837.15</v>
      </c>
      <c r="AU32" s="59">
        <v>11947.4</v>
      </c>
      <c r="AV32" s="59">
        <v>8040.7</v>
      </c>
      <c r="AW32" s="59">
        <v>7236.4250000000002</v>
      </c>
      <c r="AX32" s="59">
        <v>5950.45</v>
      </c>
      <c r="AY32" s="59">
        <v>5811.1</v>
      </c>
      <c r="AZ32" s="59">
        <v>6077.933</v>
      </c>
      <c r="BA32" s="59">
        <v>6087.7</v>
      </c>
      <c r="BB32" s="59">
        <v>6144</v>
      </c>
      <c r="BC32" s="59">
        <v>9795.85</v>
      </c>
      <c r="BD32" s="59">
        <v>9145.15</v>
      </c>
      <c r="BE32" s="59">
        <v>13880.3</v>
      </c>
      <c r="BF32" s="34"/>
      <c r="BG32" s="34"/>
      <c r="BH32" s="34"/>
      <c r="BI32" s="34"/>
      <c r="BJ32" s="34"/>
      <c r="BK32" s="59">
        <v>16097</v>
      </c>
      <c r="BL32" s="59">
        <v>16483.400000000001</v>
      </c>
      <c r="BM32" s="59">
        <v>24388.3</v>
      </c>
      <c r="BN32" s="59">
        <v>27099.35</v>
      </c>
      <c r="BO32" s="59">
        <v>26647.3</v>
      </c>
      <c r="BP32" s="59">
        <v>19569.25</v>
      </c>
      <c r="BQ32" s="59">
        <v>14585.8</v>
      </c>
      <c r="BR32" s="59">
        <v>16004.75</v>
      </c>
      <c r="BS32" s="59">
        <v>11575.03</v>
      </c>
      <c r="BT32" s="59">
        <v>13569.27</v>
      </c>
      <c r="BU32" s="59">
        <v>22702.39</v>
      </c>
      <c r="BV32" s="59">
        <v>21975.77</v>
      </c>
      <c r="BW32" s="34"/>
      <c r="BX32" s="34"/>
      <c r="BY32" s="34"/>
      <c r="BZ32" s="34"/>
      <c r="CA32" s="34"/>
      <c r="CB32" s="59">
        <v>17700.2</v>
      </c>
      <c r="CC32" s="59">
        <v>26198.35</v>
      </c>
      <c r="CD32" s="59">
        <v>29430.27</v>
      </c>
      <c r="CE32" s="59">
        <v>25458.3</v>
      </c>
      <c r="CF32" s="59">
        <v>26074.799999999999</v>
      </c>
      <c r="CG32" s="59">
        <v>175597.4</v>
      </c>
      <c r="CH32" s="59">
        <v>208080.5</v>
      </c>
      <c r="CI32" s="59">
        <v>26155.32</v>
      </c>
      <c r="CJ32" s="59">
        <v>20581.5</v>
      </c>
      <c r="CK32" s="59">
        <v>18196.75</v>
      </c>
      <c r="CL32" s="59">
        <v>17602.599999999999</v>
      </c>
    </row>
    <row r="33" spans="1:96" x14ac:dyDescent="0.25">
      <c r="A33" s="28">
        <v>20</v>
      </c>
      <c r="B33" s="24" t="s">
        <v>89</v>
      </c>
      <c r="C33" s="1" t="s">
        <v>82</v>
      </c>
      <c r="D33" s="1" t="s">
        <v>83</v>
      </c>
      <c r="E33" s="4" t="s">
        <v>30</v>
      </c>
      <c r="F33" s="1" t="s">
        <v>121</v>
      </c>
      <c r="G33" s="1" t="s">
        <v>31</v>
      </c>
      <c r="H33" s="1" t="s">
        <v>32</v>
      </c>
      <c r="I33" s="18" t="s">
        <v>21</v>
      </c>
      <c r="J33" s="2">
        <v>43344</v>
      </c>
      <c r="K33" s="16" t="s">
        <v>131</v>
      </c>
      <c r="U33" s="59">
        <v>34332.800000000003</v>
      </c>
      <c r="V33" s="59">
        <v>63500.25</v>
      </c>
      <c r="W33" s="59">
        <v>66560.3</v>
      </c>
      <c r="X33" s="34"/>
      <c r="Y33" s="34"/>
      <c r="Z33" s="34"/>
      <c r="AA33" s="34"/>
      <c r="AB33" s="34"/>
      <c r="AC33" s="59">
        <v>68086</v>
      </c>
      <c r="AD33" s="59">
        <v>69183.25</v>
      </c>
      <c r="AE33" s="59">
        <v>64908.15</v>
      </c>
      <c r="AF33" s="59">
        <v>52379.35</v>
      </c>
      <c r="AG33" s="59">
        <v>65593.83</v>
      </c>
      <c r="AH33" s="59">
        <v>69338</v>
      </c>
      <c r="AI33" s="59">
        <v>68981.100000000006</v>
      </c>
      <c r="AJ33" s="59">
        <v>69950.5</v>
      </c>
      <c r="AK33" s="59">
        <v>77848.45</v>
      </c>
      <c r="AL33" s="59">
        <v>74749.27</v>
      </c>
      <c r="AM33" s="59">
        <v>75250.8</v>
      </c>
      <c r="AN33" s="59">
        <v>74363.5</v>
      </c>
      <c r="AO33" s="34"/>
      <c r="AP33" s="34"/>
      <c r="AQ33" s="34"/>
      <c r="AR33" s="34"/>
      <c r="AS33" s="34"/>
      <c r="AT33" s="59">
        <v>77734.95</v>
      </c>
      <c r="AU33" s="59">
        <v>74169.55</v>
      </c>
      <c r="AV33" s="59">
        <v>75659.399999999994</v>
      </c>
      <c r="AW33" s="59">
        <v>73028.45</v>
      </c>
      <c r="AX33" s="59">
        <v>70989.95</v>
      </c>
      <c r="AY33" s="59">
        <v>72147.5</v>
      </c>
      <c r="AZ33" s="59">
        <v>66508.600000000006</v>
      </c>
      <c r="BA33" s="59">
        <v>66778.600000000006</v>
      </c>
      <c r="BB33" s="59">
        <v>66368.75</v>
      </c>
      <c r="BC33" s="59">
        <v>64047.8</v>
      </c>
      <c r="BD33" s="59">
        <v>62629.599999999999</v>
      </c>
      <c r="BE33" s="59">
        <v>71327.87</v>
      </c>
      <c r="BF33" s="34"/>
      <c r="BG33" s="34"/>
      <c r="BH33" s="34"/>
      <c r="BI33" s="34"/>
      <c r="BJ33" s="34"/>
      <c r="BK33" s="59">
        <v>79695.399999999994</v>
      </c>
      <c r="BL33" s="59">
        <v>83001.7</v>
      </c>
      <c r="BM33" s="59">
        <v>86958.12</v>
      </c>
      <c r="BN33" s="59">
        <v>82219.350000000006</v>
      </c>
      <c r="BO33" s="59">
        <v>76899.039999999994</v>
      </c>
      <c r="BP33" s="59">
        <v>80145.009999999995</v>
      </c>
      <c r="BQ33" s="59">
        <v>80824.03</v>
      </c>
      <c r="BR33" s="59">
        <v>75902.789999999994</v>
      </c>
      <c r="BS33" s="59">
        <v>82470.509999999995</v>
      </c>
      <c r="BT33" s="59">
        <v>75760.490000000005</v>
      </c>
      <c r="BU33" s="59">
        <v>79844.210000000006</v>
      </c>
      <c r="BV33" s="59">
        <v>83849.22</v>
      </c>
      <c r="BW33" s="34"/>
      <c r="BX33" s="34"/>
      <c r="BY33" s="34"/>
      <c r="BZ33" s="34"/>
      <c r="CA33" s="34"/>
      <c r="CB33" s="59">
        <v>84157.38</v>
      </c>
      <c r="CC33" s="59">
        <v>79434.13</v>
      </c>
      <c r="CD33" s="59">
        <v>81483.33</v>
      </c>
      <c r="CE33" s="59">
        <v>83261.25</v>
      </c>
      <c r="CF33" s="59">
        <v>84938.6</v>
      </c>
      <c r="CG33" s="59">
        <v>87078.8</v>
      </c>
      <c r="CH33" s="59">
        <v>86180.4</v>
      </c>
      <c r="CI33" s="59">
        <v>91046.04</v>
      </c>
      <c r="CJ33" s="59">
        <v>86218.8</v>
      </c>
      <c r="CK33" s="59">
        <v>89708.54</v>
      </c>
      <c r="CL33" s="59">
        <v>88494.399999999994</v>
      </c>
    </row>
    <row r="34" spans="1:96" x14ac:dyDescent="0.25">
      <c r="A34" s="28">
        <v>21</v>
      </c>
      <c r="B34" s="24"/>
      <c r="C34" s="1" t="s">
        <v>82</v>
      </c>
      <c r="D34" s="1" t="s">
        <v>84</v>
      </c>
      <c r="E34" s="4" t="s">
        <v>30</v>
      </c>
      <c r="F34" s="1" t="s">
        <v>121</v>
      </c>
      <c r="G34" s="1" t="s">
        <v>31</v>
      </c>
      <c r="H34" s="1" t="s">
        <v>32</v>
      </c>
      <c r="I34" s="18" t="s">
        <v>21</v>
      </c>
      <c r="J34" s="2">
        <v>43344</v>
      </c>
      <c r="K34" s="16" t="s">
        <v>131</v>
      </c>
      <c r="U34" s="59">
        <v>59985.4</v>
      </c>
      <c r="V34" s="59">
        <v>62762.5</v>
      </c>
      <c r="W34" s="59">
        <v>64667.7</v>
      </c>
      <c r="X34" s="34"/>
      <c r="Y34" s="34"/>
      <c r="Z34" s="34"/>
      <c r="AA34" s="34"/>
      <c r="AB34" s="34"/>
      <c r="AC34" s="59">
        <v>64890.1</v>
      </c>
      <c r="AD34" s="59">
        <v>65050.15</v>
      </c>
      <c r="AE34" s="59">
        <v>61917.65</v>
      </c>
      <c r="AF34" s="59">
        <v>70935.100000000006</v>
      </c>
      <c r="AG34" s="59">
        <v>65464.2</v>
      </c>
      <c r="AH34" s="59">
        <v>65146.75</v>
      </c>
      <c r="AI34" s="59">
        <v>65926.45</v>
      </c>
      <c r="AJ34" s="59">
        <v>66891.8</v>
      </c>
      <c r="AK34" s="59">
        <v>67074.3</v>
      </c>
      <c r="AL34" s="59">
        <v>69188.17</v>
      </c>
      <c r="AM34" s="59">
        <v>71480.7</v>
      </c>
      <c r="AN34" s="59">
        <v>70344.7</v>
      </c>
      <c r="AO34" s="34"/>
      <c r="AP34" s="34"/>
      <c r="AQ34" s="34"/>
      <c r="AR34" s="34"/>
      <c r="AS34" s="34"/>
      <c r="AT34" s="59">
        <v>70876.850000000006</v>
      </c>
      <c r="AU34" s="59">
        <v>69695.05</v>
      </c>
      <c r="AV34" s="59">
        <v>69107</v>
      </c>
      <c r="AW34" s="59">
        <v>69330.55</v>
      </c>
      <c r="AX34" s="59">
        <v>68100.55</v>
      </c>
      <c r="AY34" s="59">
        <v>66358.399999999994</v>
      </c>
      <c r="AZ34" s="59">
        <v>61936.03</v>
      </c>
      <c r="BA34" s="59">
        <v>60236.85</v>
      </c>
      <c r="BB34" s="59">
        <v>57565.1</v>
      </c>
      <c r="BC34" s="59">
        <v>60068.9</v>
      </c>
      <c r="BD34" s="59">
        <v>60682.8</v>
      </c>
      <c r="BE34" s="59">
        <v>69934</v>
      </c>
      <c r="BF34" s="34"/>
      <c r="BG34" s="34"/>
      <c r="BH34" s="34"/>
      <c r="BI34" s="34"/>
      <c r="BJ34" s="34"/>
      <c r="BK34" s="59">
        <v>73944.25</v>
      </c>
      <c r="BL34" s="59">
        <v>61569.89</v>
      </c>
      <c r="BM34" s="59">
        <v>69623.710000000006</v>
      </c>
      <c r="BN34" s="59">
        <v>75321.5</v>
      </c>
      <c r="BO34" s="59">
        <v>71267.45</v>
      </c>
      <c r="BP34" s="59">
        <v>67782.41</v>
      </c>
      <c r="BQ34" s="59">
        <v>69110.38</v>
      </c>
      <c r="BR34" s="59">
        <v>72643.520000000004</v>
      </c>
      <c r="BS34" s="59">
        <v>76007.97</v>
      </c>
      <c r="BT34" s="59">
        <v>70112</v>
      </c>
      <c r="BU34" s="59">
        <v>72495.88</v>
      </c>
      <c r="BV34" s="59">
        <v>72980.929999999993</v>
      </c>
      <c r="BW34" s="34"/>
      <c r="BX34" s="34"/>
      <c r="BY34" s="34"/>
      <c r="BZ34" s="34"/>
      <c r="CA34" s="34"/>
      <c r="CB34" s="59">
        <v>74762.460000000006</v>
      </c>
      <c r="CC34" s="59">
        <v>83399.5</v>
      </c>
      <c r="CD34" s="59">
        <v>89873.63</v>
      </c>
      <c r="CE34" s="59">
        <v>89643.9</v>
      </c>
      <c r="CF34" s="59">
        <v>89208.78</v>
      </c>
      <c r="CG34" s="59">
        <v>88055.09</v>
      </c>
      <c r="CH34" s="59">
        <v>89408.9</v>
      </c>
      <c r="CI34" s="59">
        <v>95598.6</v>
      </c>
      <c r="CJ34" s="59">
        <v>98722.27</v>
      </c>
      <c r="CK34" s="59">
        <v>92734.09</v>
      </c>
      <c r="CL34" s="59">
        <v>91162.8</v>
      </c>
    </row>
    <row r="35" spans="1:96" x14ac:dyDescent="0.25">
      <c r="A35" s="28">
        <v>22</v>
      </c>
      <c r="B35" s="24"/>
      <c r="C35" s="1" t="s">
        <v>92</v>
      </c>
      <c r="D35" s="26" t="s">
        <v>118</v>
      </c>
      <c r="E35" s="4" t="s">
        <v>36</v>
      </c>
      <c r="F35" s="1" t="s">
        <v>122</v>
      </c>
      <c r="G35" s="1" t="s">
        <v>34</v>
      </c>
      <c r="H35" s="26" t="s">
        <v>114</v>
      </c>
      <c r="I35" s="15" t="s">
        <v>26</v>
      </c>
      <c r="J35" s="2">
        <v>43101</v>
      </c>
      <c r="K35" s="16" t="s">
        <v>131</v>
      </c>
      <c r="X35" s="5">
        <v>48.1</v>
      </c>
      <c r="Y35" s="5">
        <v>17.600000000000001</v>
      </c>
      <c r="Z35" s="5">
        <v>31.899999999999991</v>
      </c>
      <c r="AA35" s="5">
        <v>33.200000000000017</v>
      </c>
      <c r="AB35" s="5"/>
      <c r="AO35">
        <v>16.899999999999999</v>
      </c>
      <c r="AP35">
        <v>34.4</v>
      </c>
      <c r="AQ35">
        <v>40.600000000000009</v>
      </c>
      <c r="AR35">
        <v>73</v>
      </c>
      <c r="AS35" s="5"/>
      <c r="BF35">
        <v>20.5</v>
      </c>
      <c r="BG35">
        <v>23.5</v>
      </c>
      <c r="BH35">
        <v>31.799999999999997</v>
      </c>
      <c r="BI35">
        <v>39.100000000000009</v>
      </c>
      <c r="BW35">
        <v>28.2</v>
      </c>
      <c r="BX35">
        <v>24.500000000000004</v>
      </c>
      <c r="BY35">
        <v>39.5</v>
      </c>
      <c r="BZ35">
        <v>132.89999999999998</v>
      </c>
      <c r="CA35" s="5"/>
      <c r="CN35">
        <v>21.2</v>
      </c>
      <c r="CO35">
        <v>25.500000000000004</v>
      </c>
      <c r="CP35">
        <v>47.2</v>
      </c>
    </row>
    <row r="36" spans="1:96" x14ac:dyDescent="0.25">
      <c r="A36" s="28">
        <v>23</v>
      </c>
      <c r="B36" s="24" t="s">
        <v>89</v>
      </c>
      <c r="C36" s="1" t="s">
        <v>92</v>
      </c>
      <c r="D36" s="1" t="s">
        <v>88</v>
      </c>
      <c r="E36" s="58" t="s">
        <v>132</v>
      </c>
      <c r="F36" s="1" t="s">
        <v>122</v>
      </c>
      <c r="G36" s="1" t="s">
        <v>34</v>
      </c>
      <c r="H36" s="26" t="s">
        <v>114</v>
      </c>
      <c r="I36" s="15" t="s">
        <v>26</v>
      </c>
      <c r="J36" s="2">
        <v>43101</v>
      </c>
      <c r="K36" s="16" t="s">
        <v>131</v>
      </c>
      <c r="X36">
        <v>8.8000000000000007</v>
      </c>
      <c r="Y36">
        <v>6.8999999999999986</v>
      </c>
      <c r="Z36">
        <v>12.2</v>
      </c>
      <c r="AA36">
        <v>13.100000000000001</v>
      </c>
      <c r="AO36">
        <v>7.4</v>
      </c>
      <c r="AP36">
        <v>12.799999999999999</v>
      </c>
      <c r="AQ36">
        <v>13.599999999999998</v>
      </c>
      <c r="AR36">
        <v>19.200000000000003</v>
      </c>
      <c r="BF36">
        <v>15.6</v>
      </c>
      <c r="BG36">
        <v>17.399999999999999</v>
      </c>
      <c r="BH36">
        <v>15.100000000000001</v>
      </c>
      <c r="BI36">
        <v>17.100000000000001</v>
      </c>
      <c r="BJ36" s="8"/>
      <c r="BW36">
        <v>16.2</v>
      </c>
      <c r="BX36">
        <v>13.2</v>
      </c>
      <c r="BY36">
        <v>26.1</v>
      </c>
      <c r="BZ36">
        <v>58.2</v>
      </c>
      <c r="CN36">
        <v>5.5</v>
      </c>
      <c r="CO36">
        <v>12.600000000000001</v>
      </c>
      <c r="CP36">
        <v>20.6</v>
      </c>
    </row>
    <row r="37" spans="1:96" x14ac:dyDescent="0.25">
      <c r="A37" s="28">
        <v>24</v>
      </c>
      <c r="B37" s="1"/>
      <c r="C37" s="1" t="s">
        <v>96</v>
      </c>
      <c r="D37" s="1" t="s">
        <v>93</v>
      </c>
      <c r="E37" s="4" t="s">
        <v>67</v>
      </c>
      <c r="F37" s="1" t="s">
        <v>121</v>
      </c>
      <c r="G37" s="1" t="s">
        <v>23</v>
      </c>
      <c r="H37" s="1" t="s">
        <v>68</v>
      </c>
      <c r="I37" s="18" t="s">
        <v>21</v>
      </c>
      <c r="J37" s="1"/>
      <c r="K37" s="16" t="s">
        <v>131</v>
      </c>
      <c r="AV37" s="59">
        <v>0.5</v>
      </c>
      <c r="AW37" s="59">
        <v>-23.4</v>
      </c>
      <c r="AX37" s="59">
        <v>-16.399999999999999</v>
      </c>
      <c r="AY37" s="59">
        <v>-3.9</v>
      </c>
      <c r="AZ37" s="59">
        <v>-0.9</v>
      </c>
      <c r="BA37" s="59">
        <v>0.2</v>
      </c>
      <c r="BB37" s="59">
        <v>2.1</v>
      </c>
      <c r="BC37" s="59">
        <v>2.6</v>
      </c>
      <c r="BD37" s="59">
        <v>2.4</v>
      </c>
      <c r="BE37" s="59">
        <v>3.4</v>
      </c>
      <c r="BF37" s="34"/>
      <c r="BG37" s="34"/>
      <c r="BH37" s="34"/>
      <c r="BI37" s="34"/>
      <c r="BJ37" s="34"/>
      <c r="BK37" s="59">
        <v>1.2</v>
      </c>
      <c r="BL37" s="59">
        <v>3.4</v>
      </c>
      <c r="BM37" s="59">
        <v>4</v>
      </c>
      <c r="BN37" s="59">
        <v>5.7</v>
      </c>
      <c r="BO37" s="59">
        <v>4.8</v>
      </c>
      <c r="BP37" s="59">
        <v>7.1</v>
      </c>
      <c r="BQ37" s="59">
        <v>6.2</v>
      </c>
      <c r="BR37" s="59">
        <v>6.6</v>
      </c>
      <c r="BS37" s="59">
        <v>7.3</v>
      </c>
      <c r="BT37" s="59">
        <v>6.9</v>
      </c>
      <c r="BU37" s="59">
        <v>6.6</v>
      </c>
      <c r="BV37" s="59">
        <v>8.3000000000000007</v>
      </c>
      <c r="BW37" s="34"/>
      <c r="BX37" s="34"/>
      <c r="BY37" s="34"/>
      <c r="BZ37" s="34"/>
      <c r="CA37" s="34"/>
      <c r="CB37" s="59">
        <v>5.2</v>
      </c>
      <c r="CC37" s="59">
        <v>7.2</v>
      </c>
      <c r="CD37" s="59">
        <v>7.8</v>
      </c>
      <c r="CE37" s="59">
        <v>7.7</v>
      </c>
      <c r="CF37" s="59">
        <v>8.3000000000000007</v>
      </c>
      <c r="CG37" s="59">
        <v>9.1</v>
      </c>
      <c r="CH37" s="59">
        <v>8.6</v>
      </c>
      <c r="CI37" s="59">
        <v>9.3000000000000007</v>
      </c>
      <c r="CJ37" s="59">
        <v>11.1</v>
      </c>
      <c r="CK37" s="10"/>
    </row>
    <row r="38" spans="1:96" x14ac:dyDescent="0.25">
      <c r="A38" s="28">
        <v>25</v>
      </c>
      <c r="B38" s="27" t="s">
        <v>99</v>
      </c>
      <c r="C38" s="27" t="s">
        <v>102</v>
      </c>
      <c r="D38" s="1" t="s">
        <v>63</v>
      </c>
      <c r="E38" s="4" t="s">
        <v>22</v>
      </c>
      <c r="F38" s="1" t="s">
        <v>121</v>
      </c>
      <c r="G38" s="1" t="s">
        <v>23</v>
      </c>
      <c r="H38" s="1" t="s">
        <v>41</v>
      </c>
      <c r="I38" s="18" t="s">
        <v>21</v>
      </c>
      <c r="J38" s="2">
        <v>43800</v>
      </c>
      <c r="K38" s="16" t="s">
        <v>131</v>
      </c>
      <c r="AN38" s="59">
        <v>73.645160000000004</v>
      </c>
      <c r="AO38" s="34"/>
      <c r="AP38" s="34"/>
      <c r="AQ38" s="34"/>
      <c r="AR38" s="34"/>
      <c r="AS38" s="34"/>
      <c r="AT38" s="59">
        <v>63.9</v>
      </c>
      <c r="AU38" s="59">
        <v>73</v>
      </c>
      <c r="AV38" s="59">
        <v>71.400000000000006</v>
      </c>
      <c r="AW38" s="59">
        <v>42.8</v>
      </c>
      <c r="AX38" s="59">
        <v>56.5</v>
      </c>
      <c r="AY38" s="59">
        <v>69.599999999999994</v>
      </c>
      <c r="AZ38" s="59">
        <v>74.3</v>
      </c>
      <c r="BA38" s="59">
        <v>69.3</v>
      </c>
      <c r="BB38" s="59">
        <v>72.900000000000006</v>
      </c>
      <c r="BC38" s="59">
        <v>71.5</v>
      </c>
      <c r="BD38" s="59">
        <v>59.8</v>
      </c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59">
        <v>76.2</v>
      </c>
      <c r="BT38" s="59">
        <v>72.2</v>
      </c>
      <c r="BU38" s="59">
        <v>65.7</v>
      </c>
      <c r="BV38" s="59">
        <v>68.900000000000006</v>
      </c>
      <c r="BW38" s="34"/>
      <c r="BX38" s="34"/>
      <c r="BY38" s="34"/>
      <c r="BZ38" s="34"/>
      <c r="CA38" s="34"/>
      <c r="CB38" s="59">
        <v>56</v>
      </c>
      <c r="CC38" s="59">
        <v>62.4</v>
      </c>
      <c r="CD38" s="59">
        <v>59.2</v>
      </c>
      <c r="CE38" s="59">
        <v>60.4</v>
      </c>
      <c r="CF38" s="59">
        <v>57.9</v>
      </c>
      <c r="CG38" s="59">
        <v>60.4</v>
      </c>
      <c r="CH38" s="59">
        <v>59.3</v>
      </c>
      <c r="CI38" s="59">
        <v>58.8</v>
      </c>
      <c r="CJ38" s="59">
        <v>56</v>
      </c>
      <c r="CK38" s="59">
        <v>54.2</v>
      </c>
      <c r="CL38" s="59">
        <v>49.9</v>
      </c>
    </row>
    <row r="39" spans="1:96" x14ac:dyDescent="0.25">
      <c r="A39" s="28">
        <v>26</v>
      </c>
      <c r="B39" s="1"/>
      <c r="C39" s="26" t="s">
        <v>101</v>
      </c>
      <c r="D39" s="22" t="s">
        <v>64</v>
      </c>
      <c r="E39" s="4" t="s">
        <v>61</v>
      </c>
      <c r="F39" s="26" t="s">
        <v>123</v>
      </c>
      <c r="G39" s="1" t="s">
        <v>23</v>
      </c>
      <c r="H39" s="1" t="s">
        <v>41</v>
      </c>
      <c r="I39" s="18" t="s">
        <v>21</v>
      </c>
      <c r="J39" s="2">
        <v>43497</v>
      </c>
      <c r="K39" s="16" t="s">
        <v>131</v>
      </c>
      <c r="AD39" s="31">
        <v>90.222222220000006</v>
      </c>
      <c r="AE39" s="31">
        <v>84.354838709999996</v>
      </c>
      <c r="AF39" s="31">
        <v>90.2</v>
      </c>
      <c r="AG39" s="31">
        <v>93.903225809999995</v>
      </c>
      <c r="AH39" s="31">
        <v>104.9</v>
      </c>
      <c r="AI39" s="31">
        <v>103.2333333</v>
      </c>
      <c r="AJ39" s="31">
        <v>106.8387097</v>
      </c>
      <c r="AK39" s="31">
        <v>104.83333330000001</v>
      </c>
      <c r="AL39" s="31">
        <v>103.1935484</v>
      </c>
      <c r="AM39" s="31">
        <v>111.4333333</v>
      </c>
      <c r="AN39" s="31">
        <v>128.1935484</v>
      </c>
      <c r="AO39" s="31"/>
      <c r="AP39" s="31"/>
      <c r="AQ39" s="31"/>
      <c r="AR39" s="31"/>
      <c r="AS39" s="31"/>
      <c r="AT39" s="31">
        <v>157.32258060000001</v>
      </c>
      <c r="AU39" s="31">
        <v>102.6785714</v>
      </c>
      <c r="AV39" s="31">
        <v>124.06451610000001</v>
      </c>
      <c r="AW39" s="31">
        <v>87.166666669999998</v>
      </c>
      <c r="AX39" s="31">
        <v>127.41935479999999</v>
      </c>
      <c r="AY39" s="31">
        <v>147.96666669999999</v>
      </c>
      <c r="AZ39" s="31">
        <v>147.93333329999999</v>
      </c>
      <c r="BA39" s="31">
        <v>153.41935480000001</v>
      </c>
      <c r="BB39" s="31">
        <v>150.7333333</v>
      </c>
      <c r="BC39" s="31">
        <v>148.67741939999999</v>
      </c>
      <c r="BD39" s="31">
        <v>161.83333329999999</v>
      </c>
      <c r="BE39" s="31">
        <v>199.96774189999999</v>
      </c>
      <c r="BF39" s="31"/>
      <c r="BG39" s="31"/>
      <c r="BH39" s="31"/>
      <c r="BI39" s="31"/>
      <c r="BJ39" s="31"/>
      <c r="BK39" s="31">
        <v>212.51612900000001</v>
      </c>
      <c r="BL39" s="31">
        <v>172.85714290000001</v>
      </c>
      <c r="BM39" s="31">
        <v>175.03225810000001</v>
      </c>
      <c r="BN39" s="31">
        <v>186.6333333</v>
      </c>
      <c r="BO39" s="31">
        <v>187.9032258</v>
      </c>
      <c r="BP39" s="31">
        <v>206.96666669999999</v>
      </c>
      <c r="BQ39" s="31">
        <v>207.66666670000001</v>
      </c>
      <c r="BR39" s="31">
        <v>206.45161289999999</v>
      </c>
      <c r="BS39" s="31">
        <v>213.7333333</v>
      </c>
      <c r="BT39" s="31">
        <v>207.41935480000001</v>
      </c>
      <c r="BU39" s="31">
        <v>209.9</v>
      </c>
      <c r="BV39" s="31">
        <v>239.93548390000001</v>
      </c>
      <c r="BW39" s="31"/>
      <c r="BX39" s="31"/>
      <c r="BY39" s="31"/>
      <c r="BZ39" s="31"/>
      <c r="CA39" s="31"/>
      <c r="CB39" s="31">
        <v>240.48387099999999</v>
      </c>
      <c r="CC39" s="31">
        <v>221.4642857</v>
      </c>
      <c r="CD39" s="31">
        <v>232.64516130000001</v>
      </c>
      <c r="CE39" s="31">
        <v>159.69999999999999</v>
      </c>
      <c r="CF39" s="31">
        <v>154.03225810000001</v>
      </c>
      <c r="CG39" s="31">
        <v>150.80000000000001</v>
      </c>
      <c r="CH39" s="31">
        <v>148.06666670000001</v>
      </c>
      <c r="CI39" s="31">
        <v>159.51612900000001</v>
      </c>
      <c r="CJ39" s="31">
        <v>152.6</v>
      </c>
      <c r="CK39" s="31">
        <v>148</v>
      </c>
      <c r="CL39" s="31">
        <v>145</v>
      </c>
    </row>
    <row r="40" spans="1:96" x14ac:dyDescent="0.25">
      <c r="A40" s="28">
        <v>27</v>
      </c>
      <c r="B40" s="1"/>
      <c r="C40" s="26" t="s">
        <v>101</v>
      </c>
      <c r="D40" s="22" t="s">
        <v>65</v>
      </c>
      <c r="E40" s="4" t="s">
        <v>61</v>
      </c>
      <c r="F40" s="26" t="s">
        <v>123</v>
      </c>
      <c r="G40" s="1" t="s">
        <v>23</v>
      </c>
      <c r="H40" s="1" t="s">
        <v>41</v>
      </c>
      <c r="I40" s="18" t="s">
        <v>21</v>
      </c>
      <c r="J40" s="2">
        <v>43497</v>
      </c>
      <c r="K40" s="16" t="s">
        <v>131</v>
      </c>
      <c r="AD40" s="31">
        <v>105.962963</v>
      </c>
      <c r="AE40" s="31">
        <v>91.032258060000004</v>
      </c>
      <c r="AF40" s="31">
        <v>103.3</v>
      </c>
      <c r="AG40" s="31">
        <v>87.387096769999999</v>
      </c>
      <c r="AH40" s="31">
        <v>95.966666669999995</v>
      </c>
      <c r="AI40" s="31">
        <v>106.7666667</v>
      </c>
      <c r="AJ40" s="31">
        <v>99.870967739999998</v>
      </c>
      <c r="AK40" s="31">
        <v>98.4</v>
      </c>
      <c r="AL40" s="31">
        <v>107.7419355</v>
      </c>
      <c r="AM40" s="31">
        <v>122.4333333</v>
      </c>
      <c r="AN40" s="31">
        <v>110.8064516</v>
      </c>
      <c r="AO40" s="31"/>
      <c r="AP40" s="31"/>
      <c r="AQ40" s="31"/>
      <c r="AR40" s="31"/>
      <c r="AS40" s="31"/>
      <c r="AT40" s="31">
        <v>160.7096774</v>
      </c>
      <c r="AU40" s="31">
        <v>119.7857143</v>
      </c>
      <c r="AV40" s="31">
        <v>109.7419355</v>
      </c>
      <c r="AW40" s="31">
        <v>49.866666670000001</v>
      </c>
      <c r="AX40" s="31">
        <v>84.741935479999995</v>
      </c>
      <c r="AY40" s="31">
        <v>113.1</v>
      </c>
      <c r="AZ40" s="31">
        <v>141.06666670000001</v>
      </c>
      <c r="BA40" s="31">
        <v>117.87096769999999</v>
      </c>
      <c r="BB40" s="31">
        <v>137.6</v>
      </c>
      <c r="BC40" s="31">
        <v>141.87096769999999</v>
      </c>
      <c r="BD40" s="31">
        <v>137.96666669999999</v>
      </c>
      <c r="BE40" s="31">
        <v>147.87096769999999</v>
      </c>
      <c r="BF40" s="31"/>
      <c r="BG40" s="31"/>
      <c r="BH40" s="31"/>
      <c r="BI40" s="31"/>
      <c r="BJ40" s="31"/>
      <c r="BK40" s="31">
        <v>192.87096769999999</v>
      </c>
      <c r="BL40" s="31">
        <v>161.25</v>
      </c>
      <c r="BM40" s="31">
        <v>175.41935480000001</v>
      </c>
      <c r="BN40" s="31">
        <v>184.66666670000001</v>
      </c>
      <c r="BO40" s="31">
        <v>155.96774189999999</v>
      </c>
      <c r="BP40" s="31">
        <v>175.2666667</v>
      </c>
      <c r="BQ40" s="31">
        <v>200</v>
      </c>
      <c r="BR40" s="31">
        <v>178.2258065</v>
      </c>
      <c r="BS40" s="31">
        <v>183.03333330000001</v>
      </c>
      <c r="BT40" s="31">
        <v>198.7096774</v>
      </c>
      <c r="BU40" s="31">
        <v>183.43333329999999</v>
      </c>
      <c r="BV40" s="31"/>
      <c r="BW40" s="31"/>
      <c r="BX40" s="31"/>
      <c r="BY40" s="31"/>
      <c r="BZ40" s="31"/>
      <c r="CA40" s="31"/>
      <c r="CB40" s="31">
        <v>232.25806449999999</v>
      </c>
      <c r="CC40" s="31">
        <v>206.9642857</v>
      </c>
      <c r="CD40" s="31">
        <v>216.2258065</v>
      </c>
      <c r="CE40" s="31">
        <v>194.96666669999999</v>
      </c>
      <c r="CF40" s="31">
        <v>160.87096769999999</v>
      </c>
      <c r="CG40" s="31">
        <v>165.33333329999999</v>
      </c>
      <c r="CH40" s="31">
        <v>172.3</v>
      </c>
      <c r="CI40" s="31">
        <v>180.35483869999999</v>
      </c>
      <c r="CJ40" s="31">
        <v>176.1</v>
      </c>
      <c r="CK40" s="31">
        <v>175.51612900000001</v>
      </c>
      <c r="CL40" s="31">
        <v>178.88888890000001</v>
      </c>
    </row>
    <row r="41" spans="1:96" x14ac:dyDescent="0.25">
      <c r="A41" s="28">
        <v>28</v>
      </c>
      <c r="B41" s="1"/>
      <c r="C41" s="26" t="s">
        <v>101</v>
      </c>
      <c r="D41" s="22" t="s">
        <v>66</v>
      </c>
      <c r="E41" s="4" t="s">
        <v>61</v>
      </c>
      <c r="F41" s="26" t="s">
        <v>123</v>
      </c>
      <c r="G41" s="1" t="s">
        <v>23</v>
      </c>
      <c r="H41" s="1" t="s">
        <v>41</v>
      </c>
      <c r="I41" s="18" t="s">
        <v>21</v>
      </c>
      <c r="J41" s="2">
        <v>43497</v>
      </c>
      <c r="K41" s="16" t="s">
        <v>131</v>
      </c>
      <c r="AD41" s="31">
        <v>92.592592589999995</v>
      </c>
      <c r="AE41" s="31">
        <v>97.419354839999997</v>
      </c>
      <c r="AF41" s="31">
        <v>91.966666669999995</v>
      </c>
      <c r="AG41" s="31">
        <v>96.387096769999999</v>
      </c>
      <c r="AH41" s="31">
        <v>106.66666669999999</v>
      </c>
      <c r="AI41" s="31">
        <v>103.9333333</v>
      </c>
      <c r="AJ41" s="31">
        <v>108.7741935</v>
      </c>
      <c r="AK41" s="31">
        <v>105.2</v>
      </c>
      <c r="AL41" s="31">
        <v>103.1935484</v>
      </c>
      <c r="AM41" s="31">
        <v>103.6333333</v>
      </c>
      <c r="AN41" s="31">
        <v>108.5483871</v>
      </c>
      <c r="AO41" s="31"/>
      <c r="AP41" s="31"/>
      <c r="AQ41" s="31"/>
      <c r="AR41" s="31"/>
      <c r="AS41" s="31"/>
      <c r="AT41" s="31">
        <v>158.03225810000001</v>
      </c>
      <c r="AU41" s="31">
        <v>98.25</v>
      </c>
      <c r="AV41" s="31">
        <v>78.935483869999999</v>
      </c>
      <c r="AW41" s="31">
        <v>21.366666670000001</v>
      </c>
      <c r="AX41" s="31">
        <v>34.193548389999997</v>
      </c>
      <c r="AY41" s="31">
        <v>61.933333330000004</v>
      </c>
      <c r="AZ41" s="31">
        <v>86.666666669999998</v>
      </c>
      <c r="BA41" s="31">
        <v>97.387096769999999</v>
      </c>
      <c r="BB41" s="31">
        <v>101.6333333</v>
      </c>
      <c r="BC41" s="31">
        <v>86.741935479999995</v>
      </c>
      <c r="BD41" s="31">
        <v>76.133333329999999</v>
      </c>
      <c r="BE41" s="31">
        <v>85.322580650000006</v>
      </c>
      <c r="BF41" s="31"/>
      <c r="BG41" s="31"/>
      <c r="BH41" s="31"/>
      <c r="BI41" s="31"/>
      <c r="BJ41" s="31"/>
      <c r="BK41" s="31">
        <v>149.9032258</v>
      </c>
      <c r="BL41" s="31">
        <v>94.392857140000004</v>
      </c>
      <c r="BM41" s="31">
        <v>103.9032258</v>
      </c>
      <c r="BN41" s="31">
        <v>104.4333333</v>
      </c>
      <c r="BO41" s="31">
        <v>119.0967742</v>
      </c>
      <c r="BP41" s="31">
        <v>123.8</v>
      </c>
      <c r="BQ41" s="31">
        <v>108.7333333</v>
      </c>
      <c r="BR41" s="31">
        <v>130.58064519999999</v>
      </c>
      <c r="BS41" s="31">
        <v>116.4666667</v>
      </c>
      <c r="BT41" s="31">
        <v>108.8387097</v>
      </c>
      <c r="BU41" s="31">
        <v>95.5</v>
      </c>
      <c r="BV41" s="31">
        <v>110.06451610000001</v>
      </c>
      <c r="BW41" s="31"/>
      <c r="BX41" s="31"/>
      <c r="BY41" s="31"/>
      <c r="BZ41" s="31"/>
      <c r="CA41" s="31"/>
      <c r="CB41" s="31">
        <v>174.58064519999999</v>
      </c>
      <c r="CC41" s="31">
        <v>115.9642857</v>
      </c>
      <c r="CD41" s="31">
        <v>100.4516129</v>
      </c>
      <c r="CE41" s="31">
        <v>102.9333333</v>
      </c>
      <c r="CF41" s="31">
        <v>102.8387097</v>
      </c>
      <c r="CG41" s="31">
        <v>96.3</v>
      </c>
      <c r="CH41" s="31">
        <v>86.9</v>
      </c>
      <c r="CI41" s="31">
        <v>105.9032258</v>
      </c>
      <c r="CJ41" s="31">
        <v>93.633333329999999</v>
      </c>
      <c r="CK41" s="31">
        <v>86.064516130000001</v>
      </c>
      <c r="CL41" s="31">
        <v>89.111111109999996</v>
      </c>
    </row>
    <row r="42" spans="1:96" x14ac:dyDescent="0.25">
      <c r="A42" s="28">
        <v>29</v>
      </c>
      <c r="B42" s="65"/>
      <c r="C42" s="66" t="s">
        <v>133</v>
      </c>
      <c r="D42" s="57" t="s">
        <v>134</v>
      </c>
      <c r="E42" s="46" t="s">
        <v>135</v>
      </c>
      <c r="F42" s="1"/>
      <c r="G42" s="57" t="s">
        <v>136</v>
      </c>
      <c r="H42" s="57" t="s">
        <v>68</v>
      </c>
      <c r="I42" s="18" t="s">
        <v>21</v>
      </c>
      <c r="J42" s="64">
        <v>43497</v>
      </c>
      <c r="K42" s="1" t="s">
        <v>131</v>
      </c>
      <c r="AD42" s="31">
        <v>15.12357143</v>
      </c>
      <c r="AE42" s="31">
        <v>16.06290323</v>
      </c>
      <c r="AF42" s="31">
        <v>15.60166667</v>
      </c>
      <c r="AG42" s="31">
        <v>14.50096774</v>
      </c>
      <c r="AH42" s="31">
        <v>14.581</v>
      </c>
      <c r="AI42" s="31">
        <v>14.36933333</v>
      </c>
      <c r="AJ42" s="31">
        <v>14.317096769999999</v>
      </c>
      <c r="AK42" s="31">
        <v>14.37166667</v>
      </c>
      <c r="AL42" s="31">
        <v>14.35774194</v>
      </c>
      <c r="AM42" s="31">
        <v>15.08566667</v>
      </c>
      <c r="AN42" s="31">
        <v>13.056129029999999</v>
      </c>
      <c r="AO42" s="31"/>
      <c r="AP42" s="31"/>
      <c r="AQ42" s="31"/>
      <c r="AR42" s="31"/>
      <c r="AS42" s="31"/>
      <c r="AT42" s="31">
        <v>15.55290323</v>
      </c>
      <c r="AU42" s="31">
        <v>15.61321429</v>
      </c>
      <c r="AV42" s="31">
        <v>13.327741939999999</v>
      </c>
      <c r="AW42" s="31">
        <v>18.997666670000001</v>
      </c>
      <c r="AX42" s="31">
        <v>16.35354839</v>
      </c>
      <c r="AY42" s="31">
        <v>15.22233333</v>
      </c>
      <c r="AZ42" s="31">
        <v>16.972333330000001</v>
      </c>
      <c r="BA42" s="31">
        <v>17.297419349999998</v>
      </c>
      <c r="BB42" s="31">
        <v>17.579333330000001</v>
      </c>
      <c r="BC42" s="31">
        <v>16.90387097</v>
      </c>
      <c r="BD42" s="31">
        <v>17.96</v>
      </c>
      <c r="BE42" s="31">
        <v>16.33387097</v>
      </c>
      <c r="BF42" s="31"/>
      <c r="BG42" s="31"/>
      <c r="BH42" s="31"/>
      <c r="BI42" s="31"/>
      <c r="BJ42" s="31"/>
      <c r="BK42" s="31">
        <v>17.905483870000001</v>
      </c>
      <c r="BL42" s="31">
        <v>19.9175</v>
      </c>
      <c r="BM42" s="31">
        <v>17.682258059999999</v>
      </c>
      <c r="BN42" s="31">
        <v>17.266999999999999</v>
      </c>
      <c r="BO42" s="31">
        <v>16.113548389999998</v>
      </c>
      <c r="BP42" s="31">
        <v>16.698</v>
      </c>
      <c r="BQ42" s="31">
        <v>17.052</v>
      </c>
      <c r="BR42" s="31">
        <v>17.572580649999999</v>
      </c>
      <c r="BS42" s="31">
        <v>18.013333329999998</v>
      </c>
      <c r="BT42" s="31">
        <v>17.012258060000001</v>
      </c>
      <c r="BU42" s="31">
        <v>17.31666667</v>
      </c>
      <c r="BV42" s="31">
        <v>16.203548390000002</v>
      </c>
      <c r="BW42" s="31"/>
      <c r="BX42" s="31"/>
      <c r="BY42" s="31"/>
      <c r="BZ42" s="31"/>
      <c r="CA42" s="31"/>
      <c r="CB42" s="31">
        <v>16.502580649999999</v>
      </c>
      <c r="CC42" s="31">
        <v>17.108571430000001</v>
      </c>
      <c r="CD42" s="31">
        <v>13.00467742</v>
      </c>
      <c r="CE42" s="31">
        <v>12.50633333</v>
      </c>
      <c r="CF42" s="31">
        <v>12.06483871</v>
      </c>
      <c r="CG42" s="31">
        <v>12.90666667</v>
      </c>
      <c r="CH42" s="31">
        <v>13.94933333</v>
      </c>
      <c r="CI42" s="31">
        <v>11.6983871</v>
      </c>
      <c r="CJ42" s="31">
        <v>13.047333330000001</v>
      </c>
      <c r="CK42" s="31">
        <v>14.11645161</v>
      </c>
      <c r="CL42" s="31">
        <v>15.498181819999999</v>
      </c>
    </row>
    <row r="43" spans="1:96" x14ac:dyDescent="0.25">
      <c r="A43" s="28">
        <v>30</v>
      </c>
      <c r="B43" s="1"/>
      <c r="C43" s="1" t="s">
        <v>98</v>
      </c>
      <c r="D43" s="1" t="s">
        <v>28</v>
      </c>
      <c r="E43" s="4" t="s">
        <v>29</v>
      </c>
      <c r="F43" s="57" t="s">
        <v>129</v>
      </c>
      <c r="G43" s="1"/>
      <c r="H43" s="1" t="s">
        <v>24</v>
      </c>
      <c r="I43" s="14" t="s">
        <v>25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>
        <v>1131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>
        <v>1131</v>
      </c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>
        <v>1091</v>
      </c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>
        <v>1162</v>
      </c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>
        <v>946</v>
      </c>
    </row>
    <row r="52" outlineLevel="1" x14ac:dyDescent="0.25"/>
    <row r="53" outlineLevel="1" x14ac:dyDescent="0.25"/>
    <row r="54" outlineLevel="1" x14ac:dyDescent="0.25"/>
    <row r="55" outlineLevel="1" x14ac:dyDescent="0.25"/>
    <row r="56" outlineLevel="1" x14ac:dyDescent="0.25"/>
    <row r="57" outlineLevel="1" x14ac:dyDescent="0.25"/>
  </sheetData>
  <hyperlinks>
    <hyperlink ref="E43" r:id="rId1" xr:uid="{00000000-0004-0000-0000-000000000000}"/>
    <hyperlink ref="E29" r:id="rId2" xr:uid="{00000000-0004-0000-0000-000001000000}"/>
    <hyperlink ref="E32" r:id="rId3" xr:uid="{00000000-0004-0000-0000-000002000000}"/>
    <hyperlink ref="E30" r:id="rId4" xr:uid="{00000000-0004-0000-0000-000003000000}"/>
    <hyperlink ref="E33" r:id="rId5" xr:uid="{00000000-0004-0000-0000-000004000000}"/>
    <hyperlink ref="E31" r:id="rId6" xr:uid="{00000000-0004-0000-0000-000005000000}"/>
    <hyperlink ref="E34" r:id="rId7" xr:uid="{00000000-0004-0000-0000-000006000000}"/>
    <hyperlink ref="E6" r:id="rId8" xr:uid="{00000000-0004-0000-0000-000007000000}"/>
    <hyperlink ref="E7" r:id="rId9" xr:uid="{00000000-0004-0000-0000-000008000000}"/>
    <hyperlink ref="E8" r:id="rId10" xr:uid="{00000000-0004-0000-0000-000009000000}"/>
    <hyperlink ref="E35" r:id="rId11" xr:uid="{00000000-0004-0000-0000-00000A000000}"/>
    <hyperlink ref="E36" r:id="rId12" xr:uid="{00000000-0004-0000-0000-00000B000000}"/>
    <hyperlink ref="E4" r:id="rId13" xr:uid="{00000000-0004-0000-0000-00000C000000}"/>
    <hyperlink ref="E9" r:id="rId14" xr:uid="{00000000-0004-0000-0000-00000D000000}"/>
    <hyperlink ref="E5" r:id="rId15" xr:uid="{00000000-0004-0000-0000-00000E000000}"/>
    <hyperlink ref="E22" r:id="rId16" xr:uid="{00000000-0004-0000-0000-00000F000000}"/>
    <hyperlink ref="E23" r:id="rId17" xr:uid="{00000000-0004-0000-0000-000010000000}"/>
    <hyperlink ref="E24" r:id="rId18" xr:uid="{00000000-0004-0000-0000-000011000000}"/>
    <hyperlink ref="E25" r:id="rId19" xr:uid="{00000000-0004-0000-0000-000012000000}"/>
    <hyperlink ref="F25" r:id="rId20" display="https://www.fedstat.ru/indicator/57699" xr:uid="{00000000-0004-0000-0000-000013000000}"/>
    <hyperlink ref="E26" r:id="rId21" xr:uid="{00000000-0004-0000-0000-000014000000}"/>
    <hyperlink ref="E27" r:id="rId22" xr:uid="{00000000-0004-0000-0000-000015000000}"/>
    <hyperlink ref="E28" r:id="rId23" xr:uid="{00000000-0004-0000-0000-000016000000}"/>
    <hyperlink ref="E38" r:id="rId24" xr:uid="{00000000-0004-0000-0000-000017000000}"/>
    <hyperlink ref="E39" r:id="rId25" xr:uid="{00000000-0004-0000-0000-000018000000}"/>
    <hyperlink ref="E40" r:id="rId26" xr:uid="{00000000-0004-0000-0000-000019000000}"/>
    <hyperlink ref="E41" r:id="rId27" xr:uid="{00000000-0004-0000-0000-00001A000000}"/>
    <hyperlink ref="E37" r:id="rId28" xr:uid="{00000000-0004-0000-0000-00001B000000}"/>
    <hyperlink ref="E15" r:id="rId29" xr:uid="{00000000-0004-0000-0000-00001C000000}"/>
    <hyperlink ref="E16" r:id="rId30" xr:uid="{00000000-0004-0000-0000-00001D000000}"/>
    <hyperlink ref="E17" r:id="rId31" xr:uid="{00000000-0004-0000-0000-00001E000000}"/>
    <hyperlink ref="E18" r:id="rId32" xr:uid="{00000000-0004-0000-0000-00001F000000}"/>
    <hyperlink ref="E12" r:id="rId33" xr:uid="{00000000-0004-0000-0000-000021000000}"/>
    <hyperlink ref="E13" r:id="rId34" xr:uid="{00000000-0004-0000-0000-000022000000}"/>
    <hyperlink ref="E14" r:id="rId35" xr:uid="{00000000-0004-0000-0000-000023000000}"/>
    <hyperlink ref="F26" r:id="rId36" display="https://www.fedstat.ru/indicator/57699" xr:uid="{00000000-0004-0000-0000-000024000000}"/>
    <hyperlink ref="E42" r:id="rId37" xr:uid="{8F650A61-7311-41F1-9417-2E3747C9D4AB}"/>
    <hyperlink ref="E10" r:id="rId38" xr:uid="{690D7838-C228-4773-9EC8-7976CB26642F}"/>
  </hyperlinks>
  <pageMargins left="0.7" right="0.7" top="0.75" bottom="0.75" header="0.3" footer="0.3"/>
  <pageSetup paperSize="9" firstPageNumber="2147483648" orientation="portrait" r:id="rId39"/>
  <legacyDrawing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Башкорт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Макрушин</dc:creator>
  <cp:lastModifiedBy>User</cp:lastModifiedBy>
  <cp:revision>43</cp:revision>
  <dcterms:created xsi:type="dcterms:W3CDTF">2022-11-07T17:08:48Z</dcterms:created>
  <dcterms:modified xsi:type="dcterms:W3CDTF">2022-11-29T19:04:38Z</dcterms:modified>
</cp:coreProperties>
</file>