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Н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G35" authorId="0">
      <text>
        <r>
          <rPr>
            <sz val="11"/>
            <color rgb="FF000000"/>
            <rFont val="Calibri"/>
            <family val="0"/>
            <charset val="1"/>
          </rPr>
          <t xml:space="preserve">YD:
</t>
        </r>
        <r>
          <rPr>
            <sz val="9"/>
            <color rgb="FF000000"/>
            <rFont val="Tahoma"/>
            <family val="0"/>
            <charset val="1"/>
          </rPr>
          <t xml:space="preserve">Ввод крупных зданий, строившихся к саммиту ШОС. Крупнейший — Таганай — перепрофилирован в торговый комплекс https://ura.news/news/1052535763
</t>
        </r>
      </text>
    </comment>
  </commentList>
</comments>
</file>

<file path=xl/sharedStrings.xml><?xml version="1.0" encoding="utf-8"?>
<sst xmlns="http://schemas.openxmlformats.org/spreadsheetml/2006/main" count="326" uniqueCount="136">
  <si>
    <t xml:space="preserve">Направление</t>
  </si>
  <si>
    <t xml:space="preserve">Показатель</t>
  </si>
  <si>
    <t xml:space="preserve">Источник</t>
  </si>
  <si>
    <t xml:space="preserve">Где брать</t>
  </si>
  <si>
    <t xml:space="preserve">Тип данных</t>
  </si>
  <si>
    <t xml:space="preserve">Ед. изм.</t>
  </si>
  <si>
    <t xml:space="preserve">Периодичность</t>
  </si>
  <si>
    <t xml:space="preserve">Дата начала</t>
  </si>
  <si>
    <t xml:space="preserve">Территориальный разрез</t>
  </si>
  <si>
    <t xml:space="preserve">1кв2018</t>
  </si>
  <si>
    <t xml:space="preserve">2кв2018</t>
  </si>
  <si>
    <t xml:space="preserve">3кв2018</t>
  </si>
  <si>
    <t xml:space="preserve">4кв2018</t>
  </si>
  <si>
    <t xml:space="preserve">1кв2019</t>
  </si>
  <si>
    <t xml:space="preserve">2кв2019</t>
  </si>
  <si>
    <t xml:space="preserve">3кв2019</t>
  </si>
  <si>
    <t xml:space="preserve">4кв2019</t>
  </si>
  <si>
    <t xml:space="preserve">1кв2020</t>
  </si>
  <si>
    <t xml:space="preserve">2кв2020</t>
  </si>
  <si>
    <t xml:space="preserve">3кв2020</t>
  </si>
  <si>
    <t xml:space="preserve">4кв2020</t>
  </si>
  <si>
    <t xml:space="preserve">1кв2021</t>
  </si>
  <si>
    <t xml:space="preserve">2кв2021</t>
  </si>
  <si>
    <t xml:space="preserve">3кв2021</t>
  </si>
  <si>
    <t xml:space="preserve">4кв2021</t>
  </si>
  <si>
    <t xml:space="preserve">1кв2022</t>
  </si>
  <si>
    <t xml:space="preserve">2кв2022</t>
  </si>
  <si>
    <t xml:space="preserve">3кв2022</t>
  </si>
  <si>
    <t xml:space="preserve">4кв2022</t>
  </si>
  <si>
    <t xml:space="preserve">Промышленность / энергетика</t>
  </si>
  <si>
    <t xml:space="preserve">промышленность строительство факт</t>
  </si>
  <si>
    <t xml:space="preserve">из нежилых: Промышленные здания</t>
  </si>
  <si>
    <t xml:space="preserve">https://fedstat.ru/indicator/43298</t>
  </si>
  <si>
    <t xml:space="preserve">файл "Ввод зданий по регионам поквартально"</t>
  </si>
  <si>
    <t xml:space="preserve">количество</t>
  </si>
  <si>
    <t xml:space="preserve">тыс. кв. м</t>
  </si>
  <si>
    <t xml:space="preserve">кв</t>
  </si>
  <si>
    <t xml:space="preserve">Челябинская область</t>
  </si>
  <si>
    <t xml:space="preserve">электроэнергетика</t>
  </si>
  <si>
    <t xml:space="preserve">Полный плановый объем потребления электроэнергии</t>
  </si>
  <si>
    <t xml:space="preserve">https://www.atsenergo.ru/nreport?rname=trade_region_spub&amp;rdate=20191112</t>
  </si>
  <si>
    <t xml:space="preserve">файл "Электричество_потребление_только_суммы_помесячно"</t>
  </si>
  <si>
    <t xml:space="preserve">МВт.ч.</t>
  </si>
  <si>
    <t xml:space="preserve">мес</t>
  </si>
  <si>
    <t xml:space="preserve">Строительство план</t>
  </si>
  <si>
    <t xml:space="preserve">Предложения новостроек</t>
  </si>
  <si>
    <t xml:space="preserve">https://sberindex.ru/ru/dashboards/kolichestvo-predlozhenii-o-prodazhe-pervichki</t>
  </si>
  <si>
    <t xml:space="preserve">файл "Сбериндекс_предложение_первичного_жилья"</t>
  </si>
  <si>
    <t xml:space="preserve">число объявлений</t>
  </si>
  <si>
    <t xml:space="preserve">Строительство факт</t>
  </si>
  <si>
    <t xml:space="preserve">Всего введено зданий</t>
  </si>
  <si>
    <t xml:space="preserve">Жилые здания, жилые помещения и т.п.</t>
  </si>
  <si>
    <t xml:space="preserve">Ипотека всего в деньгах</t>
  </si>
  <si>
    <t xml:space="preserve">http://www.cbr.ru/statistics/bank_sector/mortgage/</t>
  </si>
  <si>
    <t xml:space="preserve">Файлы ЦБ об ИЖК</t>
  </si>
  <si>
    <t xml:space="preserve">денежный</t>
  </si>
  <si>
    <t xml:space="preserve">млнруб.</t>
  </si>
  <si>
    <t xml:space="preserve">Средства на счетах эскроу в рублях</t>
  </si>
  <si>
    <t xml:space="preserve">http://www.cbr.ru/vfs/statistics/banksector/borrowings/02_28_escrow_accounts.xlsx</t>
  </si>
  <si>
    <t xml:space="preserve">Файл "02_28_Escrow_accounts"</t>
  </si>
  <si>
    <t xml:space="preserve">млн руб.</t>
  </si>
  <si>
    <t xml:space="preserve">Ипотека по ДДУ в деньгах</t>
  </si>
  <si>
    <t xml:space="preserve">Ипотека по ДДУ в количестве выданных кредитов</t>
  </si>
  <si>
    <t xml:space="preserve">ед.</t>
  </si>
  <si>
    <t xml:space="preserve">Ипотека всего в количестве выданных кредитов</t>
  </si>
  <si>
    <t xml:space="preserve">ЖКХ</t>
  </si>
  <si>
    <t xml:space="preserve">Коммунальное хозяйство - всего (накопительный итог на начало месяца) - собирается</t>
  </si>
  <si>
    <t xml:space="preserve">https://roskazna.gov.ru/ispolnenie-byudzhetov/konsolidirovannye-byudzhety-subektov/1019/</t>
  </si>
  <si>
    <t xml:space="preserve">всего затраты на комм. хозяйство в регионе</t>
  </si>
  <si>
    <t xml:space="preserve">руб</t>
  </si>
  <si>
    <t xml:space="preserve">Нижегородская область</t>
  </si>
  <si>
    <t xml:space="preserve">из них: Закупка товаров, работ и услуг для обеспечения государственных (муниципальных) нужд</t>
  </si>
  <si>
    <t xml:space="preserve">закупки товаров и услуг (в т.ч. текущий ремонт)</t>
  </si>
  <si>
    <t xml:space="preserve">из них: Капитальные вложения в объекты государственной (муниципальной) собственности</t>
  </si>
  <si>
    <t xml:space="preserve">инвестиции</t>
  </si>
  <si>
    <t xml:space="preserve">из них: Иные бюджетные ассигнования (собирается)</t>
  </si>
  <si>
    <t xml:space="preserve">субсидии водоканалам и др. организациям</t>
  </si>
  <si>
    <t xml:space="preserve">Индекс грузоперевозок НН (собирается)</t>
  </si>
  <si>
    <t xml:space="preserve">пока не трогать</t>
  </si>
  <si>
    <t xml:space="preserve">индекс</t>
  </si>
  <si>
    <t xml:space="preserve">Оценка объема потребеления безина</t>
  </si>
  <si>
    <t xml:space="preserve">расчёты</t>
  </si>
  <si>
    <t xml:space="preserve">млн л.</t>
  </si>
  <si>
    <t xml:space="preserve">Оценка объема потребеления ДТ</t>
  </si>
  <si>
    <t xml:space="preserve">Цена на 95 бензин (розничные цены)</t>
  </si>
  <si>
    <t xml:space="preserve">https://www.benzin-price.ru/stat_month.php?month=5&amp;year=2019&amp;region_id=52</t>
  </si>
  <si>
    <t xml:space="preserve">файл "Топливо_цены_розница"</t>
  </si>
  <si>
    <t xml:space="preserve">цена</t>
  </si>
  <si>
    <t xml:space="preserve">руб/л</t>
  </si>
  <si>
    <t xml:space="preserve">Цена на 92 бензин (розничные цены)</t>
  </si>
  <si>
    <t xml:space="preserve">https://www.benzin-price.ru/stat_month.php?month=1&amp;year=2018&amp;region_id=52</t>
  </si>
  <si>
    <t xml:space="preserve">Цена на ДТ (розничные цены)</t>
  </si>
  <si>
    <t xml:space="preserve">https://www.benzin-price.ru/stat_month.php?month=1&amp;year=2018&amp;region_id=53</t>
  </si>
  <si>
    <t xml:space="preserve">Розничная продажа бензинов автомобильных (в деньгах; накопительный итог)</t>
  </si>
  <si>
    <t xml:space="preserve">https://www.fedstat.ru/indicator/57699</t>
  </si>
  <si>
    <t xml:space="preserve">файл "Розничная продажа топлива"</t>
  </si>
  <si>
    <t xml:space="preserve">тыс. руб</t>
  </si>
  <si>
    <t xml:space="preserve">Розничная продажа Дизельное топливо (в деньгах; накопительный итог)</t>
  </si>
  <si>
    <t xml:space="preserve">автоуслуги (по тратам потребителей) - Тинькофф индекс</t>
  </si>
  <si>
    <t xml:space="preserve">https://index.tinkoff.ru/?start=07.2022&amp;end=11.2022&amp;region=%D0%9D%D0%B8%D0%B6%D0%B5%D0%B3%D0%BE%D1%80%D0%BE%D0%B4%D1%81%D0%BA%D0%B0%D1%8F+%D0%BE%D0%B1%D0%BB%D0%B0%D1%81%D1%82%D1%8C</t>
  </si>
  <si>
    <t xml:space="preserve">файл "Тинькофф индексы"</t>
  </si>
  <si>
    <t xml:space="preserve">топливо (потратам потребителей)-Тинькофф индекс</t>
  </si>
  <si>
    <t xml:space="preserve">(торговля)</t>
  </si>
  <si>
    <t xml:space="preserve">Аренда нежилой недвижимости</t>
  </si>
  <si>
    <t xml:space="preserve">Аренда складской недвижимости</t>
  </si>
  <si>
    <t xml:space="preserve">https://www.gipernn.ru/</t>
  </si>
  <si>
    <t xml:space="preserve">Общий файл в облаке</t>
  </si>
  <si>
    <t xml:space="preserve">руб./кв.м</t>
  </si>
  <si>
    <t xml:space="preserve">Аренда торговой недвижимости</t>
  </si>
  <si>
    <t xml:space="preserve">Аренда офисной недвижимости</t>
  </si>
  <si>
    <t xml:space="preserve">Цены нежилой недвижимости</t>
  </si>
  <si>
    <t xml:space="preserve">Продажа складской недвижимости</t>
  </si>
  <si>
    <t xml:space="preserve">Продажа торговой недвижимости</t>
  </si>
  <si>
    <t xml:space="preserve">Продажа офисной недвижимости</t>
  </si>
  <si>
    <t xml:space="preserve">Бизнес-строительство</t>
  </si>
  <si>
    <t xml:space="preserve">из нежилых: коммерческие здания</t>
  </si>
  <si>
    <t xml:space="preserve">из коммерческих: торговые площади</t>
  </si>
  <si>
    <t xml:space="preserve">https://www.fedstat.ru/indicator/57605</t>
  </si>
  <si>
    <t xml:space="preserve">Активность МСП</t>
  </si>
  <si>
    <t xml:space="preserve">Изменение активности МСП по регионам (Сбериндекс)</t>
  </si>
  <si>
    <t xml:space="preserve">https://sberindex.ru/ru/dashboards/izmenenie-aktivnosti-msp-po-regionam</t>
  </si>
  <si>
    <t xml:space="preserve">%</t>
  </si>
  <si>
    <t xml:space="preserve">(ковид)</t>
  </si>
  <si>
    <t xml:space="preserve">ковид+</t>
  </si>
  <si>
    <t xml:space="preserve">Индекс потребительской активности - Сбериндекс</t>
  </si>
  <si>
    <t xml:space="preserve">https://sberindex.ru/ru/dashboards/indeks-potrebitelskoi-aktivnosti</t>
  </si>
  <si>
    <t xml:space="preserve">по рынкам</t>
  </si>
  <si>
    <t xml:space="preserve">дом и ремонт (по тратам потребителей) - Тинькофф индекс</t>
  </si>
  <si>
    <t xml:space="preserve">медуслуги (по тратам потребителей)-Тинькофф индекс</t>
  </si>
  <si>
    <t xml:space="preserve">рестораны (по тратам потребителей)-Тинькофф индекс</t>
  </si>
  <si>
    <t xml:space="preserve">Сварщик</t>
  </si>
  <si>
    <t xml:space="preserve">Кол-во выпущенных специалистов сварочного производства и сварщиков</t>
  </si>
  <si>
    <t xml:space="preserve">https://edu.gov.ru/activity/statistics/secondary_prof_edu</t>
  </si>
  <si>
    <t xml:space="preserve">файл "Выпуск_специалистов_" по регионам</t>
  </si>
  <si>
    <t xml:space="preserve">чел.</t>
  </si>
  <si>
    <t xml:space="preserve">год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</si>
</sst>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m/yy"/>
    <numFmt numFmtId="166" formatCode="0.0"/>
    <numFmt numFmtId="167" formatCode="#,##0.####"/>
    <numFmt numFmtId="168" formatCode="0"/>
    <numFmt numFmtId="169" formatCode="#,##0"/>
    <numFmt numFmtId="170" formatCode="#,##0.0"/>
    <numFmt numFmtId="171" formatCode="dd/mm/yyyy"/>
    <numFmt numFmtId="172" formatCode="0.00"/>
    <numFmt numFmtId="173" formatCode="_-* #,##0.00_-;\-* #,##0.00_-;_-* \-??_-;_-@_-"/>
    <numFmt numFmtId="174" formatCode="_-* #,##0_-;\-* #,##0_-;_-* \-??_-;_-@_-"/>
  </numFmts>
  <fonts count="13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u val="single"/>
      <sz val="11"/>
      <color rgb="FF0563C1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u val="single"/>
      <sz val="11"/>
      <color rgb="FF0563C1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Tahom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FCFC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ED7D31"/>
        <bgColor rgb="FFFF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/>
      <right style="thin">
        <color rgb="FFA9D18E"/>
      </right>
      <top style="thin">
        <color rgb="FFA9D18E"/>
      </top>
      <bottom style="thin">
        <color rgb="FFA9D18E"/>
      </bottom>
      <diagonal/>
    </border>
    <border diagonalUp="false" diagonalDown="false">
      <left style="thin">
        <color rgb="FFCFCFCF"/>
      </left>
      <right style="thin">
        <color rgb="FFCFCFCF"/>
      </right>
      <top/>
      <bottom style="thin">
        <color rgb="FFCFCFCF"/>
      </bottom>
      <diagonal/>
    </border>
    <border diagonalUp="false" diagonalDown="false">
      <left/>
      <right style="thin">
        <color rgb="FFCFCFCF"/>
      </right>
      <top style="thin">
        <color rgb="FFCFCFCF"/>
      </top>
      <bottom style="thin">
        <color rgb="FFCFCFCF"/>
      </bottom>
      <diagonal/>
    </border>
    <border diagonalUp="false" diagonalDown="false">
      <left/>
      <right style="thin">
        <color rgb="FFCFCFCF"/>
      </right>
      <top/>
      <bottom style="thin">
        <color rgb="FFCFCFC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1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8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10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10" fillId="8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10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10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edstat.ru/indicator/43298" TargetMode="External"/><Relationship Id="rId3" Type="http://schemas.openxmlformats.org/officeDocument/2006/relationships/hyperlink" Target="https://www.atsenergo.ru/nreport?rname=trade_region_spub&amp;rdate=20191112" TargetMode="External"/><Relationship Id="rId4" Type="http://schemas.openxmlformats.org/officeDocument/2006/relationships/hyperlink" Target="https://sberindex.ru/ru/dashboards/kolichestvo-predlozhenii-o-prodazhe-pervichki" TargetMode="External"/><Relationship Id="rId5" Type="http://schemas.openxmlformats.org/officeDocument/2006/relationships/hyperlink" Target="https://fedstat.ru/indicator/43298" TargetMode="External"/><Relationship Id="rId6" Type="http://schemas.openxmlformats.org/officeDocument/2006/relationships/hyperlink" Target="https://fedstat.ru/indicator/43298" TargetMode="External"/><Relationship Id="rId7" Type="http://schemas.openxmlformats.org/officeDocument/2006/relationships/hyperlink" Target="http://www.cbr.ru/statistics/bank_sector/mortgage/" TargetMode="External"/><Relationship Id="rId8" Type="http://schemas.openxmlformats.org/officeDocument/2006/relationships/hyperlink" Target="http://www.cbr.ru/vfs/statistics/banksector/borrowings/02_28_escrow_accounts.xlsx" TargetMode="External"/><Relationship Id="rId9" Type="http://schemas.openxmlformats.org/officeDocument/2006/relationships/hyperlink" Target="http://www.cbr.ru/statistics/bank_sector/mortgage/" TargetMode="External"/><Relationship Id="rId10" Type="http://schemas.openxmlformats.org/officeDocument/2006/relationships/hyperlink" Target="http://www.cbr.ru/statistics/bank_sector/mortgage/" TargetMode="External"/><Relationship Id="rId11" Type="http://schemas.openxmlformats.org/officeDocument/2006/relationships/hyperlink" Target="http://www.cbr.ru/statistics/bank_sector/mortgage/" TargetMode="External"/><Relationship Id="rId12" Type="http://schemas.openxmlformats.org/officeDocument/2006/relationships/hyperlink" Target="https://roskazna.gov.ru/ispolnenie-byudzhetov/konsolidirovannye-byudzhety-subektov/1019/" TargetMode="External"/><Relationship Id="rId13" Type="http://schemas.openxmlformats.org/officeDocument/2006/relationships/hyperlink" Target="https://roskazna.gov.ru/ispolnenie-byudzhetov/konsolidirovannye-byudzhety-subektov/1019/" TargetMode="External"/><Relationship Id="rId14" Type="http://schemas.openxmlformats.org/officeDocument/2006/relationships/hyperlink" Target="https://roskazna.gov.ru/ispolnenie-byudzhetov/konsolidirovannye-byudzhety-subektov/1019/" TargetMode="External"/><Relationship Id="rId15" Type="http://schemas.openxmlformats.org/officeDocument/2006/relationships/hyperlink" Target="https://roskazna.gov.ru/ispolnenie-byudzhetov/konsolidirovannye-byudzhety-subektov/1019/" TargetMode="External"/><Relationship Id="rId16" Type="http://schemas.openxmlformats.org/officeDocument/2006/relationships/hyperlink" Target="https://www.benzin-price.ru/stat_month.php?month=5&amp;year=2019&amp;region_id=52" TargetMode="External"/><Relationship Id="rId17" Type="http://schemas.openxmlformats.org/officeDocument/2006/relationships/hyperlink" Target="https://www.benzin-price.ru/stat_month.php?month=1&amp;year=2018&amp;region_id=52" TargetMode="External"/><Relationship Id="rId18" Type="http://schemas.openxmlformats.org/officeDocument/2006/relationships/hyperlink" Target="https://www.benzin-price.ru/stat_month.php?month=1&amp;year=2018&amp;region_id=52" TargetMode="External"/><Relationship Id="rId19" Type="http://schemas.openxmlformats.org/officeDocument/2006/relationships/hyperlink" Target="https://www.fedstat.ru/indicator/57699" TargetMode="External"/><Relationship Id="rId20" Type="http://schemas.openxmlformats.org/officeDocument/2006/relationships/hyperlink" Target="https://www.fedstat.ru/indicator/57699" TargetMode="External"/><Relationship Id="rId21" Type="http://schemas.openxmlformats.org/officeDocument/2006/relationships/hyperlink" Target="https://www.fedstat.ru/indicator/57699" TargetMode="External"/><Relationship Id="rId22" Type="http://schemas.openxmlformats.org/officeDocument/2006/relationships/hyperlink" Target="https://www.fedstat.ru/indicator/57699" TargetMode="External"/><Relationship Id="rId23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4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25" Type="http://schemas.openxmlformats.org/officeDocument/2006/relationships/hyperlink" Target="https://www.gipernn.ru/" TargetMode="External"/><Relationship Id="rId26" Type="http://schemas.openxmlformats.org/officeDocument/2006/relationships/hyperlink" Target="https://www.gipernn.ru/" TargetMode="External"/><Relationship Id="rId27" Type="http://schemas.openxmlformats.org/officeDocument/2006/relationships/hyperlink" Target="https://www.gipernn.ru/" TargetMode="External"/><Relationship Id="rId28" Type="http://schemas.openxmlformats.org/officeDocument/2006/relationships/hyperlink" Target="https://www.gipernn.ru/" TargetMode="External"/><Relationship Id="rId29" Type="http://schemas.openxmlformats.org/officeDocument/2006/relationships/hyperlink" Target="https://www.gipernn.ru/" TargetMode="External"/><Relationship Id="rId30" Type="http://schemas.openxmlformats.org/officeDocument/2006/relationships/hyperlink" Target="https://www.gipernn.ru/" TargetMode="External"/><Relationship Id="rId31" Type="http://schemas.openxmlformats.org/officeDocument/2006/relationships/hyperlink" Target="https://fedstat.ru/indicator/43298" TargetMode="External"/><Relationship Id="rId32" Type="http://schemas.openxmlformats.org/officeDocument/2006/relationships/hyperlink" Target="https://www.fedstat.ru/indicator/57605" TargetMode="External"/><Relationship Id="rId33" Type="http://schemas.openxmlformats.org/officeDocument/2006/relationships/hyperlink" Target="https://sberindex.ru/ru/dashboards/izmenenie-aktivnosti-msp-po-regionam" TargetMode="External"/><Relationship Id="rId34" Type="http://schemas.openxmlformats.org/officeDocument/2006/relationships/hyperlink" Target="https://sberindex.ru/ru/dashboards/indeks-potrebitelskoi-aktivnosti" TargetMode="External"/><Relationship Id="rId35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6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7" Type="http://schemas.openxmlformats.org/officeDocument/2006/relationships/hyperlink" Target="https://index.tinkoff.ru/?start=07.2022&amp;end=11.2022&amp;region=&#1053;&#1080;&#1078;&#1077;&#1075;&#1086;&#1088;&#1086;&#1076;&#1089;&#1082;&#1072;&#1103;+&#1086;&#1073;&#1083;&#1072;&#1089;&#1090;&#1100;" TargetMode="External"/><Relationship Id="rId38" Type="http://schemas.openxmlformats.org/officeDocument/2006/relationships/hyperlink" Target="https://edu.gov.ru/activity/statistics/secondary_prof_edu" TargetMode="External"/><Relationship Id="rId3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L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1" ySplit="2" topLeftCell="L3" activePane="bottomRight" state="frozen"/>
      <selection pane="topLeft" activeCell="A1" activeCellId="0" sqref="A1"/>
      <selection pane="topRight" activeCell="L1" activeCellId="0" sqref="L1"/>
      <selection pane="bottomLeft" activeCell="A3" activeCellId="0" sqref="A3"/>
      <selection pane="bottomRight" activeCell="K23" activeCellId="0" sqref="K23"/>
    </sheetView>
  </sheetViews>
  <sheetFormatPr defaultColWidth="9.15625" defaultRowHeight="15" zeroHeight="false" outlineLevelRow="1" outlineLevelCol="1"/>
  <cols>
    <col collapsed="false" customWidth="true" hidden="false" outlineLevel="0" max="1" min="1" style="0" width="14.86"/>
    <col collapsed="false" customWidth="true" hidden="false" outlineLevel="0" max="2" min="2" style="0" width="16.14"/>
    <col collapsed="false" customWidth="true" hidden="false" outlineLevel="0" max="3" min="3" style="0" width="44.85"/>
    <col collapsed="false" customWidth="true" hidden="false" outlineLevel="0" max="4" min="4" style="0" width="49.57"/>
    <col collapsed="false" customWidth="true" hidden="true" outlineLevel="1" max="5" min="5" style="0" width="7.29"/>
    <col collapsed="false" customWidth="true" hidden="true" outlineLevel="1" max="6" min="6" style="0" width="32.29"/>
    <col collapsed="false" customWidth="true" hidden="false" outlineLevel="0" max="8" min="7" style="0" width="10.99"/>
    <col collapsed="false" customWidth="true" hidden="false" outlineLevel="0" max="9" min="9" style="0" width="4.29"/>
    <col collapsed="false" customWidth="true" hidden="false" outlineLevel="0" max="10" min="10" style="0" width="12.57"/>
    <col collapsed="false" customWidth="true" hidden="false" outlineLevel="0" max="11" min="11" style="0" width="14.01"/>
    <col collapsed="false" customWidth="true" hidden="false" outlineLevel="0" max="12" min="12" style="0" width="12.29"/>
    <col collapsed="false" customWidth="true" hidden="false" outlineLevel="0" max="14" min="13" style="0" width="10.14"/>
    <col collapsed="false" customWidth="true" hidden="false" outlineLevel="0" max="21" min="15" style="0" width="11.14"/>
    <col collapsed="false" customWidth="true" hidden="false" outlineLevel="0" max="23" min="22" style="0" width="12.29"/>
    <col collapsed="false" customWidth="true" hidden="false" outlineLevel="0" max="25" min="24" style="0" width="10.14"/>
    <col collapsed="false" customWidth="true" hidden="false" outlineLevel="0" max="26" min="26" style="0" width="10.71"/>
    <col collapsed="false" customWidth="true" hidden="false" outlineLevel="0" max="28" min="27" style="0" width="10.14"/>
    <col collapsed="false" customWidth="true" hidden="false" outlineLevel="0" max="29" min="29" style="0" width="12.29"/>
    <col collapsed="false" customWidth="true" hidden="false" outlineLevel="0" max="31" min="30" style="0" width="10.14"/>
    <col collapsed="false" customWidth="true" hidden="false" outlineLevel="0" max="36" min="32" style="0" width="11.14"/>
    <col collapsed="false" customWidth="true" hidden="false" outlineLevel="0" max="39" min="37" style="0" width="13.7"/>
    <col collapsed="false" customWidth="true" hidden="false" outlineLevel="0" max="40" min="40" style="0" width="12.57"/>
    <col collapsed="false" customWidth="true" hidden="false" outlineLevel="0" max="42" min="41" style="0" width="10.14"/>
    <col collapsed="false" customWidth="true" hidden="false" outlineLevel="0" max="43" min="43" style="0" width="10.71"/>
    <col collapsed="false" customWidth="true" hidden="false" outlineLevel="0" max="44" min="44" style="0" width="10.14"/>
    <col collapsed="false" customWidth="true" hidden="false" outlineLevel="0" max="56" min="45" style="0" width="11.14"/>
    <col collapsed="false" customWidth="true" hidden="false" outlineLevel="0" max="59" min="58" style="0" width="10.14"/>
    <col collapsed="false" customWidth="true" hidden="false" outlineLevel="0" max="60" min="60" style="0" width="10.71"/>
    <col collapsed="false" customWidth="true" hidden="false" outlineLevel="0" max="72" min="61" style="0" width="11.14"/>
    <col collapsed="false" customWidth="true" hidden="false" outlineLevel="0" max="76" min="75" style="0" width="10.14"/>
    <col collapsed="false" customWidth="true" hidden="false" outlineLevel="0" max="79" min="77" style="0" width="11.14"/>
    <col collapsed="false" customWidth="true" hidden="false" outlineLevel="0" max="87" min="80" style="0" width="11.29"/>
    <col collapsed="false" customWidth="true" hidden="false" outlineLevel="0" max="90" min="88" style="0" width="10.14"/>
    <col collapsed="false" customWidth="true" hidden="false" outlineLevel="0" max="91" min="91" style="0" width="7.29"/>
    <col collapsed="false" customWidth="true" hidden="false" outlineLevel="0" max="93" min="92" style="0" width="10.14"/>
    <col collapsed="false" customWidth="true" hidden="false" outlineLevel="0" max="95" min="94" style="0" width="8.71"/>
    <col collapsed="false" customWidth="true" hidden="false" outlineLevel="0" max="96" min="96" style="0" width="5.57"/>
  </cols>
  <sheetData>
    <row r="2" customFormat="false" ht="90" hidden="false" customHeight="false" outlineLevel="0" collapsed="false">
      <c r="C2" s="1" t="s">
        <v>0</v>
      </c>
      <c r="D2" s="1" t="s">
        <v>1</v>
      </c>
      <c r="E2" s="2" t="s">
        <v>2</v>
      </c>
      <c r="F2" s="3" t="s">
        <v>3</v>
      </c>
      <c r="G2" s="1" t="s">
        <v>4</v>
      </c>
      <c r="H2" s="1" t="s">
        <v>5</v>
      </c>
      <c r="I2" s="4" t="s">
        <v>6</v>
      </c>
      <c r="J2" s="5" t="s">
        <v>7</v>
      </c>
      <c r="K2" s="6" t="s">
        <v>8</v>
      </c>
      <c r="L2" s="5" t="n">
        <v>43101</v>
      </c>
      <c r="M2" s="5" t="n">
        <v>43132</v>
      </c>
      <c r="N2" s="5" t="n">
        <v>43160</v>
      </c>
      <c r="O2" s="5" t="n">
        <v>43191</v>
      </c>
      <c r="P2" s="5" t="n">
        <v>43221</v>
      </c>
      <c r="Q2" s="5" t="n">
        <v>43252</v>
      </c>
      <c r="R2" s="5" t="n">
        <v>43282</v>
      </c>
      <c r="S2" s="5" t="n">
        <v>43313</v>
      </c>
      <c r="T2" s="5" t="n">
        <v>43344</v>
      </c>
      <c r="U2" s="5" t="n">
        <v>43374</v>
      </c>
      <c r="V2" s="5" t="n">
        <v>43405</v>
      </c>
      <c r="W2" s="5" t="n">
        <v>43435</v>
      </c>
      <c r="X2" s="1" t="s">
        <v>9</v>
      </c>
      <c r="Y2" s="1" t="s">
        <v>10</v>
      </c>
      <c r="Z2" s="1" t="s">
        <v>11</v>
      </c>
      <c r="AA2" s="1" t="s">
        <v>12</v>
      </c>
      <c r="AB2" s="1" t="n">
        <v>2018</v>
      </c>
      <c r="AC2" s="5" t="n">
        <v>43466</v>
      </c>
      <c r="AD2" s="5" t="n">
        <v>43497</v>
      </c>
      <c r="AE2" s="5" t="n">
        <v>43525</v>
      </c>
      <c r="AF2" s="5" t="n">
        <v>43556</v>
      </c>
      <c r="AG2" s="5" t="n">
        <v>43586</v>
      </c>
      <c r="AH2" s="5" t="n">
        <v>43617</v>
      </c>
      <c r="AI2" s="5" t="n">
        <v>43647</v>
      </c>
      <c r="AJ2" s="5" t="n">
        <v>43678</v>
      </c>
      <c r="AK2" s="5" t="n">
        <v>43709</v>
      </c>
      <c r="AL2" s="5" t="n">
        <v>43739</v>
      </c>
      <c r="AM2" s="5" t="n">
        <v>43770</v>
      </c>
      <c r="AN2" s="5" t="n">
        <v>43800</v>
      </c>
      <c r="AO2" s="1" t="s">
        <v>13</v>
      </c>
      <c r="AP2" s="1" t="s">
        <v>14</v>
      </c>
      <c r="AQ2" s="1" t="s">
        <v>15</v>
      </c>
      <c r="AR2" s="1" t="s">
        <v>16</v>
      </c>
      <c r="AS2" s="1" t="n">
        <v>2019</v>
      </c>
      <c r="AT2" s="5" t="n">
        <v>43831</v>
      </c>
      <c r="AU2" s="5" t="n">
        <v>43862</v>
      </c>
      <c r="AV2" s="5" t="n">
        <v>43891</v>
      </c>
      <c r="AW2" s="5" t="n">
        <v>43922</v>
      </c>
      <c r="AX2" s="5" t="n">
        <v>43952</v>
      </c>
      <c r="AY2" s="5" t="n">
        <v>43983</v>
      </c>
      <c r="AZ2" s="5" t="n">
        <v>44013</v>
      </c>
      <c r="BA2" s="5" t="n">
        <v>44044</v>
      </c>
      <c r="BB2" s="5" t="n">
        <v>44075</v>
      </c>
      <c r="BC2" s="5" t="n">
        <v>44105</v>
      </c>
      <c r="BD2" s="5" t="n">
        <v>44136</v>
      </c>
      <c r="BE2" s="5" t="n">
        <v>44166</v>
      </c>
      <c r="BF2" s="1" t="s">
        <v>17</v>
      </c>
      <c r="BG2" s="1" t="s">
        <v>18</v>
      </c>
      <c r="BH2" s="1" t="s">
        <v>19</v>
      </c>
      <c r="BI2" s="1" t="s">
        <v>20</v>
      </c>
      <c r="BJ2" s="1" t="n">
        <v>2020</v>
      </c>
      <c r="BK2" s="5" t="n">
        <v>44197</v>
      </c>
      <c r="BL2" s="5" t="n">
        <v>44228</v>
      </c>
      <c r="BM2" s="5" t="n">
        <v>44256</v>
      </c>
      <c r="BN2" s="5" t="n">
        <v>44287</v>
      </c>
      <c r="BO2" s="5" t="n">
        <v>44317</v>
      </c>
      <c r="BP2" s="5" t="n">
        <v>44348</v>
      </c>
      <c r="BQ2" s="5" t="n">
        <v>44378</v>
      </c>
      <c r="BR2" s="5" t="n">
        <v>44409</v>
      </c>
      <c r="BS2" s="5" t="n">
        <v>44440</v>
      </c>
      <c r="BT2" s="5" t="n">
        <v>44470</v>
      </c>
      <c r="BU2" s="5" t="n">
        <v>44501</v>
      </c>
      <c r="BV2" s="5" t="n">
        <v>44531</v>
      </c>
      <c r="BW2" s="1" t="s">
        <v>21</v>
      </c>
      <c r="BX2" s="1" t="s">
        <v>22</v>
      </c>
      <c r="BY2" s="1" t="s">
        <v>23</v>
      </c>
      <c r="BZ2" s="1" t="s">
        <v>24</v>
      </c>
      <c r="CA2" s="1" t="n">
        <v>2021</v>
      </c>
      <c r="CB2" s="5" t="n">
        <v>44562</v>
      </c>
      <c r="CC2" s="5" t="n">
        <v>44593</v>
      </c>
      <c r="CD2" s="5" t="n">
        <v>44621</v>
      </c>
      <c r="CE2" s="5" t="n">
        <v>44652</v>
      </c>
      <c r="CF2" s="5" t="n">
        <v>44682</v>
      </c>
      <c r="CG2" s="5" t="n">
        <v>44713</v>
      </c>
      <c r="CH2" s="5" t="n">
        <v>44743</v>
      </c>
      <c r="CI2" s="5" t="n">
        <v>44774</v>
      </c>
      <c r="CJ2" s="5" t="n">
        <v>44805</v>
      </c>
      <c r="CK2" s="5" t="n">
        <v>44835</v>
      </c>
      <c r="CL2" s="5" t="n">
        <v>44866</v>
      </c>
      <c r="CM2" s="5" t="n">
        <v>44896</v>
      </c>
      <c r="CN2" s="1" t="s">
        <v>25</v>
      </c>
      <c r="CO2" s="1" t="s">
        <v>26</v>
      </c>
      <c r="CP2" s="1" t="s">
        <v>27</v>
      </c>
      <c r="CQ2" s="1" t="s">
        <v>28</v>
      </c>
      <c r="CR2" s="1" t="n">
        <v>2022</v>
      </c>
    </row>
    <row r="3" customFormat="false" ht="15" hidden="false" customHeight="false" outlineLevel="0" collapsed="false">
      <c r="A3" s="7"/>
      <c r="B3" s="7" t="s">
        <v>29</v>
      </c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10"/>
      <c r="AQ3" s="10"/>
      <c r="AR3" s="10"/>
      <c r="AS3" s="10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0"/>
      <c r="BG3" s="10"/>
      <c r="BH3" s="10"/>
      <c r="BI3" s="10"/>
      <c r="BJ3" s="10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10"/>
      <c r="BX3" s="10"/>
      <c r="BY3" s="10"/>
      <c r="BZ3" s="10"/>
      <c r="CB3" s="9"/>
      <c r="CC3" s="9"/>
      <c r="CD3" s="9"/>
      <c r="CE3" s="9"/>
      <c r="CF3" s="9"/>
      <c r="CG3" s="9"/>
      <c r="CH3" s="9"/>
      <c r="CI3" s="9"/>
      <c r="CJ3" s="9"/>
      <c r="CK3" s="9"/>
    </row>
    <row r="4" customFormat="false" ht="15" hidden="false" customHeight="false" outlineLevel="0" collapsed="false">
      <c r="A4" s="11" t="n">
        <v>1</v>
      </c>
      <c r="B4" s="12"/>
      <c r="C4" s="12" t="s">
        <v>30</v>
      </c>
      <c r="D4" s="13" t="s">
        <v>31</v>
      </c>
      <c r="E4" s="14" t="s">
        <v>32</v>
      </c>
      <c r="F4" s="12" t="s">
        <v>33</v>
      </c>
      <c r="G4" s="12" t="s">
        <v>34</v>
      </c>
      <c r="H4" s="13" t="s">
        <v>35</v>
      </c>
      <c r="I4" s="15" t="s">
        <v>36</v>
      </c>
      <c r="J4" s="16" t="n">
        <v>43101</v>
      </c>
      <c r="K4" s="17" t="s">
        <v>37</v>
      </c>
      <c r="X4" s="18" t="n">
        <v>25.5</v>
      </c>
      <c r="Y4" s="19" t="n">
        <v>49.5</v>
      </c>
      <c r="Z4" s="19" t="n">
        <v>65.9</v>
      </c>
      <c r="AA4" s="18" t="n">
        <v>30</v>
      </c>
      <c r="AB4" s="20"/>
      <c r="AO4" s="19" t="n">
        <v>23.5</v>
      </c>
      <c r="AP4" s="19" t="n">
        <v>38.6</v>
      </c>
      <c r="AQ4" s="19" t="n">
        <v>58.8</v>
      </c>
      <c r="AR4" s="19" t="n">
        <v>22.4</v>
      </c>
      <c r="AS4" s="21"/>
      <c r="BF4" s="19" t="n">
        <v>29.9</v>
      </c>
      <c r="BG4" s="19" t="n">
        <f aca="false">36.2-29.9</f>
        <v>6.3</v>
      </c>
      <c r="BH4" s="19" t="n">
        <f aca="false">48-36.2</f>
        <v>11.8</v>
      </c>
      <c r="BI4" s="19" t="n">
        <f aca="false">81.3-48</f>
        <v>33.3</v>
      </c>
      <c r="BW4" s="19" t="n">
        <v>35.8</v>
      </c>
      <c r="BX4" s="19" t="n">
        <f aca="false">82.3-35.8</f>
        <v>46.5</v>
      </c>
      <c r="BY4" s="19" t="n">
        <f aca="false">112.2-82.3</f>
        <v>29.9</v>
      </c>
      <c r="BZ4" s="22" t="n">
        <f aca="false">138.2-112.2</f>
        <v>26</v>
      </c>
      <c r="CA4" s="20"/>
      <c r="CN4" s="19" t="n">
        <v>95.8</v>
      </c>
      <c r="CO4" s="19" t="n">
        <f aca="false">111.1-95.8</f>
        <v>15.3</v>
      </c>
      <c r="CP4" s="23" t="n">
        <f aca="false">186-111.1</f>
        <v>74.9</v>
      </c>
    </row>
    <row r="5" customFormat="false" ht="18.75" hidden="false" customHeight="true" outlineLevel="0" collapsed="false">
      <c r="A5" s="11" t="n">
        <v>2</v>
      </c>
      <c r="B5" s="12"/>
      <c r="C5" s="12" t="s">
        <v>38</v>
      </c>
      <c r="D5" s="24" t="s">
        <v>39</v>
      </c>
      <c r="E5" s="14" t="s">
        <v>40</v>
      </c>
      <c r="F5" s="12" t="s">
        <v>41</v>
      </c>
      <c r="G5" s="12" t="s">
        <v>34</v>
      </c>
      <c r="H5" s="12" t="s">
        <v>42</v>
      </c>
      <c r="I5" s="24" t="s">
        <v>43</v>
      </c>
      <c r="J5" s="16" t="n">
        <v>43800</v>
      </c>
      <c r="K5" s="17" t="s">
        <v>37</v>
      </c>
      <c r="Y5" s="25"/>
      <c r="Z5" s="25"/>
      <c r="AA5" s="19"/>
      <c r="AM5" s="26"/>
      <c r="AN5" s="27" t="n">
        <v>3178490.103</v>
      </c>
      <c r="AO5" s="28"/>
      <c r="AP5" s="28"/>
      <c r="AQ5" s="28"/>
      <c r="AR5" s="28"/>
      <c r="AS5" s="28"/>
      <c r="AT5" s="27" t="n">
        <v>3184560.192</v>
      </c>
      <c r="AU5" s="27" t="n">
        <v>2958239.839</v>
      </c>
      <c r="AV5" s="27" t="n">
        <v>2985784.315</v>
      </c>
      <c r="AW5" s="27" t="n">
        <v>2694252.552</v>
      </c>
      <c r="AX5" s="27" t="n">
        <v>2504157.199</v>
      </c>
      <c r="AY5" s="27" t="n">
        <v>2472638.263</v>
      </c>
      <c r="AZ5" s="27" t="n">
        <v>2638709.615</v>
      </c>
      <c r="BA5" s="27" t="n">
        <v>2719524.699</v>
      </c>
      <c r="BB5" s="27" t="n">
        <v>2819358.569</v>
      </c>
      <c r="BC5" s="27" t="n">
        <v>3033715.617</v>
      </c>
      <c r="BD5" s="27" t="n">
        <v>3112683.864</v>
      </c>
      <c r="BE5" s="27" t="n">
        <v>3418342.65399999</v>
      </c>
      <c r="BF5" s="28"/>
      <c r="BG5" s="28"/>
      <c r="BH5" s="28"/>
      <c r="BI5" s="28"/>
      <c r="BJ5" s="28"/>
      <c r="BK5" s="27" t="n">
        <v>3371915.94</v>
      </c>
      <c r="BL5" s="27" t="n">
        <v>3027961.047</v>
      </c>
      <c r="BM5" s="27" t="n">
        <v>3250223.136</v>
      </c>
      <c r="BN5" s="27" t="n">
        <v>2915430.989</v>
      </c>
      <c r="BO5" s="27" t="n">
        <v>2760972.784</v>
      </c>
      <c r="BP5" s="27" t="n">
        <v>2690461.069</v>
      </c>
      <c r="BQ5" s="27" t="n">
        <v>2809480.538</v>
      </c>
      <c r="BR5" s="27" t="n">
        <v>2797803.91</v>
      </c>
      <c r="BS5" s="27" t="n">
        <v>2773350.159</v>
      </c>
      <c r="BT5" s="27" t="n">
        <v>3019350.667</v>
      </c>
      <c r="BU5" s="27" t="n">
        <v>3119921.345</v>
      </c>
      <c r="BV5" s="27" t="n">
        <v>3329173.444</v>
      </c>
      <c r="BW5" s="28"/>
      <c r="BX5" s="28"/>
      <c r="BY5" s="28"/>
      <c r="BZ5" s="28"/>
      <c r="CA5" s="28"/>
      <c r="CB5" s="27" t="n">
        <v>3316438.498</v>
      </c>
      <c r="CC5" s="27" t="n">
        <v>3010488.543</v>
      </c>
      <c r="CD5" s="27" t="n">
        <v>3298730.268</v>
      </c>
      <c r="CE5" s="27" t="n">
        <v>2981199.656</v>
      </c>
      <c r="CF5" s="27" t="n">
        <v>2878733.591</v>
      </c>
      <c r="CG5" s="27" t="n">
        <v>2599842.073</v>
      </c>
      <c r="CH5" s="27" t="n">
        <v>2686860.853</v>
      </c>
      <c r="CI5" s="27" t="n">
        <v>2745410.812</v>
      </c>
      <c r="CJ5" s="27" t="n">
        <v>2756912.58</v>
      </c>
      <c r="CK5" s="27" t="n">
        <v>3012906.944</v>
      </c>
      <c r="CL5" s="27"/>
    </row>
    <row r="6" customFormat="false" ht="15" hidden="false" customHeight="false" outlineLevel="0" collapsed="false">
      <c r="A6" s="11" t="n">
        <v>3</v>
      </c>
      <c r="B6" s="12"/>
      <c r="C6" s="12" t="s">
        <v>44</v>
      </c>
      <c r="D6" s="12" t="s">
        <v>45</v>
      </c>
      <c r="E6" s="14" t="s">
        <v>46</v>
      </c>
      <c r="F6" s="12" t="s">
        <v>47</v>
      </c>
      <c r="G6" s="12" t="s">
        <v>34</v>
      </c>
      <c r="H6" s="12" t="s">
        <v>48</v>
      </c>
      <c r="I6" s="24" t="s">
        <v>43</v>
      </c>
      <c r="J6" s="16" t="n">
        <v>43466</v>
      </c>
      <c r="K6" s="17" t="s">
        <v>37</v>
      </c>
      <c r="AC6" s="9" t="n">
        <v>2734</v>
      </c>
      <c r="AD6" s="9" t="n">
        <v>2839</v>
      </c>
      <c r="AE6" s="9" t="n">
        <v>4193</v>
      </c>
      <c r="AF6" s="9" t="n">
        <v>4304</v>
      </c>
      <c r="AG6" s="9" t="n">
        <v>4959</v>
      </c>
      <c r="AH6" s="9" t="n">
        <v>4892</v>
      </c>
      <c r="AI6" s="9" t="n">
        <v>6495</v>
      </c>
      <c r="AJ6" s="9" t="n">
        <v>5855</v>
      </c>
      <c r="AK6" s="9" t="n">
        <v>6223</v>
      </c>
      <c r="AL6" s="9" t="n">
        <v>5007</v>
      </c>
      <c r="AM6" s="9" t="n">
        <v>5349</v>
      </c>
      <c r="AN6" s="9" t="n">
        <v>5459</v>
      </c>
      <c r="AO6" s="10"/>
      <c r="AP6" s="10"/>
      <c r="AQ6" s="10"/>
      <c r="AR6" s="10"/>
      <c r="AS6" s="10"/>
      <c r="AT6" s="9" t="n">
        <v>5094</v>
      </c>
      <c r="AU6" s="9" t="n">
        <v>4176</v>
      </c>
      <c r="AV6" s="9" t="n">
        <v>5001</v>
      </c>
      <c r="AW6" s="9" t="n">
        <v>6621</v>
      </c>
      <c r="AX6" s="9" t="n">
        <v>5433</v>
      </c>
      <c r="AY6" s="9" t="n">
        <v>4425</v>
      </c>
      <c r="AZ6" s="9" t="n">
        <v>4190</v>
      </c>
      <c r="BA6" s="9" t="n">
        <v>3710</v>
      </c>
      <c r="BB6" s="9" t="n">
        <v>4185</v>
      </c>
      <c r="BC6" s="9" t="n">
        <v>4636</v>
      </c>
      <c r="BD6" s="9" t="n">
        <v>3615</v>
      </c>
      <c r="BE6" s="9" t="n">
        <v>3601</v>
      </c>
      <c r="BF6" s="10"/>
      <c r="BG6" s="10"/>
      <c r="BH6" s="10"/>
      <c r="BI6" s="10"/>
      <c r="BJ6" s="10"/>
      <c r="BK6" s="9" t="n">
        <v>3627</v>
      </c>
      <c r="BL6" s="9" t="n">
        <v>3125</v>
      </c>
      <c r="BM6" s="9" t="n">
        <v>4554</v>
      </c>
      <c r="BN6" s="9" t="n">
        <v>4591</v>
      </c>
      <c r="BO6" s="9" t="n">
        <v>5087</v>
      </c>
      <c r="BP6" s="9" t="n">
        <v>5737</v>
      </c>
      <c r="BQ6" s="9" t="n">
        <v>6733</v>
      </c>
      <c r="BR6" s="9" t="n">
        <v>4750</v>
      </c>
      <c r="BS6" s="9" t="n">
        <v>5335</v>
      </c>
      <c r="BT6" s="9" t="n">
        <v>4907</v>
      </c>
      <c r="BU6" s="9" t="n">
        <v>6109</v>
      </c>
      <c r="BV6" s="9" t="n">
        <v>6186</v>
      </c>
      <c r="BW6" s="10"/>
      <c r="BX6" s="10"/>
      <c r="BY6" s="10"/>
      <c r="BZ6" s="10"/>
      <c r="CB6" s="9" t="n">
        <v>6759</v>
      </c>
      <c r="CC6" s="9" t="n">
        <v>4901</v>
      </c>
      <c r="CD6" s="9" t="n">
        <v>4629</v>
      </c>
      <c r="CE6" s="9" t="n">
        <v>4333</v>
      </c>
      <c r="CF6" s="9" t="n">
        <v>4640</v>
      </c>
      <c r="CG6" s="9" t="n">
        <v>4268</v>
      </c>
      <c r="CH6" s="9" t="n">
        <v>4173</v>
      </c>
      <c r="CI6" s="9" t="n">
        <v>5321</v>
      </c>
      <c r="CJ6" s="9" t="n">
        <v>4808</v>
      </c>
      <c r="CK6" s="9" t="n">
        <v>5691</v>
      </c>
    </row>
    <row r="7" customFormat="false" ht="15" hidden="false" customHeight="false" outlineLevel="0" collapsed="false">
      <c r="A7" s="11" t="n">
        <v>4</v>
      </c>
      <c r="B7" s="12"/>
      <c r="C7" s="12" t="s">
        <v>49</v>
      </c>
      <c r="D7" s="13" t="s">
        <v>50</v>
      </c>
      <c r="E7" s="14" t="s">
        <v>32</v>
      </c>
      <c r="F7" s="12" t="s">
        <v>33</v>
      </c>
      <c r="G7" s="12" t="s">
        <v>34</v>
      </c>
      <c r="H7" s="13" t="s">
        <v>35</v>
      </c>
      <c r="I7" s="15" t="s">
        <v>36</v>
      </c>
      <c r="J7" s="16" t="n">
        <v>43101</v>
      </c>
      <c r="K7" s="17" t="s">
        <v>37</v>
      </c>
      <c r="X7" s="19" t="n">
        <v>519.2</v>
      </c>
      <c r="Y7" s="25" t="n">
        <v>483.3</v>
      </c>
      <c r="Z7" s="25" t="n">
        <v>708.1</v>
      </c>
      <c r="AA7" s="25" t="n">
        <v>1164.1</v>
      </c>
      <c r="AB7" s="25" t="n">
        <v>2874.7</v>
      </c>
      <c r="AO7" s="25" t="n">
        <v>393.9</v>
      </c>
      <c r="AP7" s="25" t="n">
        <v>463.4</v>
      </c>
      <c r="AQ7" s="25" t="n">
        <v>685.5</v>
      </c>
      <c r="AR7" s="25" t="n">
        <v>992</v>
      </c>
      <c r="AS7" s="25" t="n">
        <v>2534.8</v>
      </c>
      <c r="BF7" s="29" t="n">
        <v>428.9</v>
      </c>
      <c r="BG7" s="29" t="n">
        <v>444.6</v>
      </c>
      <c r="BH7" s="29" t="n">
        <v>728.5</v>
      </c>
      <c r="BI7" s="29" t="n">
        <v>861.4</v>
      </c>
      <c r="BJ7" s="25" t="n">
        <v>2463.4</v>
      </c>
      <c r="BW7" s="0" t="n">
        <v>385.9</v>
      </c>
      <c r="BX7" s="0" t="n">
        <v>592.4</v>
      </c>
      <c r="BY7" s="0" t="n">
        <v>763.6</v>
      </c>
      <c r="BZ7" s="0" t="n">
        <v>686.5</v>
      </c>
      <c r="CA7" s="30" t="n">
        <f aca="false">SUM(BW7:BZ7)</f>
        <v>2428.4</v>
      </c>
      <c r="CN7" s="30" t="n">
        <v>898.4</v>
      </c>
      <c r="CO7" s="30" t="n">
        <v>642.2</v>
      </c>
      <c r="CP7" s="30" t="n">
        <v>631.7</v>
      </c>
    </row>
    <row r="8" customFormat="false" ht="15" hidden="false" customHeight="false" outlineLevel="0" collapsed="false">
      <c r="A8" s="11" t="n">
        <v>5</v>
      </c>
      <c r="B8" s="12"/>
      <c r="C8" s="12" t="s">
        <v>49</v>
      </c>
      <c r="D8" s="12" t="s">
        <v>51</v>
      </c>
      <c r="E8" s="14" t="s">
        <v>32</v>
      </c>
      <c r="F8" s="12" t="s">
        <v>33</v>
      </c>
      <c r="G8" s="12" t="s">
        <v>34</v>
      </c>
      <c r="H8" s="13" t="s">
        <v>35</v>
      </c>
      <c r="I8" s="15" t="s">
        <v>36</v>
      </c>
      <c r="J8" s="16" t="n">
        <v>43101</v>
      </c>
      <c r="K8" s="17" t="s">
        <v>37</v>
      </c>
      <c r="X8" s="25" t="n">
        <v>442.2</v>
      </c>
      <c r="Y8" s="25" t="n">
        <v>367.8</v>
      </c>
      <c r="Z8" s="25" t="n">
        <v>426.4</v>
      </c>
      <c r="AA8" s="25" t="n">
        <v>980.6</v>
      </c>
      <c r="AB8" s="25" t="n">
        <v>2217</v>
      </c>
      <c r="AO8" s="25" t="n">
        <v>335.6</v>
      </c>
      <c r="AP8" s="31" t="n">
        <v>337.3</v>
      </c>
      <c r="AQ8" s="25" t="n">
        <v>537.2</v>
      </c>
      <c r="AR8" s="25" t="n">
        <v>822</v>
      </c>
      <c r="AS8" s="25" t="n">
        <v>2032.1</v>
      </c>
      <c r="BF8" s="30" t="n">
        <v>342.8</v>
      </c>
      <c r="BG8" s="30" t="n">
        <v>412.6</v>
      </c>
      <c r="BH8" s="30" t="n">
        <v>588</v>
      </c>
      <c r="BI8" s="32" t="n">
        <v>732.9</v>
      </c>
      <c r="BJ8" s="25" t="n">
        <v>2076.3</v>
      </c>
      <c r="BW8" s="0" t="n">
        <v>319.2</v>
      </c>
      <c r="BX8" s="0" t="n">
        <v>501.9</v>
      </c>
      <c r="BY8" s="0" t="n">
        <v>636</v>
      </c>
      <c r="BZ8" s="0" t="n">
        <v>542.4</v>
      </c>
      <c r="CA8" s="30" t="n">
        <v>1999.5</v>
      </c>
      <c r="CN8" s="30" t="n">
        <v>762.7</v>
      </c>
      <c r="CO8" s="30" t="n">
        <v>534.8</v>
      </c>
      <c r="CP8" s="30" t="n">
        <v>475</v>
      </c>
    </row>
    <row r="9" customFormat="false" ht="15" hidden="false" customHeight="false" outlineLevel="0" collapsed="false">
      <c r="A9" s="11" t="n">
        <v>6</v>
      </c>
      <c r="B9" s="12"/>
      <c r="C9" s="12" t="s">
        <v>44</v>
      </c>
      <c r="D9" s="24" t="s">
        <v>52</v>
      </c>
      <c r="E9" s="14" t="s">
        <v>53</v>
      </c>
      <c r="F9" s="13" t="s">
        <v>54</v>
      </c>
      <c r="G9" s="12" t="s">
        <v>55</v>
      </c>
      <c r="H9" s="12" t="s">
        <v>56</v>
      </c>
      <c r="I9" s="24" t="s">
        <v>43</v>
      </c>
      <c r="J9" s="16" t="n">
        <v>43101</v>
      </c>
      <c r="K9" s="17" t="s">
        <v>37</v>
      </c>
      <c r="L9" s="33" t="n">
        <v>2786</v>
      </c>
      <c r="M9" s="33" t="n">
        <v>4057</v>
      </c>
      <c r="N9" s="33" t="n">
        <v>4986</v>
      </c>
      <c r="O9" s="33" t="n">
        <v>4906</v>
      </c>
      <c r="P9" s="33" t="n">
        <v>4737</v>
      </c>
      <c r="Q9" s="33" t="n">
        <v>4955</v>
      </c>
      <c r="R9" s="33" t="n">
        <v>4725</v>
      </c>
      <c r="S9" s="33" t="n">
        <v>5393</v>
      </c>
      <c r="T9" s="33" t="n">
        <v>4981</v>
      </c>
      <c r="U9" s="33" t="n">
        <v>5787</v>
      </c>
      <c r="V9" s="33" t="n">
        <v>5575</v>
      </c>
      <c r="W9" s="33" t="n">
        <v>6730</v>
      </c>
      <c r="AC9" s="0" t="n">
        <v>3443</v>
      </c>
      <c r="AD9" s="0" t="n">
        <v>4510</v>
      </c>
      <c r="AE9" s="0" t="n">
        <v>4720</v>
      </c>
      <c r="AF9" s="0" t="n">
        <v>4689</v>
      </c>
      <c r="AG9" s="0" t="n">
        <v>3840</v>
      </c>
      <c r="AH9" s="0" t="n">
        <v>4373</v>
      </c>
      <c r="AI9" s="0" t="n">
        <v>4350</v>
      </c>
      <c r="AJ9" s="0" t="n">
        <v>4861</v>
      </c>
      <c r="AK9" s="0" t="n">
        <v>4978</v>
      </c>
      <c r="AL9" s="0" t="n">
        <v>5559</v>
      </c>
      <c r="AM9" s="0" t="n">
        <v>5400</v>
      </c>
      <c r="AN9" s="0" t="n">
        <v>7043</v>
      </c>
      <c r="AT9" s="0" t="n">
        <v>3491</v>
      </c>
      <c r="AU9" s="0" t="n">
        <v>5173</v>
      </c>
      <c r="AV9" s="0" t="n">
        <v>5700</v>
      </c>
      <c r="AW9" s="0" t="n">
        <v>4692</v>
      </c>
      <c r="AX9" s="0" t="n">
        <v>4254</v>
      </c>
      <c r="AY9" s="0" t="n">
        <v>5788</v>
      </c>
      <c r="AZ9" s="0" t="n">
        <v>6932</v>
      </c>
      <c r="BA9" s="0" t="n">
        <v>8086</v>
      </c>
      <c r="BB9" s="0" t="n">
        <v>9570</v>
      </c>
      <c r="BC9" s="0" t="n">
        <v>10003</v>
      </c>
      <c r="BD9" s="0" t="n">
        <v>8974</v>
      </c>
      <c r="BE9" s="0" t="n">
        <v>10898</v>
      </c>
      <c r="BK9" s="0" t="n">
        <v>4919</v>
      </c>
      <c r="BL9" s="0" t="n">
        <v>7552</v>
      </c>
      <c r="BM9" s="0" t="n">
        <v>9328</v>
      </c>
      <c r="BN9" s="0" t="n">
        <v>10132</v>
      </c>
      <c r="BO9" s="0" t="n">
        <v>8090</v>
      </c>
      <c r="BP9" s="0" t="n">
        <v>10272</v>
      </c>
      <c r="BQ9" s="0" t="n">
        <v>9125</v>
      </c>
      <c r="BR9" s="0" t="n">
        <v>8712</v>
      </c>
      <c r="BS9" s="0" t="n">
        <v>9187</v>
      </c>
      <c r="BT9" s="0" t="n">
        <v>9539</v>
      </c>
      <c r="BU9" s="0" t="n">
        <v>9422</v>
      </c>
      <c r="BV9" s="0" t="n">
        <v>12073</v>
      </c>
      <c r="CB9" s="0" t="n">
        <v>5794</v>
      </c>
      <c r="CC9" s="0" t="n">
        <v>8991</v>
      </c>
      <c r="CD9" s="0" t="n">
        <v>10030</v>
      </c>
      <c r="CE9" s="0" t="n">
        <v>2802</v>
      </c>
      <c r="CF9" s="0" t="n">
        <v>2139</v>
      </c>
      <c r="CG9" s="0" t="n">
        <v>4414</v>
      </c>
      <c r="CH9" s="0" t="n">
        <v>6039</v>
      </c>
      <c r="CI9" s="0" t="n">
        <v>8780</v>
      </c>
      <c r="CJ9" s="0" t="n">
        <v>10493</v>
      </c>
    </row>
    <row r="10" customFormat="false" ht="15" hidden="false" customHeight="false" outlineLevel="0" collapsed="false">
      <c r="C10" s="12" t="s">
        <v>44</v>
      </c>
      <c r="D10" s="13" t="s">
        <v>57</v>
      </c>
      <c r="E10" s="34" t="s">
        <v>58</v>
      </c>
      <c r="F10" s="13" t="s">
        <v>59</v>
      </c>
      <c r="G10" s="13" t="s">
        <v>55</v>
      </c>
      <c r="H10" s="13" t="s">
        <v>60</v>
      </c>
      <c r="I10" s="24" t="s">
        <v>43</v>
      </c>
      <c r="J10" s="35" t="n">
        <v>43647</v>
      </c>
      <c r="K10" s="17" t="s">
        <v>37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7" t="n">
        <v>54</v>
      </c>
      <c r="AJ10" s="37" t="n">
        <v>54</v>
      </c>
      <c r="AK10" s="37" t="n">
        <v>124</v>
      </c>
      <c r="AL10" s="37" t="n">
        <v>99</v>
      </c>
      <c r="AM10" s="37" t="n">
        <v>194</v>
      </c>
      <c r="AN10" s="37" t="n">
        <v>118</v>
      </c>
      <c r="AO10" s="36"/>
      <c r="AP10" s="36"/>
      <c r="AQ10" s="36"/>
      <c r="AR10" s="36"/>
      <c r="AS10" s="36"/>
      <c r="AT10" s="36" t="n">
        <v>147</v>
      </c>
      <c r="AU10" s="36" t="n">
        <v>136</v>
      </c>
      <c r="AV10" s="36" t="n">
        <v>170</v>
      </c>
      <c r="AW10" s="36" t="n">
        <v>-5</v>
      </c>
      <c r="AX10" s="36" t="n">
        <v>193</v>
      </c>
      <c r="AY10" s="36" t="n">
        <v>350</v>
      </c>
      <c r="AZ10" s="36" t="n">
        <v>296</v>
      </c>
      <c r="BA10" s="36" t="n">
        <v>526</v>
      </c>
      <c r="BB10" s="36" t="n">
        <v>1101</v>
      </c>
      <c r="BC10" s="36" t="n">
        <v>1345</v>
      </c>
      <c r="BD10" s="37" t="n">
        <v>1140</v>
      </c>
      <c r="BE10" s="37" t="n">
        <v>1712</v>
      </c>
      <c r="BF10" s="37"/>
      <c r="BG10" s="37"/>
      <c r="BH10" s="37"/>
      <c r="BI10" s="37"/>
      <c r="BJ10" s="37"/>
      <c r="BK10" s="37" t="n">
        <v>1020</v>
      </c>
      <c r="BL10" s="37" t="n">
        <v>2119</v>
      </c>
      <c r="BM10" s="37" t="n">
        <v>2253</v>
      </c>
      <c r="BN10" s="37" t="n">
        <v>2248</v>
      </c>
      <c r="BO10" s="37" t="n">
        <v>2020</v>
      </c>
      <c r="BP10" s="37" t="n">
        <v>3047</v>
      </c>
      <c r="BQ10" s="37" t="n">
        <v>1096</v>
      </c>
      <c r="BR10" s="37" t="n">
        <v>632</v>
      </c>
      <c r="BS10" s="37" t="n">
        <v>562</v>
      </c>
      <c r="BT10" s="37" t="n">
        <v>1435</v>
      </c>
      <c r="BU10" s="37" t="n">
        <v>258</v>
      </c>
      <c r="BV10" s="37" t="n">
        <v>-18</v>
      </c>
      <c r="BW10" s="37"/>
      <c r="BX10" s="37"/>
      <c r="BY10" s="37"/>
      <c r="BZ10" s="36"/>
      <c r="CA10" s="36"/>
      <c r="CB10" s="37" t="n">
        <v>1119</v>
      </c>
      <c r="CC10" s="37" t="n">
        <v>2959</v>
      </c>
      <c r="CD10" s="37" t="n">
        <v>5688</v>
      </c>
      <c r="CE10" s="36" t="n">
        <v>2057</v>
      </c>
      <c r="CF10" s="36" t="n">
        <v>-8014</v>
      </c>
      <c r="CG10" s="36" t="n">
        <v>6697</v>
      </c>
      <c r="CH10" s="36" t="n">
        <v>661</v>
      </c>
      <c r="CI10" s="36" t="n">
        <v>1620</v>
      </c>
      <c r="CJ10" s="37" t="n">
        <v>-750</v>
      </c>
      <c r="CK10" s="37"/>
      <c r="CL10" s="37"/>
      <c r="CM10" s="37"/>
      <c r="CN10" s="37"/>
      <c r="CO10" s="37"/>
      <c r="CP10" s="37"/>
      <c r="CQ10" s="37"/>
      <c r="CR10" s="37"/>
      <c r="CS10" s="37"/>
      <c r="CT10" s="37"/>
    </row>
    <row r="11" customFormat="false" ht="15" hidden="false" customHeight="false" outlineLevel="0" collapsed="false">
      <c r="C11" s="12" t="s">
        <v>44</v>
      </c>
      <c r="D11" s="13" t="s">
        <v>61</v>
      </c>
      <c r="E11" s="34" t="s">
        <v>53</v>
      </c>
      <c r="F11" s="13" t="s">
        <v>54</v>
      </c>
      <c r="G11" s="13" t="s">
        <v>55</v>
      </c>
      <c r="H11" s="13" t="s">
        <v>60</v>
      </c>
      <c r="I11" s="24" t="s">
        <v>43</v>
      </c>
      <c r="J11" s="35" t="n">
        <v>43101</v>
      </c>
      <c r="K11" s="17" t="s">
        <v>37</v>
      </c>
      <c r="L11" s="37" t="n">
        <v>580</v>
      </c>
      <c r="M11" s="37" t="n">
        <v>762</v>
      </c>
      <c r="N11" s="37" t="n">
        <v>969</v>
      </c>
      <c r="O11" s="37" t="n">
        <v>833</v>
      </c>
      <c r="P11" s="37" t="n">
        <v>950</v>
      </c>
      <c r="Q11" s="37" t="n">
        <v>884</v>
      </c>
      <c r="R11" s="37" t="n">
        <v>854</v>
      </c>
      <c r="S11" s="37" t="n">
        <v>1180</v>
      </c>
      <c r="T11" s="37" t="n">
        <v>1051</v>
      </c>
      <c r="U11" s="37" t="n">
        <v>1236</v>
      </c>
      <c r="V11" s="37" t="n">
        <v>1115</v>
      </c>
      <c r="W11" s="37" t="n">
        <v>1175</v>
      </c>
      <c r="X11" s="36"/>
      <c r="Y11" s="36"/>
      <c r="Z11" s="36"/>
      <c r="AA11" s="36"/>
      <c r="AB11" s="36"/>
      <c r="AC11" s="37" t="n">
        <v>686</v>
      </c>
      <c r="AD11" s="37" t="n">
        <v>909</v>
      </c>
      <c r="AE11" s="37" t="n">
        <v>1057</v>
      </c>
      <c r="AF11" s="37" t="n">
        <v>803</v>
      </c>
      <c r="AG11" s="37" t="n">
        <v>762</v>
      </c>
      <c r="AH11" s="37" t="n">
        <v>844</v>
      </c>
      <c r="AI11" s="37" t="n">
        <v>695</v>
      </c>
      <c r="AJ11" s="37" t="n">
        <v>967</v>
      </c>
      <c r="AK11" s="37" t="n">
        <v>1011</v>
      </c>
      <c r="AL11" s="37" t="n">
        <v>990</v>
      </c>
      <c r="AM11" s="37" t="n">
        <v>1016</v>
      </c>
      <c r="AN11" s="37" t="n">
        <v>1196</v>
      </c>
      <c r="AO11" s="36"/>
      <c r="AP11" s="36"/>
      <c r="AQ11" s="36"/>
      <c r="AR11" s="36"/>
      <c r="AS11" s="36"/>
      <c r="AT11" s="36" t="n">
        <v>698</v>
      </c>
      <c r="AU11" s="36" t="n">
        <v>872</v>
      </c>
      <c r="AV11" s="36" t="n">
        <v>1006</v>
      </c>
      <c r="AW11" s="36" t="n">
        <v>825</v>
      </c>
      <c r="AX11" s="36" t="n">
        <v>952</v>
      </c>
      <c r="AY11" s="37" t="n">
        <v>1598</v>
      </c>
      <c r="AZ11" s="37" t="n">
        <v>1851</v>
      </c>
      <c r="BA11" s="37" t="n">
        <v>2381</v>
      </c>
      <c r="BB11" s="37" t="n">
        <v>2383</v>
      </c>
      <c r="BC11" s="37" t="n">
        <v>2272</v>
      </c>
      <c r="BD11" s="37" t="n">
        <v>1874</v>
      </c>
      <c r="BE11" s="37" t="n">
        <v>2212</v>
      </c>
      <c r="BF11" s="37"/>
      <c r="BG11" s="37"/>
      <c r="BH11" s="37"/>
      <c r="BI11" s="37"/>
      <c r="BJ11" s="37"/>
      <c r="BK11" s="37" t="n">
        <v>1104</v>
      </c>
      <c r="BL11" s="37" t="n">
        <v>1467</v>
      </c>
      <c r="BM11" s="37" t="n">
        <v>2014</v>
      </c>
      <c r="BN11" s="37" t="n">
        <v>2377</v>
      </c>
      <c r="BO11" s="37" t="n">
        <v>1910</v>
      </c>
      <c r="BP11" s="36" t="n">
        <v>3245</v>
      </c>
      <c r="BQ11" s="36" t="n">
        <v>2018</v>
      </c>
      <c r="BR11" s="36" t="n">
        <v>1786</v>
      </c>
      <c r="BS11" s="36" t="n">
        <v>2055</v>
      </c>
      <c r="BT11" s="36" t="n">
        <v>2200</v>
      </c>
      <c r="BU11" s="37" t="n">
        <v>2531</v>
      </c>
      <c r="BV11" s="37" t="n">
        <v>3607</v>
      </c>
      <c r="BW11" s="37"/>
      <c r="BX11" s="37"/>
      <c r="BY11" s="37"/>
      <c r="BZ11" s="37"/>
      <c r="CA11" s="37"/>
      <c r="CB11" s="37" t="n">
        <v>1676</v>
      </c>
      <c r="CC11" s="37" t="n">
        <v>2626</v>
      </c>
      <c r="CD11" s="37" t="n">
        <v>3558</v>
      </c>
      <c r="CE11" s="37" t="n">
        <v>1156</v>
      </c>
      <c r="CF11" s="37" t="n">
        <v>857</v>
      </c>
      <c r="CG11" s="37" t="n">
        <v>1595</v>
      </c>
      <c r="CH11" s="37" t="n">
        <v>1726</v>
      </c>
      <c r="CI11" s="37" t="n">
        <v>2387</v>
      </c>
      <c r="CJ11" s="37" t="n">
        <v>3159</v>
      </c>
    </row>
    <row r="12" customFormat="false" ht="15" hidden="false" customHeight="false" outlineLevel="0" collapsed="false">
      <c r="C12" s="12" t="s">
        <v>44</v>
      </c>
      <c r="D12" s="13" t="s">
        <v>62</v>
      </c>
      <c r="E12" s="34" t="s">
        <v>53</v>
      </c>
      <c r="F12" s="13" t="s">
        <v>54</v>
      </c>
      <c r="G12" s="13" t="s">
        <v>34</v>
      </c>
      <c r="H12" s="13" t="s">
        <v>63</v>
      </c>
      <c r="I12" s="24" t="s">
        <v>43</v>
      </c>
      <c r="J12" s="35" t="n">
        <v>43101</v>
      </c>
      <c r="K12" s="17" t="s">
        <v>37</v>
      </c>
      <c r="L12" s="37" t="n">
        <v>332</v>
      </c>
      <c r="M12" s="37" t="n">
        <v>471</v>
      </c>
      <c r="N12" s="37" t="n">
        <v>528</v>
      </c>
      <c r="O12" s="37" t="n">
        <v>498</v>
      </c>
      <c r="P12" s="37" t="n">
        <v>548</v>
      </c>
      <c r="Q12" s="37" t="n">
        <v>490</v>
      </c>
      <c r="R12" s="37" t="n">
        <v>487</v>
      </c>
      <c r="S12" s="37" t="n">
        <v>650</v>
      </c>
      <c r="T12" s="37" t="n">
        <v>593</v>
      </c>
      <c r="U12" s="37" t="n">
        <v>684</v>
      </c>
      <c r="V12" s="37" t="n">
        <v>636</v>
      </c>
      <c r="W12" s="37" t="n">
        <v>669</v>
      </c>
      <c r="X12" s="36"/>
      <c r="Y12" s="36"/>
      <c r="Z12" s="36"/>
      <c r="AA12" s="36"/>
      <c r="AB12" s="36"/>
      <c r="AC12" s="0" t="n">
        <v>385</v>
      </c>
      <c r="AD12" s="0" t="n">
        <v>487</v>
      </c>
      <c r="AE12" s="0" t="n">
        <v>478</v>
      </c>
      <c r="AF12" s="0" t="n">
        <v>413</v>
      </c>
      <c r="AG12" s="0" t="n">
        <v>383</v>
      </c>
      <c r="AH12" s="0" t="n">
        <v>408</v>
      </c>
      <c r="AI12" s="0" t="n">
        <v>356</v>
      </c>
      <c r="AJ12" s="0" t="n">
        <v>467</v>
      </c>
      <c r="AK12" s="0" t="n">
        <v>472</v>
      </c>
      <c r="AL12" s="0" t="n">
        <v>503</v>
      </c>
      <c r="AM12" s="0" t="n">
        <v>456</v>
      </c>
      <c r="AN12" s="0" t="n">
        <v>560</v>
      </c>
      <c r="AT12" s="0" t="n">
        <v>280</v>
      </c>
      <c r="AU12" s="0" t="n">
        <v>389</v>
      </c>
      <c r="AV12" s="0" t="n">
        <v>453</v>
      </c>
      <c r="AW12" s="0" t="n">
        <v>352</v>
      </c>
      <c r="AX12" s="0" t="n">
        <v>466</v>
      </c>
      <c r="AY12" s="0" t="n">
        <v>742</v>
      </c>
      <c r="AZ12" s="0" t="n">
        <v>808</v>
      </c>
      <c r="BA12" s="0" t="n">
        <v>954</v>
      </c>
      <c r="BB12" s="0" t="n">
        <v>978</v>
      </c>
      <c r="BC12" s="0" t="n">
        <v>960</v>
      </c>
      <c r="BD12" s="0" t="n">
        <v>764</v>
      </c>
      <c r="BE12" s="0" t="n">
        <v>904</v>
      </c>
      <c r="BK12" s="0" t="n">
        <v>423</v>
      </c>
      <c r="BL12" s="0" t="n">
        <v>610</v>
      </c>
      <c r="BM12" s="0" t="n">
        <v>742</v>
      </c>
      <c r="BN12" s="0" t="n">
        <v>886</v>
      </c>
      <c r="BO12" s="0" t="n">
        <v>678</v>
      </c>
      <c r="BP12" s="0" t="n">
        <v>1135</v>
      </c>
      <c r="BQ12" s="0" t="n">
        <v>742</v>
      </c>
      <c r="BR12" s="0" t="n">
        <v>678</v>
      </c>
      <c r="BS12" s="0" t="n">
        <v>799</v>
      </c>
      <c r="BT12" s="0" t="n">
        <v>780</v>
      </c>
      <c r="BU12" s="0" t="n">
        <v>824</v>
      </c>
      <c r="BV12" s="0" t="n">
        <v>1274</v>
      </c>
      <c r="CB12" s="0" t="n">
        <v>608</v>
      </c>
      <c r="CC12" s="0" t="n">
        <v>924</v>
      </c>
      <c r="CD12" s="0" t="n">
        <v>1342</v>
      </c>
      <c r="CE12" s="0" t="n">
        <v>419</v>
      </c>
      <c r="CF12" s="0" t="n">
        <v>213</v>
      </c>
      <c r="CG12" s="0" t="n">
        <v>322</v>
      </c>
      <c r="CH12" s="0" t="n">
        <v>417</v>
      </c>
      <c r="CI12" s="0" t="n">
        <v>531</v>
      </c>
      <c r="CJ12" s="0" t="n">
        <v>696</v>
      </c>
    </row>
    <row r="13" customFormat="false" ht="15" hidden="false" customHeight="false" outlineLevel="0" collapsed="false">
      <c r="C13" s="12" t="s">
        <v>44</v>
      </c>
      <c r="D13" s="13" t="s">
        <v>64</v>
      </c>
      <c r="E13" s="34" t="s">
        <v>53</v>
      </c>
      <c r="F13" s="13" t="s">
        <v>54</v>
      </c>
      <c r="G13" s="13" t="s">
        <v>34</v>
      </c>
      <c r="H13" s="13" t="s">
        <v>63</v>
      </c>
      <c r="I13" s="24" t="s">
        <v>43</v>
      </c>
      <c r="J13" s="35" t="n">
        <v>43101</v>
      </c>
      <c r="K13" s="17" t="s">
        <v>37</v>
      </c>
      <c r="L13" s="37" t="n">
        <v>2158</v>
      </c>
      <c r="M13" s="37" t="n">
        <v>3037</v>
      </c>
      <c r="N13" s="37" t="n">
        <v>3497</v>
      </c>
      <c r="O13" s="37" t="n">
        <v>3639</v>
      </c>
      <c r="P13" s="37" t="n">
        <v>3437</v>
      </c>
      <c r="Q13" s="37" t="n">
        <v>3657</v>
      </c>
      <c r="R13" s="37" t="n">
        <v>3426</v>
      </c>
      <c r="S13" s="37" t="n">
        <v>3811</v>
      </c>
      <c r="T13" s="37" t="n">
        <v>3477</v>
      </c>
      <c r="U13" s="37" t="n">
        <v>3996</v>
      </c>
      <c r="V13" s="37" t="n">
        <v>3823</v>
      </c>
      <c r="W13" s="37" t="n">
        <v>4612</v>
      </c>
      <c r="X13" s="36"/>
      <c r="Y13" s="36"/>
      <c r="Z13" s="36"/>
      <c r="AA13" s="36"/>
      <c r="AB13" s="36"/>
      <c r="AC13" s="0" t="n">
        <v>2293</v>
      </c>
      <c r="AD13" s="0" t="n">
        <v>3046</v>
      </c>
      <c r="AE13" s="0" t="n">
        <v>3083</v>
      </c>
      <c r="AF13" s="0" t="n">
        <v>3209</v>
      </c>
      <c r="AG13" s="0" t="n">
        <v>2580</v>
      </c>
      <c r="AH13" s="0" t="n">
        <v>2825</v>
      </c>
      <c r="AI13" s="0" t="n">
        <v>2874</v>
      </c>
      <c r="AJ13" s="0" t="n">
        <v>3198</v>
      </c>
      <c r="AK13" s="0" t="n">
        <v>3268</v>
      </c>
      <c r="AL13" s="0" t="n">
        <v>3628</v>
      </c>
      <c r="AM13" s="0" t="n">
        <v>3477</v>
      </c>
      <c r="AN13" s="0" t="n">
        <v>4572</v>
      </c>
      <c r="AT13" s="0" t="n">
        <v>2164</v>
      </c>
      <c r="AU13" s="0" t="n">
        <v>3288</v>
      </c>
      <c r="AV13" s="0" t="n">
        <v>3569</v>
      </c>
      <c r="AW13" s="0" t="n">
        <v>2999</v>
      </c>
      <c r="AX13" s="0" t="n">
        <v>2680</v>
      </c>
      <c r="AY13" s="0" t="n">
        <v>3630</v>
      </c>
      <c r="AZ13" s="0" t="n">
        <v>4163</v>
      </c>
      <c r="BA13" s="0" t="n">
        <v>4618</v>
      </c>
      <c r="BB13" s="0" t="n">
        <v>5605</v>
      </c>
      <c r="BC13" s="0" t="n">
        <v>5836</v>
      </c>
      <c r="BD13" s="0" t="n">
        <v>5189</v>
      </c>
      <c r="BE13" s="0" t="n">
        <v>6137</v>
      </c>
      <c r="BK13" s="0" t="n">
        <v>2692</v>
      </c>
      <c r="BL13" s="0" t="n">
        <v>4287</v>
      </c>
      <c r="BM13" s="0" t="n">
        <v>5035</v>
      </c>
      <c r="BN13" s="0" t="n">
        <v>5427</v>
      </c>
      <c r="BO13" s="0" t="n">
        <v>4231</v>
      </c>
      <c r="BP13" s="0" t="n">
        <v>5144</v>
      </c>
      <c r="BQ13" s="0" t="n">
        <v>4780</v>
      </c>
      <c r="BR13" s="0" t="n">
        <v>4542</v>
      </c>
      <c r="BS13" s="0" t="n">
        <v>4780</v>
      </c>
      <c r="BT13" s="0" t="n">
        <v>4618</v>
      </c>
      <c r="BU13" s="0" t="n">
        <v>4464</v>
      </c>
      <c r="BV13" s="0" t="n">
        <v>5678</v>
      </c>
      <c r="CB13" s="0" t="n">
        <v>2702</v>
      </c>
      <c r="CC13" s="0" t="n">
        <v>4008</v>
      </c>
      <c r="CD13" s="0" t="n">
        <v>4590</v>
      </c>
      <c r="CE13" s="0" t="n">
        <v>1471</v>
      </c>
      <c r="CF13" s="0" t="n">
        <v>1029</v>
      </c>
      <c r="CG13" s="0" t="n">
        <v>1930</v>
      </c>
      <c r="CH13" s="0" t="n">
        <v>2699</v>
      </c>
      <c r="CI13" s="0" t="n">
        <v>3704</v>
      </c>
      <c r="CJ13" s="0" t="n">
        <v>4230</v>
      </c>
    </row>
    <row r="14" customFormat="false" ht="15" hidden="false" customHeight="false" outlineLevel="1" collapsed="false">
      <c r="A14" s="38" t="n">
        <v>7</v>
      </c>
      <c r="B14" s="12"/>
      <c r="C14" s="13" t="s">
        <v>65</v>
      </c>
      <c r="D14" s="39" t="s">
        <v>66</v>
      </c>
      <c r="E14" s="14" t="s">
        <v>67</v>
      </c>
      <c r="F14" s="12" t="s">
        <v>68</v>
      </c>
      <c r="G14" s="12" t="s">
        <v>55</v>
      </c>
      <c r="H14" s="12" t="s">
        <v>69</v>
      </c>
      <c r="I14" s="24" t="s">
        <v>43</v>
      </c>
      <c r="J14" s="40" t="n">
        <v>43101</v>
      </c>
      <c r="K14" s="17" t="s">
        <v>70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</row>
    <row r="15" customFormat="false" ht="15" hidden="false" customHeight="false" outlineLevel="1" collapsed="false">
      <c r="A15" s="38" t="n">
        <v>8</v>
      </c>
      <c r="B15" s="12"/>
      <c r="C15" s="13" t="s">
        <v>65</v>
      </c>
      <c r="D15" s="39" t="s">
        <v>71</v>
      </c>
      <c r="E15" s="14" t="s">
        <v>67</v>
      </c>
      <c r="F15" s="12" t="s">
        <v>72</v>
      </c>
      <c r="G15" s="12" t="s">
        <v>55</v>
      </c>
      <c r="H15" s="12" t="s">
        <v>69</v>
      </c>
      <c r="I15" s="24" t="s">
        <v>43</v>
      </c>
      <c r="J15" s="40" t="n">
        <v>43101</v>
      </c>
      <c r="K15" s="17" t="s">
        <v>70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</row>
    <row r="16" customFormat="false" ht="15" hidden="false" customHeight="false" outlineLevel="1" collapsed="false">
      <c r="A16" s="38" t="n">
        <v>9</v>
      </c>
      <c r="B16" s="12"/>
      <c r="C16" s="13" t="s">
        <v>65</v>
      </c>
      <c r="D16" s="15" t="s">
        <v>73</v>
      </c>
      <c r="E16" s="14" t="s">
        <v>67</v>
      </c>
      <c r="F16" s="12" t="s">
        <v>74</v>
      </c>
      <c r="G16" s="12" t="s">
        <v>55</v>
      </c>
      <c r="H16" s="12" t="s">
        <v>69</v>
      </c>
      <c r="I16" s="24" t="s">
        <v>43</v>
      </c>
      <c r="J16" s="40" t="n">
        <v>43101</v>
      </c>
      <c r="K16" s="17" t="s">
        <v>70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</row>
    <row r="17" customFormat="false" ht="15" hidden="false" customHeight="false" outlineLevel="1" collapsed="false">
      <c r="A17" s="38" t="n">
        <v>10</v>
      </c>
      <c r="B17" s="12"/>
      <c r="C17" s="13" t="s">
        <v>65</v>
      </c>
      <c r="D17" s="15" t="s">
        <v>75</v>
      </c>
      <c r="E17" s="14" t="s">
        <v>67</v>
      </c>
      <c r="F17" s="12" t="s">
        <v>76</v>
      </c>
      <c r="G17" s="12" t="s">
        <v>55</v>
      </c>
      <c r="H17" s="12" t="s">
        <v>69</v>
      </c>
      <c r="I17" s="24" t="s">
        <v>43</v>
      </c>
      <c r="J17" s="40" t="n">
        <v>43101</v>
      </c>
      <c r="K17" s="17" t="s">
        <v>70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</row>
    <row r="18" customFormat="false" ht="15" hidden="false" customHeight="false" outlineLevel="0" collapsed="false">
      <c r="A18" s="42" t="n">
        <v>11</v>
      </c>
      <c r="B18" s="12"/>
      <c r="C18" s="12"/>
      <c r="D18" s="15" t="s">
        <v>77</v>
      </c>
      <c r="E18" s="12"/>
      <c r="F18" s="43" t="s">
        <v>78</v>
      </c>
      <c r="G18" s="12" t="s">
        <v>79</v>
      </c>
      <c r="H18" s="12"/>
      <c r="I18" s="44" t="s">
        <v>43</v>
      </c>
      <c r="J18" s="12"/>
      <c r="K18" s="17" t="s">
        <v>37</v>
      </c>
    </row>
    <row r="19" customFormat="false" ht="15" hidden="false" customHeight="false" outlineLevel="0" collapsed="false">
      <c r="A19" s="11" t="n">
        <v>12</v>
      </c>
      <c r="B19" s="12"/>
      <c r="C19" s="12"/>
      <c r="D19" s="24" t="s">
        <v>80</v>
      </c>
      <c r="E19" s="13" t="s">
        <v>81</v>
      </c>
      <c r="F19" s="43" t="s">
        <v>78</v>
      </c>
      <c r="G19" s="12" t="s">
        <v>34</v>
      </c>
      <c r="H19" s="13" t="s">
        <v>82</v>
      </c>
      <c r="I19" s="15" t="s">
        <v>36</v>
      </c>
      <c r="J19" s="12"/>
      <c r="K19" s="17" t="s">
        <v>37</v>
      </c>
      <c r="X19" s="45" t="n">
        <f aca="false">X24/AVERAGE(X21:X22)/1000</f>
        <v>213.684079514763</v>
      </c>
      <c r="Y19" s="45" t="n">
        <f aca="false">Y24/AVERAGE(Y21:Y22)/1000</f>
        <v>240.317691823201</v>
      </c>
      <c r="Z19" s="45" t="n">
        <f aca="false">Z24/AVERAGE(Z21:Z22)/1000</f>
        <v>389.924836847861</v>
      </c>
      <c r="AA19" s="45" t="n">
        <f aca="false">AA24/AVERAGE(AA21:AA22)/1000</f>
        <v>201.707300855095</v>
      </c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 t="n">
        <f aca="false">AO24/AVERAGE(AO21:AO22)/1000</f>
        <v>200.032055935508</v>
      </c>
      <c r="AP19" s="45" t="n">
        <f aca="false">AP24/AVERAGE(AP21:AP22)/1000</f>
        <v>227.072143839504</v>
      </c>
      <c r="AQ19" s="45" t="n">
        <f aca="false">AQ24/AVERAGE(AQ21:AQ22)/1000</f>
        <v>364.861611077559</v>
      </c>
      <c r="AR19" s="45" t="n">
        <f aca="false">AR24/AVERAGE(AR21:AR22)/1000</f>
        <v>227.304004343164</v>
      </c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 t="n">
        <f aca="false">BF24/AVERAGE(BF21:BF22)/1000</f>
        <v>187.517904552116</v>
      </c>
      <c r="BG19" s="45" t="n">
        <f aca="false">BG24/AVERAGE(BG21:BG22)/1000</f>
        <v>205.515933074395</v>
      </c>
      <c r="BH19" s="45" t="n">
        <f aca="false">BH24/AVERAGE(BH21:BH22)/1000</f>
        <v>330.250302491482</v>
      </c>
      <c r="BI19" s="45" t="n">
        <f aca="false">BI24/AVERAGE(BI21:BI22)/1000</f>
        <v>243.166652061334</v>
      </c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 t="n">
        <f aca="false">BW24/AVERAGE(BW21:BW22)/1000</f>
        <v>170.143356742862</v>
      </c>
      <c r="BX19" s="45" t="n">
        <f aca="false">BX24/AVERAGE(BX21:BX22)/1000</f>
        <v>215.212476618989</v>
      </c>
      <c r="BY19" s="45" t="n">
        <f aca="false">BY24/AVERAGE(BY21:BY22)/1000</f>
        <v>325.583646871091</v>
      </c>
      <c r="BZ19" s="45" t="n">
        <f aca="false">BZ24/AVERAGE(BZ21:BZ22)/1000</f>
        <v>257.093492306242</v>
      </c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 t="n">
        <f aca="false">CN24/AVERAGE(CN21:CN22)/1000</f>
        <v>190.586001176748</v>
      </c>
      <c r="CO19" s="45" t="n">
        <f aca="false">CO24/AVERAGE(CO21:CO22)/1000</f>
        <v>200.162032268611</v>
      </c>
      <c r="CP19" s="45"/>
      <c r="CQ19" s="45"/>
    </row>
    <row r="20" customFormat="false" ht="15" hidden="false" customHeight="false" outlineLevel="0" collapsed="false">
      <c r="A20" s="11" t="n">
        <v>13</v>
      </c>
      <c r="B20" s="12"/>
      <c r="C20" s="12"/>
      <c r="D20" s="24" t="s">
        <v>83</v>
      </c>
      <c r="E20" s="13" t="s">
        <v>81</v>
      </c>
      <c r="F20" s="43" t="s">
        <v>78</v>
      </c>
      <c r="G20" s="12" t="s">
        <v>34</v>
      </c>
      <c r="H20" s="13" t="s">
        <v>82</v>
      </c>
      <c r="I20" s="15" t="s">
        <v>36</v>
      </c>
      <c r="J20" s="12"/>
      <c r="K20" s="17" t="s">
        <v>37</v>
      </c>
      <c r="X20" s="45" t="n">
        <f aca="false">X25/X23/1000</f>
        <v>55.8722674448813</v>
      </c>
      <c r="Y20" s="45" t="n">
        <f aca="false">Y25/Y23/1000</f>
        <v>56.7323381700044</v>
      </c>
      <c r="Z20" s="45" t="n">
        <f aca="false">Z25/Z23/1000</f>
        <v>70.9832431281098</v>
      </c>
      <c r="AA20" s="45" t="n">
        <f aca="false">AA25/AA23/1000</f>
        <v>61.4274190018506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 t="n">
        <f aca="false">AO25/AO23/1000</f>
        <v>52.8395307205965</v>
      </c>
      <c r="AP20" s="45" t="n">
        <f aca="false">AP25/AP23/1000</f>
        <v>49.1809519173647</v>
      </c>
      <c r="AQ20" s="45" t="n">
        <f aca="false">AQ25/AQ23/1000</f>
        <v>62.6961621752155</v>
      </c>
      <c r="AR20" s="45" t="n">
        <f aca="false">AR25/AR23/1000</f>
        <v>66.2250280210565</v>
      </c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 t="n">
        <f aca="false">BF25/BF23/1000</f>
        <v>39.2168123562209</v>
      </c>
      <c r="BG20" s="45" t="n">
        <f aca="false">BG25/BG23/1000</f>
        <v>35.4028064975304</v>
      </c>
      <c r="BH20" s="45" t="n">
        <f aca="false">BH25/BH23/1000</f>
        <v>65.6709160580899</v>
      </c>
      <c r="BI20" s="45" t="n">
        <f aca="false">BI25/BI23/1000</f>
        <v>59.5141581952484</v>
      </c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 t="n">
        <f aca="false">BW25/BW23/1000</f>
        <v>35.0218584678273</v>
      </c>
      <c r="BX20" s="45" t="n">
        <f aca="false">BX25/BX23/1000</f>
        <v>37.5453523274296</v>
      </c>
      <c r="BY20" s="45" t="n">
        <f aca="false">BY25/BY23/1000</f>
        <v>63.4069738996121</v>
      </c>
      <c r="BZ20" s="45" t="n">
        <f aca="false">BZ25/BZ23/1000</f>
        <v>60.6007504280974</v>
      </c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 t="n">
        <f aca="false">CN25/CN23/1000</f>
        <v>41.6777709868419</v>
      </c>
      <c r="CO20" s="45" t="n">
        <f aca="false">CO25/CO23/1000</f>
        <v>37.4512797732403</v>
      </c>
      <c r="CP20" s="45"/>
      <c r="CQ20" s="45"/>
    </row>
    <row r="21" customFormat="false" ht="21" hidden="false" customHeight="true" outlineLevel="1" collapsed="false">
      <c r="A21" s="12"/>
      <c r="B21" s="12"/>
      <c r="C21" s="12"/>
      <c r="D21" s="46" t="s">
        <v>84</v>
      </c>
      <c r="E21" s="47" t="s">
        <v>85</v>
      </c>
      <c r="F21" s="13" t="s">
        <v>86</v>
      </c>
      <c r="G21" s="12" t="s">
        <v>87</v>
      </c>
      <c r="H21" s="48" t="s">
        <v>88</v>
      </c>
      <c r="I21" s="46" t="s">
        <v>43</v>
      </c>
      <c r="J21" s="16" t="n">
        <v>43101</v>
      </c>
      <c r="K21" s="17" t="s">
        <v>37</v>
      </c>
      <c r="L21" s="49" t="n">
        <v>36.5333333333333</v>
      </c>
      <c r="M21" s="49" t="n">
        <v>36.4739837398374</v>
      </c>
      <c r="N21" s="49" t="n">
        <v>36.4709803921568</v>
      </c>
      <c r="O21" s="49" t="n">
        <v>36.8250000000001</v>
      </c>
      <c r="P21" s="49" t="n">
        <v>38.5018426501035</v>
      </c>
      <c r="Q21" s="49" t="n">
        <v>39.9863905325444</v>
      </c>
      <c r="R21" s="49" t="n">
        <v>39.668817204301</v>
      </c>
      <c r="S21" s="49" t="n">
        <v>39.63</v>
      </c>
      <c r="T21" s="49" t="n">
        <v>39.641462585034</v>
      </c>
      <c r="U21" s="49" t="n">
        <v>39.6565693430657</v>
      </c>
      <c r="V21" s="49" t="n">
        <v>39.641055718475</v>
      </c>
      <c r="W21" s="49" t="n">
        <v>39.6546125461254</v>
      </c>
      <c r="X21" s="49" t="n">
        <f aca="false">AVERAGE(L21:N21)</f>
        <v>36.4927658217758</v>
      </c>
      <c r="Y21" s="49" t="n">
        <f aca="false">AVERAGE(O21:Q21)</f>
        <v>38.437744394216</v>
      </c>
      <c r="Z21" s="49" t="n">
        <f aca="false">AVERAGE(R21:T21)</f>
        <v>39.6467599297783</v>
      </c>
      <c r="AA21" s="49" t="n">
        <f aca="false">AVERAGE(U21:W21)</f>
        <v>39.650745869222</v>
      </c>
      <c r="AB21" s="49"/>
      <c r="AC21" s="49" t="n">
        <v>40.3166242038216</v>
      </c>
      <c r="AD21" s="49" t="n">
        <v>40.9514236111111</v>
      </c>
      <c r="AE21" s="49" t="n">
        <v>40.1923015873016</v>
      </c>
      <c r="AF21" s="49" t="n">
        <v>39.9142063492063</v>
      </c>
      <c r="AG21" s="49" t="n">
        <v>39.9275985663082</v>
      </c>
      <c r="AH21" s="49" t="n">
        <v>40.4023482849603</v>
      </c>
      <c r="AI21" s="49" t="n">
        <v>40.2366573033707</v>
      </c>
      <c r="AJ21" s="49" t="n">
        <v>39.9483576642336</v>
      </c>
      <c r="AK21" s="49" t="n">
        <v>39.9832706766918</v>
      </c>
      <c r="AL21" s="49" t="n">
        <v>39.9850000000001</v>
      </c>
      <c r="AM21" s="49" t="n">
        <v>40.016091954023</v>
      </c>
      <c r="AN21" s="49" t="n">
        <v>40.0701153846154</v>
      </c>
      <c r="AO21" s="49" t="n">
        <f aca="false">AVERAGE(AC21:AE21)</f>
        <v>40.4867831340781</v>
      </c>
      <c r="AP21" s="49" t="n">
        <f aca="false">AVERAGE(AF21:AH21)</f>
        <v>40.0813844001583</v>
      </c>
      <c r="AQ21" s="49" t="n">
        <f aca="false">AVERAGE(AI21:AK21)</f>
        <v>40.0560952147654</v>
      </c>
      <c r="AR21" s="49" t="n">
        <f aca="false">AVERAGE(AL21:AN21)</f>
        <v>40.0237357795462</v>
      </c>
      <c r="AS21" s="49"/>
      <c r="AT21" s="49" t="n">
        <v>40.1086046511629</v>
      </c>
      <c r="AU21" s="49" t="n">
        <v>40.0612403100776</v>
      </c>
      <c r="AV21" s="49" t="n">
        <v>39.9754999999999</v>
      </c>
      <c r="AW21" s="49" t="n">
        <v>39.6554054054054</v>
      </c>
      <c r="AX21" s="49" t="n">
        <v>39.5917803030303</v>
      </c>
      <c r="AY21" s="49" t="n">
        <v>39.7905454545455</v>
      </c>
      <c r="AZ21" s="49" t="n">
        <v>40.0714578005115</v>
      </c>
      <c r="BA21" s="49" t="n">
        <v>40.2875609756097</v>
      </c>
      <c r="BB21" s="49" t="n">
        <v>40.2116860465116</v>
      </c>
      <c r="BC21" s="49" t="n">
        <v>40.2310469314079</v>
      </c>
      <c r="BD21" s="49" t="n">
        <v>40.2</v>
      </c>
      <c r="BE21" s="49" t="n">
        <v>40.2814792899408</v>
      </c>
      <c r="BF21" s="49" t="n">
        <f aca="false">AVERAGE(AT21:AV21)</f>
        <v>40.0484483204135</v>
      </c>
      <c r="BG21" s="49" t="n">
        <f aca="false">AVERAGE(AW21:AY21)</f>
        <v>39.6792437209937</v>
      </c>
      <c r="BH21" s="49" t="n">
        <f aca="false">AVERAGE(AZ21:BB21)</f>
        <v>40.1902349408776</v>
      </c>
      <c r="BI21" s="49" t="n">
        <f aca="false">AVERAGE(BC21:BE21)</f>
        <v>40.2375087404496</v>
      </c>
      <c r="BJ21" s="49"/>
      <c r="BK21" s="49" t="n">
        <v>40.8987372013652</v>
      </c>
      <c r="BL21" s="49" t="n">
        <v>41.542208588957</v>
      </c>
      <c r="BM21" s="49" t="n">
        <v>42.1260655737705</v>
      </c>
      <c r="BN21" s="49" t="n">
        <v>42.6864173228347</v>
      </c>
      <c r="BO21" s="49" t="n">
        <v>42.7973</v>
      </c>
      <c r="BP21" s="49" t="n">
        <v>43.0595703125</v>
      </c>
      <c r="BQ21" s="49" t="n">
        <v>43.3649864498646</v>
      </c>
      <c r="BR21" s="49" t="n">
        <v>43.9483864541833</v>
      </c>
      <c r="BS21" s="49" t="n">
        <v>43.527012987013</v>
      </c>
      <c r="BT21" s="49" t="n">
        <v>43.6552448979591</v>
      </c>
      <c r="BU21" s="49" t="n">
        <v>44.0009132420092</v>
      </c>
      <c r="BV21" s="49" t="n">
        <v>43.9529385964912</v>
      </c>
      <c r="BW21" s="49" t="n">
        <f aca="false">AVERAGE(BK21:BM21)</f>
        <v>41.5223371213642</v>
      </c>
      <c r="BX21" s="49" t="n">
        <f aca="false">AVERAGE(BN21:BP21)</f>
        <v>42.8477625451115</v>
      </c>
      <c r="BY21" s="49" t="n">
        <f aca="false">AVERAGE(BQ21:BS21)</f>
        <v>43.6134619636869</v>
      </c>
      <c r="BZ21" s="49" t="n">
        <f aca="false">AVERAGE(BT21:BV21)</f>
        <v>43.8696989121532</v>
      </c>
      <c r="CA21" s="49"/>
      <c r="CB21" s="49" t="n">
        <v>44.2074396135266</v>
      </c>
      <c r="CC21" s="49" t="n">
        <v>44.5002716049382</v>
      </c>
      <c r="CD21" s="49" t="n">
        <v>44.3593575418994</v>
      </c>
      <c r="CE21" s="49" t="n">
        <v>44.1663841807909</v>
      </c>
      <c r="CF21" s="49" t="n">
        <v>43.8534217506631</v>
      </c>
      <c r="CG21" s="49" t="n">
        <v>43.4324038461538</v>
      </c>
      <c r="CH21" s="49" t="n">
        <v>42.7734027777778</v>
      </c>
      <c r="CI21" s="49" t="n">
        <v>43.6979032258064</v>
      </c>
      <c r="CJ21" s="49" t="n">
        <v>43.6587532467532</v>
      </c>
      <c r="CK21" s="49" t="n">
        <v>43.7479022988505</v>
      </c>
      <c r="CL21" s="49" t="n">
        <v>43.7147826086956</v>
      </c>
      <c r="CN21" s="49" t="n">
        <f aca="false">AVERAGE(CB21:CD21)</f>
        <v>44.3556895867881</v>
      </c>
      <c r="CO21" s="49" t="n">
        <f aca="false">AVERAGE(CE21:CG21)</f>
        <v>43.8174032592026</v>
      </c>
      <c r="CP21" s="49"/>
      <c r="CQ21" s="49"/>
      <c r="CR21" s="10"/>
    </row>
    <row r="22" customFormat="false" ht="17.25" hidden="false" customHeight="true" outlineLevel="1" collapsed="false">
      <c r="A22" s="12"/>
      <c r="B22" s="12"/>
      <c r="C22" s="12"/>
      <c r="D22" s="46" t="s">
        <v>89</v>
      </c>
      <c r="E22" s="47" t="s">
        <v>90</v>
      </c>
      <c r="F22" s="13" t="s">
        <v>86</v>
      </c>
      <c r="G22" s="12" t="s">
        <v>87</v>
      </c>
      <c r="H22" s="48" t="s">
        <v>88</v>
      </c>
      <c r="I22" s="46" t="s">
        <v>43</v>
      </c>
      <c r="J22" s="16" t="n">
        <v>43101</v>
      </c>
      <c r="K22" s="17" t="s">
        <v>37</v>
      </c>
      <c r="L22" s="49" t="n">
        <v>39.8104166666666</v>
      </c>
      <c r="M22" s="49" t="n">
        <v>39.7989010989011</v>
      </c>
      <c r="N22" s="49" t="n">
        <v>39.7809523809524</v>
      </c>
      <c r="O22" s="49" t="n">
        <v>40.0040689655172</v>
      </c>
      <c r="P22" s="49" t="n">
        <v>41.5865324384786</v>
      </c>
      <c r="Q22" s="49" t="n">
        <v>43.1708771929824</v>
      </c>
      <c r="R22" s="49" t="n">
        <v>42.9176211453745</v>
      </c>
      <c r="S22" s="49" t="n">
        <v>42.8694444444444</v>
      </c>
      <c r="T22" s="49" t="n">
        <v>42.8638626609442</v>
      </c>
      <c r="U22" s="49" t="n">
        <v>42.8529953917051</v>
      </c>
      <c r="V22" s="49" t="n">
        <v>42.834456928839</v>
      </c>
      <c r="W22" s="49" t="n">
        <v>42.8219626168224</v>
      </c>
      <c r="X22" s="49" t="n">
        <f aca="false">AVERAGE(L22:N22)</f>
        <v>39.7967567155067</v>
      </c>
      <c r="Y22" s="49" t="n">
        <f aca="false">AVERAGE(O22:Q22)</f>
        <v>41.5871595323261</v>
      </c>
      <c r="Z22" s="49" t="n">
        <f aca="false">AVERAGE(R22:T22)</f>
        <v>42.8836427502544</v>
      </c>
      <c r="AA22" s="49" t="n">
        <f aca="false">AVERAGE(U22:W22)</f>
        <v>42.8364716457888</v>
      </c>
      <c r="AB22" s="49"/>
      <c r="AC22" s="49" t="n">
        <v>43.390204778157</v>
      </c>
      <c r="AD22" s="49" t="n">
        <v>43.8275645756457</v>
      </c>
      <c r="AE22" s="49" t="n">
        <v>43.4661176470588</v>
      </c>
      <c r="AF22" s="49" t="n">
        <v>43.3037130801688</v>
      </c>
      <c r="AG22" s="49" t="n">
        <v>43.3239215686274</v>
      </c>
      <c r="AH22" s="49" t="n">
        <v>43.8102739726027</v>
      </c>
      <c r="AI22" s="49" t="n">
        <v>43.8624285714286</v>
      </c>
      <c r="AJ22" s="49" t="n">
        <v>43.8811151079137</v>
      </c>
      <c r="AK22" s="49" t="n">
        <v>43.8528195488722</v>
      </c>
      <c r="AL22" s="49" t="n">
        <v>43.708064516129</v>
      </c>
      <c r="AM22" s="49" t="n">
        <v>43.7052631578947</v>
      </c>
      <c r="AN22" s="49" t="n">
        <v>43.7599591836735</v>
      </c>
      <c r="AO22" s="49" t="n">
        <f aca="false">AVERAGE(AC22:AE22)</f>
        <v>43.5612956669539</v>
      </c>
      <c r="AP22" s="49" t="n">
        <f aca="false">AVERAGE(AF22:AH22)</f>
        <v>43.4793028737997</v>
      </c>
      <c r="AQ22" s="49" t="n">
        <f aca="false">AVERAGE(AI22:AK22)</f>
        <v>43.8654544094048</v>
      </c>
      <c r="AR22" s="49" t="n">
        <f aca="false">AVERAGE(AL22:AN22)</f>
        <v>43.7244289525657</v>
      </c>
      <c r="AS22" s="49"/>
      <c r="AT22" s="49" t="n">
        <v>43.7724363636363</v>
      </c>
      <c r="AU22" s="49" t="n">
        <v>43.7673553719008</v>
      </c>
      <c r="AV22" s="49" t="n">
        <v>43.7175958188154</v>
      </c>
      <c r="AW22" s="49" t="n">
        <v>43.3721590909092</v>
      </c>
      <c r="AX22" s="49" t="n">
        <v>43.3356630824374</v>
      </c>
      <c r="AY22" s="49" t="n">
        <v>43.3823426573427</v>
      </c>
      <c r="AZ22" s="49" t="n">
        <v>43.8382485875706</v>
      </c>
      <c r="BA22" s="49" t="n">
        <v>44.1993906810036</v>
      </c>
      <c r="BB22" s="49" t="n">
        <v>44.1256845238095</v>
      </c>
      <c r="BC22" s="49" t="n">
        <v>44.1416423357664</v>
      </c>
      <c r="BD22" s="49" t="n">
        <v>44.1092592592593</v>
      </c>
      <c r="BE22" s="49" t="n">
        <v>44.0803801169591</v>
      </c>
      <c r="BF22" s="49" t="n">
        <f aca="false">AVERAGE(AT22:AV22)</f>
        <v>43.7524625181175</v>
      </c>
      <c r="BG22" s="49" t="n">
        <f aca="false">AVERAGE(AW22:AY22)</f>
        <v>43.3633882768964</v>
      </c>
      <c r="BH22" s="49" t="n">
        <f aca="false">AVERAGE(AZ22:BB22)</f>
        <v>44.0544412641279</v>
      </c>
      <c r="BI22" s="49" t="n">
        <f aca="false">AVERAGE(BC22:BE22)</f>
        <v>44.1104272373283</v>
      </c>
      <c r="BJ22" s="49"/>
      <c r="BK22" s="49" t="n">
        <v>44.5080714285715</v>
      </c>
      <c r="BL22" s="49" t="n">
        <v>45.0762043795621</v>
      </c>
      <c r="BM22" s="49" t="n">
        <v>45.5213432835821</v>
      </c>
      <c r="BN22" s="49" t="n">
        <v>46.0280288461539</v>
      </c>
      <c r="BO22" s="49" t="n">
        <v>46.1157446808511</v>
      </c>
      <c r="BP22" s="49" t="n">
        <v>46.4810236220473</v>
      </c>
      <c r="BQ22" s="49" t="n">
        <v>46.5820571428572</v>
      </c>
      <c r="BR22" s="49" t="n">
        <v>47.1332934131736</v>
      </c>
      <c r="BS22" s="49" t="n">
        <v>46.898324742268</v>
      </c>
      <c r="BT22" s="49" t="n">
        <v>47.1157675438596</v>
      </c>
      <c r="BU22" s="49" t="n">
        <v>47.4333076923075</v>
      </c>
      <c r="BV22" s="49" t="n">
        <v>47.4893333333333</v>
      </c>
      <c r="BW22" s="49" t="n">
        <f aca="false">AVERAGE(BK22:BM22)</f>
        <v>45.0352063639052</v>
      </c>
      <c r="BX22" s="49" t="n">
        <f aca="false">AVERAGE(BN22:BP22)</f>
        <v>46.2082657163507</v>
      </c>
      <c r="BY22" s="49" t="n">
        <f aca="false">AVERAGE(BQ22:BS22)</f>
        <v>46.8712250994329</v>
      </c>
      <c r="BZ22" s="49" t="n">
        <f aca="false">AVERAGE(BT22:BV22)</f>
        <v>47.3461361898335</v>
      </c>
      <c r="CA22" s="49"/>
      <c r="CB22" s="49" t="n">
        <v>47.7300259740259</v>
      </c>
      <c r="CC22" s="49" t="n">
        <v>48.1019733333333</v>
      </c>
      <c r="CD22" s="49" t="n">
        <v>47.91875</v>
      </c>
      <c r="CE22" s="49" t="n">
        <v>47.8099076923077</v>
      </c>
      <c r="CF22" s="49" t="n">
        <v>47.5467574931881</v>
      </c>
      <c r="CG22" s="49" t="n">
        <v>47.0249514563107</v>
      </c>
      <c r="CH22" s="49" t="n">
        <v>46.1289510489511</v>
      </c>
      <c r="CI22" s="49" t="n">
        <v>47.4698347107438</v>
      </c>
      <c r="CJ22" s="49" t="n">
        <v>47.7382414698163</v>
      </c>
      <c r="CK22" s="49" t="n">
        <v>47.7285260115608</v>
      </c>
      <c r="CL22" s="49" t="n">
        <v>47.6774308300396</v>
      </c>
      <c r="CN22" s="49" t="n">
        <f aca="false">AVERAGE(CB22:CD22)</f>
        <v>47.9169164357864</v>
      </c>
      <c r="CO22" s="49" t="n">
        <f aca="false">AVERAGE(CE22:CG22)</f>
        <v>47.4605388806022</v>
      </c>
      <c r="CP22" s="49"/>
      <c r="CQ22" s="49"/>
      <c r="CR22" s="10"/>
    </row>
    <row r="23" customFormat="false" ht="17.25" hidden="false" customHeight="true" outlineLevel="1" collapsed="false">
      <c r="A23" s="12"/>
      <c r="B23" s="12"/>
      <c r="C23" s="12"/>
      <c r="D23" s="46" t="s">
        <v>91</v>
      </c>
      <c r="E23" s="47" t="s">
        <v>92</v>
      </c>
      <c r="F23" s="13" t="s">
        <v>86</v>
      </c>
      <c r="G23" s="12" t="s">
        <v>87</v>
      </c>
      <c r="H23" s="48" t="s">
        <v>88</v>
      </c>
      <c r="I23" s="46" t="s">
        <v>43</v>
      </c>
      <c r="J23" s="16" t="n">
        <v>43101</v>
      </c>
      <c r="K23" s="17" t="s">
        <v>37</v>
      </c>
      <c r="L23" s="49" t="n">
        <v>39.9754081632653</v>
      </c>
      <c r="M23" s="49" t="n">
        <v>40.1249537037038</v>
      </c>
      <c r="N23" s="49" t="n">
        <v>40.1219148936171</v>
      </c>
      <c r="O23" s="49" t="n">
        <v>40.5384563758389</v>
      </c>
      <c r="P23" s="49" t="n">
        <v>42.2884606481483</v>
      </c>
      <c r="Q23" s="49" t="n">
        <v>43.731690140845</v>
      </c>
      <c r="R23" s="49" t="n">
        <v>43.5364406779661</v>
      </c>
      <c r="S23" s="49" t="n">
        <v>43.5214285714286</v>
      </c>
      <c r="T23" s="49" t="n">
        <v>43.4953076923077</v>
      </c>
      <c r="U23" s="49" t="n">
        <v>43.5605042016807</v>
      </c>
      <c r="V23" s="49" t="n">
        <v>44.8461890243903</v>
      </c>
      <c r="W23" s="49" t="n">
        <v>45.5228163265307</v>
      </c>
      <c r="X23" s="49" t="n">
        <f aca="false">AVERAGE(L23:N23)</f>
        <v>40.0740922535287</v>
      </c>
      <c r="Y23" s="49" t="n">
        <f aca="false">AVERAGE(O23:Q23)</f>
        <v>42.1862023882774</v>
      </c>
      <c r="Z23" s="49" t="n">
        <f aca="false">AVERAGE(R23:T23)</f>
        <v>43.5177256472341</v>
      </c>
      <c r="AA23" s="49" t="n">
        <f aca="false">AVERAGE(U23:W23)</f>
        <v>44.6431698508672</v>
      </c>
      <c r="AB23" s="49"/>
      <c r="AC23" s="49" t="n">
        <v>46.3109415584416</v>
      </c>
      <c r="AD23" s="49" t="n">
        <v>46.6021863799283</v>
      </c>
      <c r="AE23" s="49" t="n">
        <v>46.409778597786</v>
      </c>
      <c r="AF23" s="49" t="n">
        <v>45.6462949640288</v>
      </c>
      <c r="AG23" s="49" t="n">
        <v>44.856015037594</v>
      </c>
      <c r="AH23" s="49" t="n">
        <v>45.080956284153</v>
      </c>
      <c r="AI23" s="49" t="n">
        <v>45.1144615384615</v>
      </c>
      <c r="AJ23" s="49" t="n">
        <v>45.245219123506</v>
      </c>
      <c r="AK23" s="49" t="n">
        <v>45.3025896414343</v>
      </c>
      <c r="AL23" s="49" t="n">
        <v>45.7573795180723</v>
      </c>
      <c r="AM23" s="49" t="n">
        <v>47.5336486486486</v>
      </c>
      <c r="AN23" s="49" t="n">
        <v>47.5305158730158</v>
      </c>
      <c r="AO23" s="49" t="n">
        <f aca="false">AVERAGE(AC23:AE23)</f>
        <v>46.4409688453853</v>
      </c>
      <c r="AP23" s="49" t="n">
        <f aca="false">AVERAGE(AF23:AH23)</f>
        <v>45.1944220952586</v>
      </c>
      <c r="AQ23" s="49" t="n">
        <f aca="false">AVERAGE(AI23:AK23)</f>
        <v>45.2207567678006</v>
      </c>
      <c r="AR23" s="49" t="n">
        <f aca="false">AVERAGE(AL23:AN23)</f>
        <v>46.9405146799122</v>
      </c>
      <c r="AS23" s="49"/>
      <c r="AT23" s="49" t="n">
        <v>47.6449346405228</v>
      </c>
      <c r="AU23" s="49" t="n">
        <v>47.7502325581396</v>
      </c>
      <c r="AV23" s="49" t="n">
        <v>47.6157243816255</v>
      </c>
      <c r="AW23" s="49" t="n">
        <v>47.128115942029</v>
      </c>
      <c r="AX23" s="49" t="n">
        <v>46.9454887218045</v>
      </c>
      <c r="AY23" s="49" t="n">
        <v>46.692337164751</v>
      </c>
      <c r="AZ23" s="49" t="n">
        <v>46.8714201183432</v>
      </c>
      <c r="BA23" s="49" t="n">
        <v>46.8436693548387</v>
      </c>
      <c r="BB23" s="49" t="n">
        <v>46.548262295082</v>
      </c>
      <c r="BC23" s="49" t="n">
        <v>46.4963362068965</v>
      </c>
      <c r="BD23" s="49" t="n">
        <v>47.3041911764706</v>
      </c>
      <c r="BE23" s="49" t="n">
        <v>47.6662454873646</v>
      </c>
      <c r="BF23" s="49" t="n">
        <f aca="false">AVERAGE(AT23:AV23)</f>
        <v>47.6702971934293</v>
      </c>
      <c r="BG23" s="49" t="n">
        <f aca="false">AVERAGE(AW23:AY23)</f>
        <v>46.9219806095282</v>
      </c>
      <c r="BH23" s="49" t="n">
        <f aca="false">AVERAGE(AZ23:BB23)</f>
        <v>46.7544505894213</v>
      </c>
      <c r="BI23" s="49" t="n">
        <f aca="false">AVERAGE(BC23:BE23)</f>
        <v>47.1555909569106</v>
      </c>
      <c r="BJ23" s="49"/>
      <c r="BK23" s="49" t="n">
        <v>47.7424886877828</v>
      </c>
      <c r="BL23" s="49" t="n">
        <v>48.1249590163935</v>
      </c>
      <c r="BM23" s="49" t="n">
        <v>48.3211254019293</v>
      </c>
      <c r="BN23" s="49" t="n">
        <v>48.66808</v>
      </c>
      <c r="BO23" s="49" t="n">
        <v>48.7124496644296</v>
      </c>
      <c r="BP23" s="49" t="n">
        <v>48.666090225564</v>
      </c>
      <c r="BQ23" s="49" t="n">
        <v>48.6858789625361</v>
      </c>
      <c r="BR23" s="49" t="n">
        <v>49.1101771653544</v>
      </c>
      <c r="BS23" s="49" t="n">
        <v>49.15040302267</v>
      </c>
      <c r="BT23" s="49" t="n">
        <v>49.3365297741274</v>
      </c>
      <c r="BU23" s="49" t="n">
        <v>51.5342521367521</v>
      </c>
      <c r="BV23" s="49" t="n">
        <v>52.9065217391304</v>
      </c>
      <c r="BW23" s="49" t="n">
        <f aca="false">AVERAGE(BK23:BM23)</f>
        <v>48.0628577020352</v>
      </c>
      <c r="BX23" s="49" t="n">
        <f aca="false">AVERAGE(BN23:BP23)</f>
        <v>48.6822066299979</v>
      </c>
      <c r="BY23" s="49" t="n">
        <f aca="false">AVERAGE(BQ23:BS23)</f>
        <v>48.9821530501868</v>
      </c>
      <c r="BZ23" s="49" t="n">
        <f aca="false">AVERAGE(BT23:BV23)</f>
        <v>51.2591012166699</v>
      </c>
      <c r="CA23" s="49"/>
      <c r="CB23" s="49" t="n">
        <v>53.6648507462686</v>
      </c>
      <c r="CC23" s="49" t="n">
        <v>54.6261643835617</v>
      </c>
      <c r="CD23" s="49" t="n">
        <v>54.5856656346749</v>
      </c>
      <c r="CE23" s="49" t="n">
        <v>53.8678947368421</v>
      </c>
      <c r="CF23" s="49" t="n">
        <v>53.4999380804953</v>
      </c>
      <c r="CG23" s="49" t="n">
        <v>53.3261818181818</v>
      </c>
      <c r="CH23" s="49" t="n">
        <v>52.809776119403</v>
      </c>
      <c r="CI23" s="49" t="n">
        <v>53.2812094395281</v>
      </c>
      <c r="CJ23" s="49" t="n">
        <v>53.7427405247813</v>
      </c>
      <c r="CK23" s="49" t="n">
        <v>54.1030476190477</v>
      </c>
      <c r="CL23" s="49" t="n">
        <v>55.815</v>
      </c>
      <c r="CN23" s="49" t="n">
        <f aca="false">AVERAGE(CB23:CD23)</f>
        <v>54.2922269215018</v>
      </c>
      <c r="CO23" s="49" t="n">
        <f aca="false">AVERAGE(CE23:CG23)</f>
        <v>53.5646715451731</v>
      </c>
      <c r="CP23" s="49"/>
      <c r="CQ23" s="49"/>
      <c r="CR23" s="10"/>
    </row>
    <row r="24" customFormat="false" ht="17.25" hidden="false" customHeight="true" outlineLevel="1" collapsed="false">
      <c r="A24" s="12"/>
      <c r="B24" s="12"/>
      <c r="C24" s="12"/>
      <c r="D24" s="46" t="s">
        <v>93</v>
      </c>
      <c r="E24" s="47" t="s">
        <v>94</v>
      </c>
      <c r="F24" s="13" t="s">
        <v>95</v>
      </c>
      <c r="G24" s="12" t="s">
        <v>55</v>
      </c>
      <c r="H24" s="50" t="s">
        <v>96</v>
      </c>
      <c r="I24" s="46" t="s">
        <v>36</v>
      </c>
      <c r="J24" s="16" t="n">
        <v>43101</v>
      </c>
      <c r="K24" s="17" t="s">
        <v>37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51" t="n">
        <v>8150928.2</v>
      </c>
      <c r="Y24" s="51" t="n">
        <v>9615700.1</v>
      </c>
      <c r="Z24" s="51" t="n">
        <v>16090326.9</v>
      </c>
      <c r="AA24" s="51" t="n">
        <v>8319137</v>
      </c>
      <c r="AB24" s="51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52" t="n">
        <v>8406155</v>
      </c>
      <c r="AP24" s="53" t="n">
        <v>9487152.2</v>
      </c>
      <c r="AQ24" s="53" t="n">
        <v>15309875.9</v>
      </c>
      <c r="AR24" s="53" t="n">
        <v>9518146.6</v>
      </c>
      <c r="AS24" s="53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52" t="n">
        <v>7857085.6</v>
      </c>
      <c r="BG24" s="53" t="n">
        <v>8533292</v>
      </c>
      <c r="BH24" s="53" t="n">
        <v>13910914.9</v>
      </c>
      <c r="BI24" s="53" t="n">
        <v>10255302.6</v>
      </c>
      <c r="BJ24" s="53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52" t="n">
        <v>7363595.5</v>
      </c>
      <c r="BX24" s="53" t="n">
        <v>9582984.2</v>
      </c>
      <c r="BY24" s="53" t="n">
        <v>14730167.2</v>
      </c>
      <c r="BZ24" s="53" t="n">
        <v>11725498.8</v>
      </c>
      <c r="CA24" s="53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52" t="n">
        <v>8792933.5</v>
      </c>
      <c r="CO24" s="53" t="n">
        <v>9135189.2</v>
      </c>
      <c r="CP24" s="10"/>
      <c r="CQ24" s="10"/>
      <c r="CR24" s="10"/>
    </row>
    <row r="25" customFormat="false" ht="17.25" hidden="false" customHeight="true" outlineLevel="1" collapsed="false">
      <c r="A25" s="12"/>
      <c r="B25" s="12"/>
      <c r="C25" s="12"/>
      <c r="D25" s="12" t="s">
        <v>97</v>
      </c>
      <c r="E25" s="14" t="s">
        <v>94</v>
      </c>
      <c r="F25" s="13" t="s">
        <v>95</v>
      </c>
      <c r="G25" s="12" t="s">
        <v>55</v>
      </c>
      <c r="H25" s="13" t="s">
        <v>96</v>
      </c>
      <c r="I25" s="12" t="s">
        <v>36</v>
      </c>
      <c r="J25" s="16" t="n">
        <v>43101</v>
      </c>
      <c r="K25" s="17" t="s">
        <v>37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51" t="n">
        <v>2239030.4</v>
      </c>
      <c r="Y25" s="54" t="n">
        <v>2393321.9</v>
      </c>
      <c r="Z25" s="54" t="n">
        <v>3089029.3</v>
      </c>
      <c r="AA25" s="54" t="n">
        <v>2742314.7</v>
      </c>
      <c r="AB25" s="54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55" t="n">
        <v>2453919</v>
      </c>
      <c r="AP25" s="56" t="n">
        <v>2222704.7</v>
      </c>
      <c r="AQ25" s="56" t="n">
        <v>2835167.9</v>
      </c>
      <c r="AR25" s="56" t="n">
        <v>3108636.9</v>
      </c>
      <c r="AS25" s="53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55" t="n">
        <v>1869477.1</v>
      </c>
      <c r="BG25" s="56" t="n">
        <v>1661169.8</v>
      </c>
      <c r="BH25" s="56" t="n">
        <v>3070407.6</v>
      </c>
      <c r="BI25" s="56" t="n">
        <v>2806425.3</v>
      </c>
      <c r="BJ25" s="53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55" t="n">
        <v>1683250.6</v>
      </c>
      <c r="BX25" s="56" t="n">
        <v>1827790.6</v>
      </c>
      <c r="BY25" s="56" t="n">
        <v>3105810.1</v>
      </c>
      <c r="BZ25" s="56" t="n">
        <v>3106340</v>
      </c>
      <c r="CA25" s="53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10"/>
      <c r="CN25" s="55" t="n">
        <v>2262779</v>
      </c>
      <c r="CO25" s="56" t="n">
        <v>2006065.5</v>
      </c>
      <c r="CP25" s="10"/>
      <c r="CQ25" s="10"/>
      <c r="CR25" s="10"/>
    </row>
    <row r="26" customFormat="false" ht="15" hidden="false" customHeight="false" outlineLevel="0" collapsed="false">
      <c r="A26" s="11" t="n">
        <v>14</v>
      </c>
      <c r="B26" s="12"/>
      <c r="C26" s="12"/>
      <c r="D26" s="13" t="s">
        <v>98</v>
      </c>
      <c r="E26" s="14" t="s">
        <v>99</v>
      </c>
      <c r="F26" s="13" t="s">
        <v>100</v>
      </c>
      <c r="G26" s="12" t="s">
        <v>79</v>
      </c>
      <c r="H26" s="12" t="s">
        <v>63</v>
      </c>
      <c r="I26" s="24" t="s">
        <v>43</v>
      </c>
      <c r="J26" s="16" t="n">
        <v>43497</v>
      </c>
      <c r="K26" s="17" t="s">
        <v>37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 t="n">
        <v>83.4074074074074</v>
      </c>
      <c r="AE26" s="45" t="n">
        <v>91.9032258064516</v>
      </c>
      <c r="AF26" s="45" t="n">
        <v>111.5</v>
      </c>
      <c r="AG26" s="45" t="n">
        <v>102</v>
      </c>
      <c r="AH26" s="45" t="n">
        <v>98.6</v>
      </c>
      <c r="AI26" s="45" t="n">
        <v>131.966666666667</v>
      </c>
      <c r="AJ26" s="45" t="n">
        <v>104.741935483871</v>
      </c>
      <c r="AK26" s="45" t="n">
        <v>97.8</v>
      </c>
      <c r="AL26" s="45" t="n">
        <v>132.41935483871</v>
      </c>
      <c r="AM26" s="45" t="n">
        <v>101.8</v>
      </c>
      <c r="AN26" s="45" t="n">
        <v>92.9354838709677</v>
      </c>
      <c r="AO26" s="45"/>
      <c r="AP26" s="45"/>
      <c r="AQ26" s="45"/>
      <c r="AR26" s="45"/>
      <c r="AS26" s="45"/>
      <c r="AT26" s="45" t="n">
        <v>136.58064516129</v>
      </c>
      <c r="AU26" s="45" t="n">
        <v>81.1785714285714</v>
      </c>
      <c r="AV26" s="45" t="n">
        <v>108.193548387097</v>
      </c>
      <c r="AW26" s="45" t="n">
        <v>77.5666666666667</v>
      </c>
      <c r="AX26" s="45" t="n">
        <v>100.193548387097</v>
      </c>
      <c r="AY26" s="45" t="n">
        <v>116.066666666667</v>
      </c>
      <c r="AZ26" s="45" t="n">
        <v>142.166666666667</v>
      </c>
      <c r="BA26" s="45" t="n">
        <v>114.677419354839</v>
      </c>
      <c r="BB26" s="45" t="n">
        <v>115.766666666667</v>
      </c>
      <c r="BC26" s="45" t="n">
        <v>142.064516129032</v>
      </c>
      <c r="BD26" s="45" t="n">
        <v>118.266666666667</v>
      </c>
      <c r="BE26" s="45" t="n">
        <v>124.41935483871</v>
      </c>
      <c r="BF26" s="45"/>
      <c r="BG26" s="45"/>
      <c r="BH26" s="45"/>
      <c r="BI26" s="45"/>
      <c r="BJ26" s="45"/>
      <c r="BK26" s="45" t="n">
        <v>159.032258064516</v>
      </c>
      <c r="BL26" s="45" t="n">
        <v>108.178571428571</v>
      </c>
      <c r="BM26" s="45" t="n">
        <v>136.354838709677</v>
      </c>
      <c r="BN26" s="45" t="n">
        <v>193.3</v>
      </c>
      <c r="BO26" s="45" t="n">
        <v>145.870967741935</v>
      </c>
      <c r="BP26" s="45" t="n">
        <v>157.366666666667</v>
      </c>
      <c r="BQ26" s="45" t="n">
        <v>169.833333333333</v>
      </c>
      <c r="BR26" s="45" t="n">
        <v>140.870967741935</v>
      </c>
      <c r="BS26" s="45" t="n">
        <v>146.333333333333</v>
      </c>
      <c r="BT26" s="45" t="n">
        <v>170.064516129032</v>
      </c>
      <c r="BU26" s="45" t="n">
        <v>146.866666666667</v>
      </c>
      <c r="BV26" s="45" t="n">
        <v>129.387096774194</v>
      </c>
      <c r="CB26" s="45" t="n">
        <v>176.774193548387</v>
      </c>
      <c r="CC26" s="45" t="n">
        <v>138.178571428571</v>
      </c>
      <c r="CD26" s="45" t="n">
        <v>150.258064516129</v>
      </c>
      <c r="CE26" s="45" t="n">
        <v>145.666666666667</v>
      </c>
      <c r="CF26" s="45" t="n">
        <v>130.935483870968</v>
      </c>
      <c r="CG26" s="45" t="n">
        <v>137.166666666667</v>
      </c>
      <c r="CH26" s="45" t="n">
        <v>143.866666666667</v>
      </c>
      <c r="CI26" s="45" t="n">
        <v>127.258064516129</v>
      </c>
      <c r="CJ26" s="45" t="n">
        <v>131.866666666667</v>
      </c>
      <c r="CK26" s="45" t="n">
        <v>145.032258064516</v>
      </c>
      <c r="CL26" s="45" t="n">
        <v>132.111111111111</v>
      </c>
    </row>
    <row r="27" customFormat="false" ht="15" hidden="false" customHeight="false" outlineLevel="0" collapsed="false">
      <c r="A27" s="11" t="n">
        <v>15</v>
      </c>
      <c r="B27" s="12"/>
      <c r="C27" s="12"/>
      <c r="D27" s="46" t="s">
        <v>101</v>
      </c>
      <c r="E27" s="14" t="s">
        <v>99</v>
      </c>
      <c r="F27" s="13" t="s">
        <v>100</v>
      </c>
      <c r="G27" s="12" t="s">
        <v>79</v>
      </c>
      <c r="H27" s="12" t="s">
        <v>63</v>
      </c>
      <c r="I27" s="24" t="s">
        <v>43</v>
      </c>
      <c r="J27" s="16" t="n">
        <v>43497</v>
      </c>
      <c r="K27" s="17" t="s">
        <v>37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 t="n">
        <v>97.3703703703704</v>
      </c>
      <c r="AE27" s="45" t="n">
        <v>95.6451612903226</v>
      </c>
      <c r="AF27" s="45" t="n">
        <v>92.5</v>
      </c>
      <c r="AG27" s="45" t="n">
        <v>96.0967741935484</v>
      </c>
      <c r="AH27" s="45" t="n">
        <v>102.133333333333</v>
      </c>
      <c r="AI27" s="45" t="n">
        <v>99.9333333333333</v>
      </c>
      <c r="AJ27" s="45" t="n">
        <v>107.193548387097</v>
      </c>
      <c r="AK27" s="45" t="n">
        <v>100.966666666667</v>
      </c>
      <c r="AL27" s="45" t="n">
        <v>99.8387096774194</v>
      </c>
      <c r="AM27" s="45" t="n">
        <v>99.9</v>
      </c>
      <c r="AN27" s="45" t="n">
        <v>102.258064516129</v>
      </c>
      <c r="AO27" s="45"/>
      <c r="AP27" s="45"/>
      <c r="AQ27" s="45"/>
      <c r="AR27" s="45"/>
      <c r="AS27" s="45"/>
      <c r="AT27" s="45" t="n">
        <v>153.483870967742</v>
      </c>
      <c r="AU27" s="45" t="n">
        <v>94.9285714285714</v>
      </c>
      <c r="AV27" s="45" t="n">
        <v>91</v>
      </c>
      <c r="AW27" s="45" t="n">
        <v>63.5333333333333</v>
      </c>
      <c r="AX27" s="45" t="n">
        <v>85.6129032258064</v>
      </c>
      <c r="AY27" s="45" t="n">
        <v>102.8</v>
      </c>
      <c r="AZ27" s="45" t="n">
        <v>103.9</v>
      </c>
      <c r="BA27" s="45" t="n">
        <v>119.870967741936</v>
      </c>
      <c r="BB27" s="45" t="n">
        <v>111.233333333333</v>
      </c>
      <c r="BC27" s="45" t="n">
        <v>104.096774193548</v>
      </c>
      <c r="BD27" s="45" t="n">
        <v>104.566666666667</v>
      </c>
      <c r="BE27" s="45" t="n">
        <v>115.870967741936</v>
      </c>
      <c r="BF27" s="45"/>
      <c r="BG27" s="45"/>
      <c r="BH27" s="45"/>
      <c r="BI27" s="45"/>
      <c r="BJ27" s="45"/>
      <c r="BK27" s="45" t="n">
        <v>167.483870967742</v>
      </c>
      <c r="BL27" s="45" t="n">
        <v>114.928571428571</v>
      </c>
      <c r="BM27" s="45" t="n">
        <v>113.451612903226</v>
      </c>
      <c r="BN27" s="45" t="n">
        <v>117.433333333333</v>
      </c>
      <c r="BO27" s="45" t="n">
        <v>126.096774193548</v>
      </c>
      <c r="BP27" s="45" t="n">
        <v>130.666666666667</v>
      </c>
      <c r="BQ27" s="45" t="n">
        <v>126.866666666667</v>
      </c>
      <c r="BR27" s="45" t="n">
        <v>142.709677419355</v>
      </c>
      <c r="BS27" s="45" t="n">
        <v>132.533333333333</v>
      </c>
      <c r="BT27" s="45" t="n">
        <v>127.032258064516</v>
      </c>
      <c r="BU27" s="45" t="n">
        <v>124.233333333333</v>
      </c>
      <c r="BV27" s="45" t="n">
        <v>134.451612903226</v>
      </c>
      <c r="CB27" s="45" t="n">
        <v>185.612903225806</v>
      </c>
      <c r="CC27" s="45" t="n">
        <v>126.535714285714</v>
      </c>
      <c r="CD27" s="45" t="n">
        <v>115.225806451613</v>
      </c>
      <c r="CE27" s="45" t="n">
        <v>113.633333333333</v>
      </c>
      <c r="CF27" s="45" t="n">
        <v>110.129032258065</v>
      </c>
      <c r="CG27" s="45" t="n">
        <v>113.266666666667</v>
      </c>
      <c r="CH27" s="45" t="n">
        <v>102.833333333333</v>
      </c>
      <c r="CI27" s="45" t="n">
        <v>121.838709677419</v>
      </c>
      <c r="CJ27" s="45" t="n">
        <v>109.033333333333</v>
      </c>
      <c r="CK27" s="45" t="n">
        <v>102.645161290323</v>
      </c>
      <c r="CL27" s="45" t="n">
        <v>101.111111111111</v>
      </c>
    </row>
    <row r="28" customFormat="false" ht="15" hidden="false" customHeight="false" outlineLevel="0" collapsed="false">
      <c r="A28" s="11" t="n">
        <v>16</v>
      </c>
      <c r="B28" s="57" t="s">
        <v>102</v>
      </c>
      <c r="C28" s="12" t="s">
        <v>103</v>
      </c>
      <c r="D28" s="12" t="s">
        <v>104</v>
      </c>
      <c r="E28" s="14" t="s">
        <v>105</v>
      </c>
      <c r="F28" s="12" t="s">
        <v>106</v>
      </c>
      <c r="G28" s="12" t="s">
        <v>87</v>
      </c>
      <c r="H28" s="12" t="s">
        <v>107</v>
      </c>
      <c r="I28" s="24" t="s">
        <v>43</v>
      </c>
      <c r="J28" s="16" t="n">
        <v>43101</v>
      </c>
      <c r="K28" s="17" t="s">
        <v>37</v>
      </c>
      <c r="L28" s="58"/>
      <c r="M28" s="58"/>
      <c r="N28" s="58"/>
      <c r="O28" s="58"/>
      <c r="P28" s="58"/>
      <c r="Q28" s="58"/>
      <c r="R28" s="58"/>
      <c r="S28" s="58"/>
      <c r="T28" s="58"/>
      <c r="U28" s="58" t="n">
        <v>165.15</v>
      </c>
      <c r="V28" s="58" t="n">
        <v>154.55</v>
      </c>
      <c r="W28" s="58" t="n">
        <v>151.3</v>
      </c>
      <c r="X28" s="58"/>
      <c r="Y28" s="58"/>
      <c r="Z28" s="58"/>
      <c r="AA28" s="58"/>
      <c r="AB28" s="58"/>
      <c r="AC28" s="58" t="n">
        <v>155.25</v>
      </c>
      <c r="AD28" s="58" t="n">
        <v>157.65</v>
      </c>
      <c r="AE28" s="58" t="n">
        <v>155.4</v>
      </c>
      <c r="AF28" s="58" t="n">
        <v>156.05</v>
      </c>
      <c r="AG28" s="58" t="n">
        <v>156.8333</v>
      </c>
      <c r="AH28" s="58" t="n">
        <v>161.8</v>
      </c>
      <c r="AI28" s="58" t="n">
        <v>159.6</v>
      </c>
      <c r="AJ28" s="58" t="n">
        <v>158</v>
      </c>
      <c r="AK28" s="58" t="n">
        <v>164.575</v>
      </c>
      <c r="AL28" s="58" t="n">
        <v>177.8333</v>
      </c>
      <c r="AM28" s="58" t="n">
        <v>179</v>
      </c>
      <c r="AN28" s="58" t="n">
        <v>175.8</v>
      </c>
      <c r="AO28" s="58"/>
      <c r="AP28" s="58"/>
      <c r="AQ28" s="58"/>
      <c r="AR28" s="58"/>
      <c r="AS28" s="58"/>
      <c r="AT28" s="58" t="n">
        <v>177.8</v>
      </c>
      <c r="AU28" s="58" t="n">
        <v>191.35</v>
      </c>
      <c r="AV28" s="58" t="n">
        <v>190.45</v>
      </c>
      <c r="AW28" s="58" t="n">
        <v>190</v>
      </c>
      <c r="AX28" s="58" t="n">
        <v>194.45</v>
      </c>
      <c r="AY28" s="58" t="n">
        <v>194.9</v>
      </c>
      <c r="AZ28" s="58" t="n">
        <v>187.4333</v>
      </c>
      <c r="BA28" s="58" t="n">
        <v>189.55</v>
      </c>
      <c r="BB28" s="58" t="n">
        <v>188.25</v>
      </c>
      <c r="BC28" s="58" t="n">
        <v>190.2</v>
      </c>
      <c r="BD28" s="58" t="n">
        <v>186</v>
      </c>
      <c r="BE28" s="58" t="n">
        <v>183.9</v>
      </c>
      <c r="BF28" s="58"/>
      <c r="BG28" s="58"/>
      <c r="BH28" s="58"/>
      <c r="BI28" s="58"/>
      <c r="BJ28" s="58"/>
      <c r="BK28" s="58" t="n">
        <v>305.85</v>
      </c>
      <c r="BL28" s="58" t="n">
        <v>452.45</v>
      </c>
      <c r="BM28" s="58" t="n">
        <v>477.8467</v>
      </c>
      <c r="BN28" s="58" t="n">
        <v>535.775</v>
      </c>
      <c r="BO28" s="58" t="n">
        <v>678.4</v>
      </c>
      <c r="BP28" s="58" t="n">
        <v>796.95</v>
      </c>
      <c r="BQ28" s="58" t="n">
        <v>511.31</v>
      </c>
      <c r="BR28" s="58" t="n">
        <v>377</v>
      </c>
      <c r="BS28" s="58" t="n">
        <v>301.9</v>
      </c>
      <c r="BT28" s="58" t="n">
        <v>272.58</v>
      </c>
      <c r="BU28" s="58" t="n">
        <v>430</v>
      </c>
      <c r="BV28" s="58" t="n">
        <v>274.7333</v>
      </c>
      <c r="BW28" s="58"/>
      <c r="BX28" s="58"/>
      <c r="BY28" s="58"/>
      <c r="BZ28" s="58"/>
      <c r="CA28" s="58"/>
      <c r="CB28" s="58" t="n">
        <v>268</v>
      </c>
      <c r="CC28" s="58" t="n">
        <v>322.75</v>
      </c>
      <c r="CD28" s="58" t="n">
        <v>209.2333</v>
      </c>
      <c r="CE28" s="58" t="n">
        <v>213.25</v>
      </c>
      <c r="CF28" s="58" t="n">
        <v>203.7</v>
      </c>
      <c r="CG28" s="58" t="n">
        <v>415.6</v>
      </c>
      <c r="CH28" s="58" t="n">
        <v>268.5</v>
      </c>
      <c r="CI28" s="58" t="n">
        <v>253.85</v>
      </c>
      <c r="CJ28" s="58" t="n">
        <v>334</v>
      </c>
      <c r="CK28" s="58" t="n">
        <v>423.9</v>
      </c>
      <c r="CL28" s="58" t="n">
        <v>564.4</v>
      </c>
      <c r="CM28" s="58"/>
      <c r="CN28" s="58"/>
      <c r="CO28" s="58"/>
      <c r="CP28" s="58"/>
      <c r="CQ28" s="58"/>
      <c r="CR28" s="58"/>
      <c r="CS28" s="58"/>
      <c r="CT28" s="58"/>
      <c r="CU28" s="58"/>
    </row>
    <row r="29" customFormat="false" ht="15" hidden="false" customHeight="false" outlineLevel="0" collapsed="false">
      <c r="A29" s="11" t="n">
        <v>17</v>
      </c>
      <c r="B29" s="57" t="s">
        <v>102</v>
      </c>
      <c r="C29" s="12" t="s">
        <v>103</v>
      </c>
      <c r="D29" s="12" t="s">
        <v>108</v>
      </c>
      <c r="E29" s="14" t="s">
        <v>105</v>
      </c>
      <c r="F29" s="12" t="s">
        <v>106</v>
      </c>
      <c r="G29" s="12" t="s">
        <v>87</v>
      </c>
      <c r="H29" s="12" t="s">
        <v>107</v>
      </c>
      <c r="I29" s="24" t="s">
        <v>43</v>
      </c>
      <c r="J29" s="16" t="n">
        <v>43101</v>
      </c>
      <c r="K29" s="17" t="s">
        <v>37</v>
      </c>
      <c r="L29" s="58"/>
      <c r="M29" s="58"/>
      <c r="N29" s="58"/>
      <c r="O29" s="58"/>
      <c r="P29" s="58"/>
      <c r="Q29" s="58"/>
      <c r="R29" s="58"/>
      <c r="S29" s="58"/>
      <c r="T29" s="58"/>
      <c r="U29" s="58" t="n">
        <v>698.85</v>
      </c>
      <c r="V29" s="58" t="n">
        <v>671.35</v>
      </c>
      <c r="W29" s="58" t="n">
        <v>677.2</v>
      </c>
      <c r="X29" s="58"/>
      <c r="Y29" s="58"/>
      <c r="Z29" s="58"/>
      <c r="AA29" s="58"/>
      <c r="AB29" s="58"/>
      <c r="AC29" s="58" t="n">
        <v>702.75</v>
      </c>
      <c r="AD29" s="58" t="n">
        <v>711.95</v>
      </c>
      <c r="AE29" s="58" t="n">
        <v>728.4</v>
      </c>
      <c r="AF29" s="58" t="n">
        <v>738.3</v>
      </c>
      <c r="AG29" s="58" t="n">
        <v>674.7</v>
      </c>
      <c r="AH29" s="58" t="n">
        <v>690.7</v>
      </c>
      <c r="AI29" s="58" t="n">
        <v>689.6</v>
      </c>
      <c r="AJ29" s="58" t="n">
        <v>652</v>
      </c>
      <c r="AK29" s="58" t="n">
        <v>675.3</v>
      </c>
      <c r="AL29" s="58" t="n">
        <v>654.7333</v>
      </c>
      <c r="AM29" s="58" t="n">
        <v>643.2</v>
      </c>
      <c r="AN29" s="58" t="n">
        <v>635.8</v>
      </c>
      <c r="AO29" s="58"/>
      <c r="AP29" s="58"/>
      <c r="AQ29" s="58"/>
      <c r="AR29" s="58"/>
      <c r="AS29" s="58"/>
      <c r="AT29" s="58" t="n">
        <v>639.55</v>
      </c>
      <c r="AU29" s="58" t="n">
        <v>635.9</v>
      </c>
      <c r="AV29" s="58" t="n">
        <v>636.4</v>
      </c>
      <c r="AW29" s="58" t="n">
        <v>625.8</v>
      </c>
      <c r="AX29" s="58" t="n">
        <v>601.3</v>
      </c>
      <c r="AY29" s="58" t="n">
        <v>625.65</v>
      </c>
      <c r="AZ29" s="58" t="n">
        <v>615.3167</v>
      </c>
      <c r="BA29" s="58" t="n">
        <v>616.5</v>
      </c>
      <c r="BB29" s="58" t="n">
        <v>614.1</v>
      </c>
      <c r="BC29" s="58" t="n">
        <v>608.75</v>
      </c>
      <c r="BD29" s="58" t="n">
        <v>606.85</v>
      </c>
      <c r="BE29" s="58" t="n">
        <v>608.1333</v>
      </c>
      <c r="BF29" s="58"/>
      <c r="BG29" s="58"/>
      <c r="BH29" s="58"/>
      <c r="BI29" s="58"/>
      <c r="BJ29" s="58"/>
      <c r="BK29" s="58" t="n">
        <v>658.45</v>
      </c>
      <c r="BL29" s="58" t="n">
        <v>689.65</v>
      </c>
      <c r="BM29" s="58" t="n">
        <v>700.51</v>
      </c>
      <c r="BN29" s="58" t="n">
        <v>726.51</v>
      </c>
      <c r="BO29" s="58" t="n">
        <v>730.11</v>
      </c>
      <c r="BP29" s="58" t="n">
        <v>699.895</v>
      </c>
      <c r="BQ29" s="58" t="n">
        <v>705.2633</v>
      </c>
      <c r="BR29" s="58" t="n">
        <v>629.09</v>
      </c>
      <c r="BS29" s="58" t="n">
        <v>680.665</v>
      </c>
      <c r="BT29" s="58" t="n">
        <v>620.21</v>
      </c>
      <c r="BU29" s="58" t="n">
        <v>665.465</v>
      </c>
      <c r="BV29" s="58" t="n">
        <v>631.7367</v>
      </c>
      <c r="BW29" s="58"/>
      <c r="BX29" s="58"/>
      <c r="BY29" s="58"/>
      <c r="BZ29" s="58"/>
      <c r="CA29" s="58"/>
      <c r="CB29" s="58" t="n">
        <v>661.46</v>
      </c>
      <c r="CC29" s="58" t="n">
        <v>684.96</v>
      </c>
      <c r="CD29" s="58" t="n">
        <v>614.6667</v>
      </c>
      <c r="CE29" s="58" t="n">
        <v>629.7</v>
      </c>
      <c r="CF29" s="58" t="n">
        <v>634.6</v>
      </c>
      <c r="CG29" s="58" t="n">
        <v>682.4667</v>
      </c>
      <c r="CH29" s="58" t="n">
        <v>683.53</v>
      </c>
      <c r="CI29" s="58" t="n">
        <v>667.15</v>
      </c>
      <c r="CJ29" s="58" t="n">
        <v>668.815</v>
      </c>
      <c r="CK29" s="58" t="n">
        <v>659.5</v>
      </c>
      <c r="CL29" s="58" t="n">
        <v>673.4</v>
      </c>
      <c r="CM29" s="58"/>
      <c r="CN29" s="58"/>
      <c r="CO29" s="58"/>
      <c r="CP29" s="58"/>
      <c r="CQ29" s="58"/>
      <c r="CR29" s="58"/>
      <c r="CS29" s="58"/>
      <c r="CT29" s="58"/>
      <c r="CU29" s="58"/>
    </row>
    <row r="30" customFormat="false" ht="15" hidden="false" customHeight="false" outlineLevel="0" collapsed="false">
      <c r="A30" s="11" t="n">
        <v>18</v>
      </c>
      <c r="B30" s="57"/>
      <c r="C30" s="12" t="s">
        <v>103</v>
      </c>
      <c r="D30" s="12" t="s">
        <v>109</v>
      </c>
      <c r="E30" s="14" t="s">
        <v>105</v>
      </c>
      <c r="F30" s="12" t="s">
        <v>106</v>
      </c>
      <c r="G30" s="12" t="s">
        <v>87</v>
      </c>
      <c r="H30" s="12" t="s">
        <v>107</v>
      </c>
      <c r="I30" s="24" t="s">
        <v>43</v>
      </c>
      <c r="J30" s="16" t="n">
        <v>43101</v>
      </c>
      <c r="K30" s="17" t="s">
        <v>37</v>
      </c>
      <c r="L30" s="58"/>
      <c r="M30" s="58"/>
      <c r="N30" s="58"/>
      <c r="O30" s="58"/>
      <c r="P30" s="58"/>
      <c r="Q30" s="58"/>
      <c r="R30" s="58"/>
      <c r="S30" s="58"/>
      <c r="T30" s="58"/>
      <c r="U30" s="58" t="n">
        <v>713.85</v>
      </c>
      <c r="V30" s="58" t="n">
        <v>541</v>
      </c>
      <c r="W30" s="58" t="n">
        <v>527.1</v>
      </c>
      <c r="X30" s="58"/>
      <c r="Y30" s="58"/>
      <c r="Z30" s="58"/>
      <c r="AA30" s="58"/>
      <c r="AB30" s="58"/>
      <c r="AC30" s="58" t="n">
        <v>759.45</v>
      </c>
      <c r="AD30" s="58" t="n">
        <v>684.2</v>
      </c>
      <c r="AE30" s="58" t="n">
        <v>645.25</v>
      </c>
      <c r="AF30" s="58" t="n">
        <v>661.95</v>
      </c>
      <c r="AG30" s="58" t="n">
        <v>523.6</v>
      </c>
      <c r="AH30" s="58" t="n">
        <v>524.55</v>
      </c>
      <c r="AI30" s="58" t="n">
        <v>519.55</v>
      </c>
      <c r="AJ30" s="58" t="n">
        <v>507.95</v>
      </c>
      <c r="AK30" s="58" t="n">
        <v>501.75</v>
      </c>
      <c r="AL30" s="58" t="n">
        <v>505.5</v>
      </c>
      <c r="AM30" s="58" t="n">
        <v>514</v>
      </c>
      <c r="AN30" s="58" t="n">
        <v>492.7</v>
      </c>
      <c r="AO30" s="58"/>
      <c r="AP30" s="58"/>
      <c r="AQ30" s="58"/>
      <c r="AR30" s="58"/>
      <c r="AS30" s="58"/>
      <c r="AT30" s="58" t="n">
        <v>518.75</v>
      </c>
      <c r="AU30" s="58" t="n">
        <v>538.35</v>
      </c>
      <c r="AV30" s="58" t="n">
        <v>524.35</v>
      </c>
      <c r="AW30" s="58" t="n">
        <v>550.225</v>
      </c>
      <c r="AX30" s="58" t="n">
        <v>493.4</v>
      </c>
      <c r="AY30" s="58" t="n">
        <v>490.35</v>
      </c>
      <c r="AZ30" s="58" t="n">
        <v>494.2333</v>
      </c>
      <c r="BA30" s="58" t="n">
        <v>518.45</v>
      </c>
      <c r="BB30" s="58" t="n">
        <v>507.85</v>
      </c>
      <c r="BC30" s="58" t="n">
        <v>500.05</v>
      </c>
      <c r="BD30" s="58" t="n">
        <v>501.9</v>
      </c>
      <c r="BE30" s="58" t="n">
        <v>523.2333</v>
      </c>
      <c r="BF30" s="58"/>
      <c r="BG30" s="58"/>
      <c r="BH30" s="58"/>
      <c r="BI30" s="58"/>
      <c r="BJ30" s="58"/>
      <c r="BK30" s="58" t="n">
        <v>791.35</v>
      </c>
      <c r="BL30" s="58" t="n">
        <v>1013.075</v>
      </c>
      <c r="BM30" s="58" t="n">
        <v>1085.823</v>
      </c>
      <c r="BN30" s="58" t="n">
        <v>1104.12</v>
      </c>
      <c r="BO30" s="58" t="n">
        <v>1080.955</v>
      </c>
      <c r="BP30" s="58" t="n">
        <v>1177.15</v>
      </c>
      <c r="BQ30" s="58" t="n">
        <v>1088.69</v>
      </c>
      <c r="BR30" s="58" t="n">
        <v>878.115</v>
      </c>
      <c r="BS30" s="58" t="n">
        <v>869.6</v>
      </c>
      <c r="BT30" s="58" t="n">
        <v>914.825</v>
      </c>
      <c r="BU30" s="58" t="n">
        <v>1003.12</v>
      </c>
      <c r="BV30" s="58" t="n">
        <v>889.4933</v>
      </c>
      <c r="BW30" s="58"/>
      <c r="BX30" s="58"/>
      <c r="BY30" s="58"/>
      <c r="BZ30" s="58"/>
      <c r="CA30" s="58"/>
      <c r="CB30" s="58" t="n">
        <v>986.78</v>
      </c>
      <c r="CC30" s="58" t="n">
        <v>753.135</v>
      </c>
      <c r="CD30" s="58" t="n">
        <v>586.0333</v>
      </c>
      <c r="CE30" s="58" t="n">
        <v>567.65</v>
      </c>
      <c r="CF30" s="58" t="n">
        <v>615.075</v>
      </c>
      <c r="CG30" s="58" t="n">
        <v>732.9767</v>
      </c>
      <c r="CH30" s="58" t="n">
        <v>798.4</v>
      </c>
      <c r="CI30" s="58" t="n">
        <v>734.525</v>
      </c>
      <c r="CJ30" s="58" t="n">
        <v>752</v>
      </c>
      <c r="CK30" s="58" t="n">
        <v>680.05</v>
      </c>
      <c r="CL30" s="58" t="n">
        <v>642</v>
      </c>
      <c r="CM30" s="58"/>
      <c r="CN30" s="58"/>
      <c r="CO30" s="58"/>
      <c r="CP30" s="58"/>
      <c r="CQ30" s="58"/>
      <c r="CR30" s="58"/>
      <c r="CS30" s="58"/>
      <c r="CT30" s="58"/>
      <c r="CU30" s="58"/>
    </row>
    <row r="31" customFormat="false" ht="15" hidden="false" customHeight="false" outlineLevel="0" collapsed="false">
      <c r="A31" s="11" t="n">
        <v>19</v>
      </c>
      <c r="B31" s="57" t="s">
        <v>102</v>
      </c>
      <c r="C31" s="12" t="s">
        <v>110</v>
      </c>
      <c r="D31" s="12" t="s">
        <v>111</v>
      </c>
      <c r="E31" s="14" t="s">
        <v>105</v>
      </c>
      <c r="F31" s="12" t="s">
        <v>106</v>
      </c>
      <c r="G31" s="12" t="s">
        <v>87</v>
      </c>
      <c r="H31" s="12" t="s">
        <v>107</v>
      </c>
      <c r="I31" s="24" t="s">
        <v>43</v>
      </c>
      <c r="J31" s="16" t="n">
        <v>43101</v>
      </c>
      <c r="K31" s="17" t="s">
        <v>37</v>
      </c>
      <c r="L31" s="58"/>
      <c r="M31" s="58"/>
      <c r="N31" s="58"/>
      <c r="O31" s="58"/>
      <c r="P31" s="58"/>
      <c r="Q31" s="58"/>
      <c r="R31" s="58"/>
      <c r="S31" s="58"/>
      <c r="T31" s="58"/>
      <c r="U31" s="58" t="n">
        <v>8921.85</v>
      </c>
      <c r="V31" s="58" t="n">
        <v>8391.8</v>
      </c>
      <c r="W31" s="58" t="n">
        <v>11611.35</v>
      </c>
      <c r="X31" s="58"/>
      <c r="Y31" s="58"/>
      <c r="Z31" s="58"/>
      <c r="AA31" s="58"/>
      <c r="AB31" s="58"/>
      <c r="AC31" s="58" t="n">
        <v>13107.2</v>
      </c>
      <c r="AD31" s="58" t="n">
        <v>11818.85</v>
      </c>
      <c r="AE31" s="58" t="n">
        <v>12620.4</v>
      </c>
      <c r="AF31" s="58" t="n">
        <v>14078.4</v>
      </c>
      <c r="AG31" s="58" t="n">
        <v>13456.2</v>
      </c>
      <c r="AH31" s="58" t="n">
        <v>13653.75</v>
      </c>
      <c r="AI31" s="58" t="n">
        <v>13794.55</v>
      </c>
      <c r="AJ31" s="58" t="n">
        <v>14134.35</v>
      </c>
      <c r="AK31" s="58" t="n">
        <v>14176.8</v>
      </c>
      <c r="AL31" s="58" t="n">
        <v>14832.37</v>
      </c>
      <c r="AM31" s="58" t="n">
        <v>15100.85</v>
      </c>
      <c r="AN31" s="58" t="n">
        <v>14804.5</v>
      </c>
      <c r="AO31" s="58"/>
      <c r="AP31" s="58"/>
      <c r="AQ31" s="58"/>
      <c r="AR31" s="58"/>
      <c r="AS31" s="58"/>
      <c r="AT31" s="58" t="n">
        <v>15481.6</v>
      </c>
      <c r="AU31" s="58" t="n">
        <v>16527.1</v>
      </c>
      <c r="AV31" s="58" t="n">
        <v>16863.8</v>
      </c>
      <c r="AW31" s="58" t="n">
        <v>18023.2</v>
      </c>
      <c r="AX31" s="58" t="n">
        <v>16964.6</v>
      </c>
      <c r="AY31" s="58" t="n">
        <v>17807.3</v>
      </c>
      <c r="AZ31" s="58" t="n">
        <v>17529.63</v>
      </c>
      <c r="BA31" s="58" t="n">
        <v>16572.9</v>
      </c>
      <c r="BB31" s="58" t="n">
        <v>16997.4</v>
      </c>
      <c r="BC31" s="58" t="n">
        <v>16499.35</v>
      </c>
      <c r="BD31" s="58" t="n">
        <v>16478.4</v>
      </c>
      <c r="BE31" s="58" t="n">
        <v>15080.6</v>
      </c>
      <c r="BF31" s="58"/>
      <c r="BG31" s="58"/>
      <c r="BH31" s="58"/>
      <c r="BI31" s="58"/>
      <c r="BJ31" s="58"/>
      <c r="BK31" s="58" t="n">
        <v>15217.8</v>
      </c>
      <c r="BL31" s="58" t="n">
        <v>15880.23</v>
      </c>
      <c r="BM31" s="58" t="n">
        <v>16080.3</v>
      </c>
      <c r="BN31" s="58" t="n">
        <v>16365.85</v>
      </c>
      <c r="BO31" s="58" t="n">
        <v>16258.45</v>
      </c>
      <c r="BP31" s="58" t="n">
        <v>15998.5</v>
      </c>
      <c r="BQ31" s="58" t="n">
        <v>17453.71</v>
      </c>
      <c r="BR31" s="58" t="n">
        <v>14107.84</v>
      </c>
      <c r="BS31" s="58" t="n">
        <v>16851.2</v>
      </c>
      <c r="BT31" s="58" t="n">
        <v>16189.05</v>
      </c>
      <c r="BU31" s="58" t="n">
        <v>20659.05</v>
      </c>
      <c r="BV31" s="58" t="n">
        <v>17421.77</v>
      </c>
      <c r="BW31" s="58"/>
      <c r="BX31" s="58"/>
      <c r="BY31" s="58"/>
      <c r="BZ31" s="58"/>
      <c r="CA31" s="58"/>
      <c r="CB31" s="58" t="n">
        <v>18741.8</v>
      </c>
      <c r="CC31" s="58" t="n">
        <v>15972.4</v>
      </c>
      <c r="CD31" s="58" t="n">
        <v>19800.57</v>
      </c>
      <c r="CE31" s="58" t="n">
        <v>22050.65</v>
      </c>
      <c r="CF31" s="58" t="n">
        <v>21900.2</v>
      </c>
      <c r="CG31" s="58" t="n">
        <v>19055.67</v>
      </c>
      <c r="CH31" s="58" t="n">
        <v>217081.3</v>
      </c>
      <c r="CI31" s="58" t="n">
        <v>226042.1</v>
      </c>
      <c r="CJ31" s="58" t="n">
        <v>278197.8</v>
      </c>
      <c r="CK31" s="58" t="n">
        <v>18827.29</v>
      </c>
      <c r="CL31" s="58" t="n">
        <v>16798.1</v>
      </c>
      <c r="CM31" s="58"/>
      <c r="CN31" s="58"/>
      <c r="CO31" s="58"/>
      <c r="CP31" s="58"/>
      <c r="CQ31" s="58"/>
      <c r="CR31" s="58"/>
      <c r="CS31" s="58"/>
      <c r="CT31" s="58"/>
      <c r="CU31" s="58"/>
    </row>
    <row r="32" customFormat="false" ht="15" hidden="false" customHeight="false" outlineLevel="0" collapsed="false">
      <c r="A32" s="11" t="n">
        <v>20</v>
      </c>
      <c r="B32" s="57" t="s">
        <v>102</v>
      </c>
      <c r="C32" s="12" t="s">
        <v>110</v>
      </c>
      <c r="D32" s="12" t="s">
        <v>112</v>
      </c>
      <c r="E32" s="14" t="s">
        <v>105</v>
      </c>
      <c r="F32" s="12" t="s">
        <v>106</v>
      </c>
      <c r="G32" s="12" t="s">
        <v>87</v>
      </c>
      <c r="H32" s="12" t="s">
        <v>107</v>
      </c>
      <c r="I32" s="24" t="s">
        <v>43</v>
      </c>
      <c r="J32" s="16" t="n">
        <v>43101</v>
      </c>
      <c r="K32" s="17" t="s">
        <v>37</v>
      </c>
      <c r="L32" s="58"/>
      <c r="M32" s="58"/>
      <c r="N32" s="58"/>
      <c r="O32" s="58"/>
      <c r="P32" s="58"/>
      <c r="Q32" s="58"/>
      <c r="R32" s="58"/>
      <c r="S32" s="58"/>
      <c r="T32" s="58"/>
      <c r="U32" s="58" t="n">
        <v>63086</v>
      </c>
      <c r="V32" s="58" t="n">
        <v>59455</v>
      </c>
      <c r="W32" s="58" t="n">
        <v>58451.95</v>
      </c>
      <c r="X32" s="58"/>
      <c r="Y32" s="58"/>
      <c r="Z32" s="58"/>
      <c r="AA32" s="58"/>
      <c r="AB32" s="58"/>
      <c r="AC32" s="58" t="n">
        <v>56794</v>
      </c>
      <c r="AD32" s="58" t="n">
        <v>57063.25</v>
      </c>
      <c r="AE32" s="58" t="n">
        <v>56276.4</v>
      </c>
      <c r="AF32" s="58" t="n">
        <v>56640.35</v>
      </c>
      <c r="AG32" s="58" t="n">
        <v>38099.77</v>
      </c>
      <c r="AH32" s="58" t="n">
        <v>56412.25</v>
      </c>
      <c r="AI32" s="58" t="n">
        <v>56309.75</v>
      </c>
      <c r="AJ32" s="58" t="n">
        <v>55943.3</v>
      </c>
      <c r="AK32" s="58" t="n">
        <v>55084</v>
      </c>
      <c r="AL32" s="58" t="n">
        <v>55209.63</v>
      </c>
      <c r="AM32" s="58" t="n">
        <v>54443</v>
      </c>
      <c r="AN32" s="58" t="n">
        <v>53821.2</v>
      </c>
      <c r="AO32" s="58"/>
      <c r="AP32" s="58"/>
      <c r="AQ32" s="58"/>
      <c r="AR32" s="58"/>
      <c r="AS32" s="58"/>
      <c r="AT32" s="58" t="n">
        <v>56306</v>
      </c>
      <c r="AU32" s="58" t="n">
        <v>53383.75</v>
      </c>
      <c r="AV32" s="58" t="n">
        <v>53300.55</v>
      </c>
      <c r="AW32" s="58" t="n">
        <v>54070.45</v>
      </c>
      <c r="AX32" s="58" t="n">
        <v>52758.1</v>
      </c>
      <c r="AY32" s="58" t="n">
        <v>54185.85</v>
      </c>
      <c r="AZ32" s="58" t="n">
        <v>54182.85</v>
      </c>
      <c r="BA32" s="58" t="n">
        <v>54126.05</v>
      </c>
      <c r="BB32" s="58" t="n">
        <v>53398.3</v>
      </c>
      <c r="BC32" s="58" t="n">
        <v>53457</v>
      </c>
      <c r="BD32" s="58" t="n">
        <v>52086.05</v>
      </c>
      <c r="BE32" s="58" t="n">
        <v>51798.73</v>
      </c>
      <c r="BF32" s="58"/>
      <c r="BG32" s="58"/>
      <c r="BH32" s="58"/>
      <c r="BI32" s="58"/>
      <c r="BJ32" s="58"/>
      <c r="BK32" s="58" t="n">
        <v>53954.35</v>
      </c>
      <c r="BL32" s="58" t="n">
        <v>56150.6</v>
      </c>
      <c r="BM32" s="58" t="n">
        <v>57948.63</v>
      </c>
      <c r="BN32" s="58" t="n">
        <v>58798.28</v>
      </c>
      <c r="BO32" s="58" t="n">
        <v>59765.41</v>
      </c>
      <c r="BP32" s="58" t="n">
        <v>59250.08</v>
      </c>
      <c r="BQ32" s="58" t="n">
        <v>54956.97</v>
      </c>
      <c r="BR32" s="58" t="n">
        <v>50952.3</v>
      </c>
      <c r="BS32" s="58" t="n">
        <v>56370.75</v>
      </c>
      <c r="BT32" s="58" t="n">
        <v>49996.85</v>
      </c>
      <c r="BU32" s="58" t="n">
        <v>55290.45</v>
      </c>
      <c r="BV32" s="58" t="n">
        <v>51844.36</v>
      </c>
      <c r="BW32" s="58"/>
      <c r="BX32" s="58"/>
      <c r="BY32" s="58"/>
      <c r="BZ32" s="58"/>
      <c r="CA32" s="58"/>
      <c r="CB32" s="58" t="n">
        <v>53128.8</v>
      </c>
      <c r="CC32" s="58" t="n">
        <v>49240</v>
      </c>
      <c r="CD32" s="58" t="n">
        <v>51234.95</v>
      </c>
      <c r="CE32" s="58" t="n">
        <v>53466.07</v>
      </c>
      <c r="CF32" s="58" t="n">
        <v>54077.58</v>
      </c>
      <c r="CG32" s="58" t="n">
        <v>57551.4</v>
      </c>
      <c r="CH32" s="58" t="n">
        <v>56432.4</v>
      </c>
      <c r="CI32" s="58" t="n">
        <v>58591.69</v>
      </c>
      <c r="CJ32" s="58" t="n">
        <v>58483.4</v>
      </c>
      <c r="CK32" s="58" t="n">
        <v>60575.65</v>
      </c>
      <c r="CL32" s="58" t="n">
        <v>61315.37</v>
      </c>
      <c r="CM32" s="58"/>
      <c r="CN32" s="58"/>
      <c r="CO32" s="58"/>
      <c r="CP32" s="58"/>
      <c r="CQ32" s="58"/>
      <c r="CR32" s="58"/>
      <c r="CS32" s="58"/>
      <c r="CT32" s="58"/>
      <c r="CU32" s="58"/>
    </row>
    <row r="33" customFormat="false" ht="15" hidden="false" customHeight="false" outlineLevel="0" collapsed="false">
      <c r="A33" s="11" t="n">
        <v>21</v>
      </c>
      <c r="B33" s="57"/>
      <c r="C33" s="12" t="s">
        <v>110</v>
      </c>
      <c r="D33" s="12" t="s">
        <v>113</v>
      </c>
      <c r="E33" s="14" t="s">
        <v>105</v>
      </c>
      <c r="F33" s="12" t="s">
        <v>106</v>
      </c>
      <c r="G33" s="12" t="s">
        <v>87</v>
      </c>
      <c r="H33" s="12" t="s">
        <v>107</v>
      </c>
      <c r="I33" s="24" t="s">
        <v>43</v>
      </c>
      <c r="J33" s="16" t="n">
        <v>43101</v>
      </c>
      <c r="K33" s="17" t="s">
        <v>37</v>
      </c>
      <c r="L33" s="58"/>
      <c r="M33" s="58"/>
      <c r="N33" s="58"/>
      <c r="O33" s="58"/>
      <c r="P33" s="58"/>
      <c r="Q33" s="58"/>
      <c r="R33" s="58"/>
      <c r="S33" s="58"/>
      <c r="T33" s="58"/>
      <c r="U33" s="58" t="n">
        <v>38310.6</v>
      </c>
      <c r="V33" s="58" t="n">
        <v>39115.25</v>
      </c>
      <c r="W33" s="58" t="n">
        <v>38767.5</v>
      </c>
      <c r="X33" s="58"/>
      <c r="Y33" s="58"/>
      <c r="Z33" s="58"/>
      <c r="AA33" s="58"/>
      <c r="AB33" s="58"/>
      <c r="AC33" s="58" t="n">
        <v>41894.5</v>
      </c>
      <c r="AD33" s="58" t="n">
        <v>40938.4</v>
      </c>
      <c r="AE33" s="58" t="n">
        <v>40536.8</v>
      </c>
      <c r="AF33" s="58" t="n">
        <v>39598.55</v>
      </c>
      <c r="AG33" s="58" t="n">
        <v>40084.2</v>
      </c>
      <c r="AH33" s="58" t="n">
        <v>40314.6</v>
      </c>
      <c r="AI33" s="58" t="n">
        <v>40628.65</v>
      </c>
      <c r="AJ33" s="58" t="n">
        <v>40948.6</v>
      </c>
      <c r="AK33" s="58" t="n">
        <v>40886.9</v>
      </c>
      <c r="AL33" s="58" t="n">
        <v>40451.47</v>
      </c>
      <c r="AM33" s="58" t="n">
        <v>40043.6</v>
      </c>
      <c r="AN33" s="58" t="n">
        <v>40485.3</v>
      </c>
      <c r="AO33" s="58"/>
      <c r="AP33" s="58"/>
      <c r="AQ33" s="58"/>
      <c r="AR33" s="58"/>
      <c r="AS33" s="58"/>
      <c r="AT33" s="58" t="n">
        <v>40114.45</v>
      </c>
      <c r="AU33" s="58" t="n">
        <v>39303.15</v>
      </c>
      <c r="AV33" s="58" t="n">
        <v>38786.6</v>
      </c>
      <c r="AW33" s="58" t="n">
        <v>39851.5</v>
      </c>
      <c r="AX33" s="58" t="n">
        <v>38825.95</v>
      </c>
      <c r="AY33" s="58" t="n">
        <v>40390.55</v>
      </c>
      <c r="AZ33" s="58" t="n">
        <v>40713.83</v>
      </c>
      <c r="BA33" s="58" t="n">
        <v>41133.8</v>
      </c>
      <c r="BB33" s="58" t="n">
        <v>40712.6</v>
      </c>
      <c r="BC33" s="58" t="n">
        <v>40300.15</v>
      </c>
      <c r="BD33" s="58" t="n">
        <v>41166.7</v>
      </c>
      <c r="BE33" s="58" t="n">
        <v>41848.37</v>
      </c>
      <c r="BF33" s="58"/>
      <c r="BG33" s="58"/>
      <c r="BH33" s="58"/>
      <c r="BI33" s="58"/>
      <c r="BJ33" s="58"/>
      <c r="BK33" s="58" t="n">
        <v>42348.3</v>
      </c>
      <c r="BL33" s="58" t="n">
        <v>43411.05</v>
      </c>
      <c r="BM33" s="58" t="n">
        <v>43853.17</v>
      </c>
      <c r="BN33" s="58" t="n">
        <v>43870.64</v>
      </c>
      <c r="BO33" s="58" t="n">
        <v>45029.83</v>
      </c>
      <c r="BP33" s="58" t="n">
        <v>45933.8</v>
      </c>
      <c r="BQ33" s="58" t="n">
        <v>52520.98</v>
      </c>
      <c r="BR33" s="58" t="n">
        <v>46095.34</v>
      </c>
      <c r="BS33" s="58" t="n">
        <v>44229.6</v>
      </c>
      <c r="BT33" s="58" t="n">
        <v>41559.46</v>
      </c>
      <c r="BU33" s="58" t="n">
        <v>43992.81</v>
      </c>
      <c r="BV33" s="58" t="n">
        <v>58496.57</v>
      </c>
      <c r="BW33" s="58"/>
      <c r="BX33" s="58"/>
      <c r="BY33" s="58"/>
      <c r="BZ33" s="58"/>
      <c r="CA33" s="58"/>
      <c r="CB33" s="58" t="n">
        <v>46813.01</v>
      </c>
      <c r="CC33" s="58" t="n">
        <v>46840.05</v>
      </c>
      <c r="CD33" s="58" t="n">
        <v>46527.77</v>
      </c>
      <c r="CE33" s="58" t="n">
        <v>46094.4</v>
      </c>
      <c r="CF33" s="58" t="n">
        <v>47437.95</v>
      </c>
      <c r="CG33" s="58" t="n">
        <v>45775.3</v>
      </c>
      <c r="CH33" s="58" t="n">
        <v>49091.5</v>
      </c>
      <c r="CI33" s="58" t="n">
        <v>50243.9</v>
      </c>
      <c r="CJ33" s="58" t="n">
        <v>49796.05</v>
      </c>
      <c r="CK33" s="58" t="n">
        <v>51170.75</v>
      </c>
      <c r="CL33" s="58" t="n">
        <v>50682.73</v>
      </c>
      <c r="CM33" s="58"/>
      <c r="CN33" s="58"/>
      <c r="CO33" s="58"/>
      <c r="CP33" s="58"/>
      <c r="CQ33" s="58"/>
      <c r="CR33" s="58"/>
      <c r="CS33" s="58"/>
      <c r="CT33" s="58"/>
      <c r="CU33" s="58"/>
    </row>
    <row r="34" customFormat="false" ht="15" hidden="false" customHeight="false" outlineLevel="0" collapsed="false">
      <c r="A34" s="11" t="n">
        <v>22</v>
      </c>
      <c r="B34" s="57"/>
      <c r="C34" s="12" t="s">
        <v>114</v>
      </c>
      <c r="D34" s="13" t="s">
        <v>115</v>
      </c>
      <c r="E34" s="14" t="s">
        <v>32</v>
      </c>
      <c r="F34" s="12" t="s">
        <v>33</v>
      </c>
      <c r="G34" s="12" t="s">
        <v>34</v>
      </c>
      <c r="H34" s="13" t="s">
        <v>35</v>
      </c>
      <c r="I34" s="15" t="s">
        <v>36</v>
      </c>
      <c r="J34" s="16" t="n">
        <v>43101</v>
      </c>
      <c r="K34" s="17" t="s">
        <v>37</v>
      </c>
      <c r="X34" s="20" t="n">
        <v>33.2</v>
      </c>
      <c r="Y34" s="20" t="n">
        <v>28.3</v>
      </c>
      <c r="Z34" s="20" t="n">
        <v>42.9</v>
      </c>
      <c r="AA34" s="20" t="n">
        <v>87.9</v>
      </c>
      <c r="AB34" s="20"/>
      <c r="AO34" s="21" t="n">
        <v>14.2</v>
      </c>
      <c r="AP34" s="20" t="n">
        <v>43.3</v>
      </c>
      <c r="AQ34" s="20" t="n">
        <v>57.4</v>
      </c>
      <c r="AR34" s="20" t="n">
        <v>62.9</v>
      </c>
      <c r="AS34" s="20"/>
      <c r="BF34" s="59" t="n">
        <v>39.5</v>
      </c>
      <c r="BG34" s="59" t="n">
        <v>13.2</v>
      </c>
      <c r="BH34" s="60" t="n">
        <v>20.2</v>
      </c>
      <c r="BI34" s="59" t="n">
        <v>19.9</v>
      </c>
      <c r="BW34" s="20" t="n">
        <v>21.9</v>
      </c>
      <c r="BX34" s="20" t="n">
        <v>13</v>
      </c>
      <c r="BY34" s="20" t="n">
        <v>90.5</v>
      </c>
      <c r="BZ34" s="20" t="n">
        <v>27.7</v>
      </c>
      <c r="CA34" s="20"/>
      <c r="CN34" s="20" t="n">
        <v>22</v>
      </c>
      <c r="CO34" s="20" t="n">
        <v>39.4</v>
      </c>
      <c r="CP34" s="20" t="n">
        <v>38.2</v>
      </c>
    </row>
    <row r="35" customFormat="false" ht="15" hidden="false" customHeight="false" outlineLevel="0" collapsed="false">
      <c r="A35" s="11" t="n">
        <v>23</v>
      </c>
      <c r="B35" s="57" t="s">
        <v>102</v>
      </c>
      <c r="C35" s="12" t="s">
        <v>114</v>
      </c>
      <c r="D35" s="12" t="s">
        <v>116</v>
      </c>
      <c r="E35" s="34" t="s">
        <v>117</v>
      </c>
      <c r="F35" s="12" t="s">
        <v>33</v>
      </c>
      <c r="G35" s="12" t="s">
        <v>34</v>
      </c>
      <c r="H35" s="13" t="s">
        <v>35</v>
      </c>
      <c r="I35" s="15" t="s">
        <v>36</v>
      </c>
      <c r="J35" s="16" t="n">
        <v>43101</v>
      </c>
      <c r="K35" s="17" t="s">
        <v>37</v>
      </c>
      <c r="X35" s="0" t="n">
        <v>0.1</v>
      </c>
      <c r="Y35" s="0" t="n">
        <v>1.1</v>
      </c>
      <c r="Z35" s="0" t="n">
        <v>0.1</v>
      </c>
      <c r="AA35" s="0" t="n">
        <v>3.1</v>
      </c>
      <c r="AR35" s="0" t="n">
        <v>0.6</v>
      </c>
      <c r="BF35" s="28" t="n">
        <v>2.4</v>
      </c>
      <c r="BG35" s="28" t="n">
        <v>121.1</v>
      </c>
      <c r="BH35" s="28" t="n">
        <v>0</v>
      </c>
      <c r="BI35" s="28" t="n">
        <v>0.900000000000006</v>
      </c>
      <c r="BJ35" s="28"/>
      <c r="BX35" s="0" t="n">
        <v>1.3</v>
      </c>
      <c r="BY35" s="0" t="n">
        <v>13.6</v>
      </c>
      <c r="BZ35" s="0" t="n">
        <v>13</v>
      </c>
      <c r="CN35" s="0" t="n">
        <v>2.4</v>
      </c>
      <c r="CO35" s="0" t="n">
        <v>1.1</v>
      </c>
      <c r="CP35" s="0" t="n">
        <v>1.5</v>
      </c>
    </row>
    <row r="36" customFormat="false" ht="15" hidden="false" customHeight="false" outlineLevel="0" collapsed="false">
      <c r="A36" s="11" t="n">
        <v>24</v>
      </c>
      <c r="B36" s="12"/>
      <c r="C36" s="12" t="s">
        <v>118</v>
      </c>
      <c r="D36" s="12" t="s">
        <v>119</v>
      </c>
      <c r="E36" s="14" t="s">
        <v>120</v>
      </c>
      <c r="F36" s="12" t="s">
        <v>106</v>
      </c>
      <c r="G36" s="12" t="s">
        <v>79</v>
      </c>
      <c r="H36" s="12" t="s">
        <v>121</v>
      </c>
      <c r="I36" s="24" t="s">
        <v>43</v>
      </c>
      <c r="J36" s="16" t="n">
        <v>43891</v>
      </c>
      <c r="K36" s="17" t="s">
        <v>37</v>
      </c>
      <c r="AV36" s="61" t="n">
        <v>0.5</v>
      </c>
      <c r="AW36" s="61" t="n">
        <v>-23.4</v>
      </c>
      <c r="AX36" s="61" t="n">
        <v>-17.1</v>
      </c>
      <c r="AY36" s="61" t="n">
        <v>-8.3</v>
      </c>
      <c r="AZ36" s="61" t="n">
        <v>-2.3</v>
      </c>
      <c r="BA36" s="61" t="n">
        <v>1.1</v>
      </c>
      <c r="BB36" s="61" t="n">
        <v>3.1</v>
      </c>
      <c r="BC36" s="61" t="n">
        <v>3.7</v>
      </c>
      <c r="BD36" s="61" t="n">
        <v>3.8</v>
      </c>
      <c r="BE36" s="61" t="n">
        <v>4.9</v>
      </c>
      <c r="BF36" s="62"/>
      <c r="BG36" s="62"/>
      <c r="BH36" s="62"/>
      <c r="BI36" s="62"/>
      <c r="BJ36" s="62"/>
      <c r="BK36" s="61" t="n">
        <v>2.9</v>
      </c>
      <c r="BL36" s="61" t="n">
        <v>5.5</v>
      </c>
      <c r="BM36" s="61" t="n">
        <v>6.3</v>
      </c>
      <c r="BN36" s="61" t="n">
        <v>7.6</v>
      </c>
      <c r="BO36" s="61" t="n">
        <v>6.5</v>
      </c>
      <c r="BP36" s="61" t="n">
        <v>8.8</v>
      </c>
      <c r="BQ36" s="61" t="n">
        <v>8</v>
      </c>
      <c r="BR36" s="61" t="n">
        <v>8.4</v>
      </c>
      <c r="BS36" s="61" t="n">
        <v>9.3</v>
      </c>
      <c r="BT36" s="61" t="n">
        <v>9</v>
      </c>
      <c r="BU36" s="61" t="n">
        <v>8.3</v>
      </c>
      <c r="BV36" s="61" t="n">
        <v>9.7</v>
      </c>
      <c r="BW36" s="62"/>
      <c r="BX36" s="62"/>
      <c r="BY36" s="62"/>
      <c r="BZ36" s="62"/>
      <c r="CA36" s="62"/>
      <c r="CB36" s="61" t="n">
        <v>7.2</v>
      </c>
      <c r="CC36" s="61" t="n">
        <v>9.6</v>
      </c>
      <c r="CD36" s="61" t="n">
        <v>9.7</v>
      </c>
      <c r="CE36" s="61" t="n">
        <v>9.7</v>
      </c>
      <c r="CF36" s="61" t="n">
        <v>10.2</v>
      </c>
      <c r="CG36" s="61" t="n">
        <v>11</v>
      </c>
      <c r="CH36" s="61" t="n">
        <v>11.1</v>
      </c>
      <c r="CI36" s="61" t="n">
        <v>12.2</v>
      </c>
      <c r="CJ36" s="61" t="n">
        <v>13.8</v>
      </c>
      <c r="CK36" s="63"/>
    </row>
    <row r="37" customFormat="false" ht="15" hidden="false" customHeight="false" outlineLevel="0" collapsed="false">
      <c r="A37" s="11" t="n">
        <v>25</v>
      </c>
      <c r="B37" s="64" t="s">
        <v>122</v>
      </c>
      <c r="C37" s="64" t="s">
        <v>123</v>
      </c>
      <c r="D37" s="12" t="s">
        <v>124</v>
      </c>
      <c r="E37" s="14" t="s">
        <v>125</v>
      </c>
      <c r="F37" s="12" t="s">
        <v>106</v>
      </c>
      <c r="G37" s="12" t="s">
        <v>79</v>
      </c>
      <c r="H37" s="12" t="s">
        <v>63</v>
      </c>
      <c r="I37" s="24" t="s">
        <v>43</v>
      </c>
      <c r="J37" s="16" t="n">
        <v>43800</v>
      </c>
      <c r="K37" s="17" t="s">
        <v>37</v>
      </c>
      <c r="AN37" s="45" t="n">
        <v>75.9032258064516</v>
      </c>
      <c r="AO37" s="45"/>
      <c r="AP37" s="45"/>
      <c r="AQ37" s="45"/>
      <c r="AR37" s="45"/>
      <c r="AT37" s="45" t="n">
        <v>61.2903225806452</v>
      </c>
      <c r="AU37" s="45" t="n">
        <v>69.6551724137931</v>
      </c>
      <c r="AV37" s="45" t="n">
        <v>69.0967741935484</v>
      </c>
      <c r="AW37" s="45" t="n">
        <v>51.8</v>
      </c>
      <c r="AX37" s="45" t="n">
        <v>65.1290322580645</v>
      </c>
      <c r="AY37" s="45" t="n">
        <v>74.4</v>
      </c>
      <c r="AZ37" s="45" t="n">
        <v>80.1612903225806</v>
      </c>
      <c r="BA37" s="45" t="n">
        <v>72.5483870967742</v>
      </c>
      <c r="BB37" s="45" t="n">
        <v>70.1333333333333</v>
      </c>
      <c r="BC37" s="45" t="n">
        <v>69.0645161290323</v>
      </c>
      <c r="BD37" s="45" t="n">
        <v>59.8333333333333</v>
      </c>
      <c r="BE37" s="45" t="n">
        <v>68.0645161290323</v>
      </c>
      <c r="BF37" s="45"/>
      <c r="BG37" s="45"/>
      <c r="BH37" s="45"/>
      <c r="BK37" s="45" t="n">
        <v>55.2258064516129</v>
      </c>
      <c r="BL37" s="45" t="n">
        <v>63.7142857142857</v>
      </c>
      <c r="BM37" s="45" t="n">
        <v>68.4838709677419</v>
      </c>
      <c r="BN37" s="45" t="n">
        <v>72.5</v>
      </c>
      <c r="BO37" s="45" t="n">
        <v>74.6451612903226</v>
      </c>
      <c r="BP37" s="45" t="n">
        <v>74.4333333333333</v>
      </c>
      <c r="BQ37" s="45" t="n">
        <v>74.2258064516129</v>
      </c>
      <c r="BR37" s="45" t="n">
        <v>75.9354838709677</v>
      </c>
      <c r="BS37" s="45" t="n">
        <v>75.3333333333333</v>
      </c>
      <c r="BT37" s="45" t="n">
        <v>71.7096774193548</v>
      </c>
      <c r="BU37" s="45" t="n">
        <v>64.4666666666667</v>
      </c>
      <c r="BV37" s="45" t="n">
        <v>70.551724137931</v>
      </c>
      <c r="BW37" s="45"/>
      <c r="BX37" s="45"/>
      <c r="CB37" s="45" t="n">
        <v>57.8333333333333</v>
      </c>
      <c r="CC37" s="45" t="n">
        <v>65.6071428571429</v>
      </c>
      <c r="CD37" s="45" t="n">
        <v>58.9354838709677</v>
      </c>
      <c r="CE37" s="45" t="n">
        <v>61.1333333333333</v>
      </c>
      <c r="CF37" s="45" t="n">
        <v>60.5806451612903</v>
      </c>
      <c r="CG37" s="45" t="n">
        <v>62.0666666666667</v>
      </c>
      <c r="CH37" s="45" t="n">
        <v>62.6774193548387</v>
      </c>
      <c r="CI37" s="45" t="n">
        <v>61.9032258064516</v>
      </c>
      <c r="CJ37" s="45" t="n">
        <v>58.8666666666667</v>
      </c>
      <c r="CK37" s="45" t="n">
        <v>57.4193548387097</v>
      </c>
      <c r="CL37" s="45" t="n">
        <v>52.6666666666667</v>
      </c>
      <c r="CM37" s="45"/>
      <c r="CN37" s="45"/>
      <c r="CO37" s="45"/>
      <c r="CP37" s="45"/>
      <c r="CQ37" s="45"/>
      <c r="CR37" s="45"/>
      <c r="CS37" s="45"/>
      <c r="CT37" s="45"/>
      <c r="CU37" s="45"/>
      <c r="CV37" s="45"/>
    </row>
    <row r="38" customFormat="false" ht="15" hidden="false" customHeight="false" outlineLevel="0" collapsed="false">
      <c r="A38" s="11" t="n">
        <v>26</v>
      </c>
      <c r="B38" s="12"/>
      <c r="C38" s="13" t="s">
        <v>126</v>
      </c>
      <c r="D38" s="46" t="s">
        <v>127</v>
      </c>
      <c r="E38" s="14" t="s">
        <v>99</v>
      </c>
      <c r="F38" s="13" t="s">
        <v>100</v>
      </c>
      <c r="G38" s="12" t="s">
        <v>79</v>
      </c>
      <c r="H38" s="12" t="s">
        <v>63</v>
      </c>
      <c r="I38" s="24" t="s">
        <v>43</v>
      </c>
      <c r="J38" s="16" t="n">
        <v>43497</v>
      </c>
      <c r="K38" s="17" t="s">
        <v>37</v>
      </c>
      <c r="AD38" s="45" t="n">
        <v>86.7037037037037</v>
      </c>
      <c r="AE38" s="45" t="n">
        <v>89.1290322580645</v>
      </c>
      <c r="AF38" s="45" t="n">
        <v>92.2666666666667</v>
      </c>
      <c r="AG38" s="45" t="n">
        <v>93.5161290322581</v>
      </c>
      <c r="AH38" s="45" t="n">
        <v>101.6</v>
      </c>
      <c r="AI38" s="45" t="n">
        <v>102.633333333333</v>
      </c>
      <c r="AJ38" s="45" t="n">
        <v>101.483870967742</v>
      </c>
      <c r="AK38" s="45" t="n">
        <v>106.066666666667</v>
      </c>
      <c r="AL38" s="45" t="n">
        <v>102.258064516129</v>
      </c>
      <c r="AM38" s="45" t="n">
        <v>108.566666666667</v>
      </c>
      <c r="AN38" s="45" t="n">
        <v>127.032258064516</v>
      </c>
      <c r="AO38" s="45"/>
      <c r="AP38" s="45"/>
      <c r="AQ38" s="45"/>
      <c r="AR38" s="45"/>
      <c r="AS38" s="45"/>
      <c r="AT38" s="45" t="n">
        <v>157.064516129032</v>
      </c>
      <c r="AU38" s="45" t="n">
        <v>105.035714285714</v>
      </c>
      <c r="AV38" s="45" t="n">
        <v>124.58064516129</v>
      </c>
      <c r="AW38" s="45" t="n">
        <v>84.0666666666667</v>
      </c>
      <c r="AX38" s="45" t="n">
        <v>121.548387096774</v>
      </c>
      <c r="AY38" s="45" t="n">
        <v>132.166666666667</v>
      </c>
      <c r="AZ38" s="45" t="n">
        <v>142.333333333333</v>
      </c>
      <c r="BA38" s="45" t="n">
        <v>142.806451612903</v>
      </c>
      <c r="BB38" s="45" t="n">
        <v>141.466666666667</v>
      </c>
      <c r="BC38" s="45" t="n">
        <v>144.161290322581</v>
      </c>
      <c r="BD38" s="45" t="n">
        <v>160.333333333333</v>
      </c>
      <c r="BE38" s="45" t="n">
        <v>196.903225806452</v>
      </c>
      <c r="BF38" s="45"/>
      <c r="BG38" s="45"/>
      <c r="BH38" s="45"/>
      <c r="BI38" s="45"/>
      <c r="BJ38" s="45"/>
      <c r="BK38" s="45" t="n">
        <v>204.41935483871</v>
      </c>
      <c r="BL38" s="45" t="n">
        <v>165.892857142857</v>
      </c>
      <c r="BM38" s="45" t="n">
        <v>165.193548387097</v>
      </c>
      <c r="BN38" s="45" t="n">
        <v>168.3</v>
      </c>
      <c r="BO38" s="45" t="n">
        <v>171.064516129032</v>
      </c>
      <c r="BP38" s="45" t="n">
        <v>175.233333333333</v>
      </c>
      <c r="BQ38" s="45" t="n">
        <v>181.233333333333</v>
      </c>
      <c r="BR38" s="45" t="n">
        <v>181.709677419355</v>
      </c>
      <c r="BS38" s="45" t="n">
        <v>182.266666666667</v>
      </c>
      <c r="BT38" s="45" t="n">
        <v>180.806451612903</v>
      </c>
      <c r="BU38" s="45" t="n">
        <v>192.533333333333</v>
      </c>
      <c r="BV38" s="45" t="n">
        <v>215.322580645161</v>
      </c>
      <c r="BW38" s="45"/>
      <c r="BX38" s="45"/>
      <c r="BY38" s="45"/>
      <c r="BZ38" s="45"/>
      <c r="CA38" s="45"/>
      <c r="CB38" s="45" t="n">
        <v>215.258064516129</v>
      </c>
      <c r="CC38" s="45" t="n">
        <v>195</v>
      </c>
      <c r="CD38" s="45" t="n">
        <v>204.774193548387</v>
      </c>
      <c r="CE38" s="45" t="n">
        <v>148.3</v>
      </c>
      <c r="CF38" s="45" t="n">
        <v>153</v>
      </c>
      <c r="CG38" s="45" t="n">
        <v>132.366666666667</v>
      </c>
      <c r="CH38" s="45" t="n">
        <v>131.466666666667</v>
      </c>
      <c r="CI38" s="45" t="n">
        <v>137.451612903226</v>
      </c>
      <c r="CJ38" s="45" t="n">
        <v>133.133333333333</v>
      </c>
      <c r="CK38" s="45" t="n">
        <v>131.516129032258</v>
      </c>
      <c r="CL38" s="45" t="n">
        <v>134.888888888889</v>
      </c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</row>
    <row r="39" customFormat="false" ht="15" hidden="false" customHeight="false" outlineLevel="0" collapsed="false">
      <c r="A39" s="11" t="n">
        <v>27</v>
      </c>
      <c r="B39" s="12"/>
      <c r="C39" s="13" t="s">
        <v>126</v>
      </c>
      <c r="D39" s="46" t="s">
        <v>128</v>
      </c>
      <c r="E39" s="14" t="s">
        <v>99</v>
      </c>
      <c r="F39" s="13" t="s">
        <v>100</v>
      </c>
      <c r="G39" s="12" t="s">
        <v>79</v>
      </c>
      <c r="H39" s="12" t="s">
        <v>63</v>
      </c>
      <c r="I39" s="24" t="s">
        <v>43</v>
      </c>
      <c r="J39" s="16" t="n">
        <v>43497</v>
      </c>
      <c r="K39" s="17" t="s">
        <v>37</v>
      </c>
      <c r="AD39" s="45" t="n">
        <v>96.4074074074074</v>
      </c>
      <c r="AE39" s="45" t="n">
        <v>98.3870967741936</v>
      </c>
      <c r="AF39" s="45" t="n">
        <v>106.933333333333</v>
      </c>
      <c r="AG39" s="45" t="n">
        <v>96.0645161290323</v>
      </c>
      <c r="AH39" s="45" t="n">
        <v>99.0333333333333</v>
      </c>
      <c r="AI39" s="45" t="n">
        <v>104.833333333333</v>
      </c>
      <c r="AJ39" s="45" t="n">
        <v>103</v>
      </c>
      <c r="AK39" s="45" t="n">
        <v>95.6666666666667</v>
      </c>
      <c r="AL39" s="45" t="n">
        <v>106.129032258065</v>
      </c>
      <c r="AM39" s="45" t="n">
        <v>116.633333333333</v>
      </c>
      <c r="AN39" s="45" t="n">
        <v>107.870967741936</v>
      </c>
      <c r="AO39" s="45"/>
      <c r="AP39" s="45"/>
      <c r="AQ39" s="45"/>
      <c r="AR39" s="45"/>
      <c r="AS39" s="45"/>
      <c r="AT39" s="45" t="n">
        <v>162.193548387097</v>
      </c>
      <c r="AU39" s="45" t="n">
        <v>115.071428571429</v>
      </c>
      <c r="AV39" s="45" t="n">
        <v>110.612903225806</v>
      </c>
      <c r="AW39" s="45" t="n">
        <v>66.9666666666667</v>
      </c>
      <c r="AX39" s="45" t="n">
        <v>91.9354838709677</v>
      </c>
      <c r="AY39" s="45" t="n">
        <v>106.8</v>
      </c>
      <c r="AZ39" s="45" t="n">
        <v>139.233333333333</v>
      </c>
      <c r="BA39" s="45" t="n">
        <v>118.225806451613</v>
      </c>
      <c r="BB39" s="45" t="n">
        <v>132.1</v>
      </c>
      <c r="BC39" s="45" t="n">
        <v>140.387096774194</v>
      </c>
      <c r="BD39" s="45" t="n">
        <v>131</v>
      </c>
      <c r="BE39" s="45" t="n">
        <v>137.709677419355</v>
      </c>
      <c r="BF39" s="45"/>
      <c r="BG39" s="45"/>
      <c r="BH39" s="45"/>
      <c r="BI39" s="45"/>
      <c r="BJ39" s="45"/>
      <c r="BK39" s="45" t="n">
        <v>185.451612903226</v>
      </c>
      <c r="BL39" s="45" t="n">
        <v>149.142857142857</v>
      </c>
      <c r="BM39" s="45" t="n">
        <v>155.935483870968</v>
      </c>
      <c r="BN39" s="45" t="n">
        <v>159.833333333333</v>
      </c>
      <c r="BO39" s="45" t="n">
        <v>150.032258064516</v>
      </c>
      <c r="BP39" s="45" t="n">
        <v>149.866666666667</v>
      </c>
      <c r="BQ39" s="45" t="n">
        <v>165.9</v>
      </c>
      <c r="BR39" s="45" t="n">
        <v>146.612903225807</v>
      </c>
      <c r="BS39" s="45" t="n">
        <v>159.033333333333</v>
      </c>
      <c r="BT39" s="45" t="n">
        <v>164.903225806452</v>
      </c>
      <c r="BU39" s="45" t="n">
        <v>152.866666666667</v>
      </c>
      <c r="BV39" s="45"/>
      <c r="BW39" s="45"/>
      <c r="BX39" s="45"/>
      <c r="BY39" s="45"/>
      <c r="BZ39" s="45"/>
      <c r="CA39" s="45"/>
      <c r="CB39" s="45" t="n">
        <v>201.935483870968</v>
      </c>
      <c r="CC39" s="45" t="n">
        <v>168.392857142857</v>
      </c>
      <c r="CD39" s="45" t="n">
        <v>187.967741935484</v>
      </c>
      <c r="CE39" s="45" t="n">
        <v>160.633333333333</v>
      </c>
      <c r="CF39" s="45" t="n">
        <v>135.677419354839</v>
      </c>
      <c r="CG39" s="45" t="n">
        <v>141</v>
      </c>
      <c r="CH39" s="45" t="n">
        <v>143.833333333333</v>
      </c>
      <c r="CI39" s="45" t="n">
        <v>142.709677419355</v>
      </c>
      <c r="CJ39" s="45" t="n">
        <v>142.033333333333</v>
      </c>
      <c r="CK39" s="45" t="n">
        <v>145.41935483871</v>
      </c>
      <c r="CL39" s="45" t="n">
        <v>149.444444444445</v>
      </c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</row>
    <row r="40" customFormat="false" ht="15" hidden="false" customHeight="false" outlineLevel="0" collapsed="false">
      <c r="A40" s="11" t="n">
        <v>28</v>
      </c>
      <c r="B40" s="12"/>
      <c r="C40" s="13" t="s">
        <v>126</v>
      </c>
      <c r="D40" s="46" t="s">
        <v>129</v>
      </c>
      <c r="E40" s="14" t="s">
        <v>99</v>
      </c>
      <c r="F40" s="13" t="s">
        <v>100</v>
      </c>
      <c r="G40" s="12" t="s">
        <v>79</v>
      </c>
      <c r="H40" s="12" t="s">
        <v>63</v>
      </c>
      <c r="I40" s="24" t="s">
        <v>43</v>
      </c>
      <c r="J40" s="16" t="n">
        <v>43497</v>
      </c>
      <c r="K40" s="17" t="s">
        <v>37</v>
      </c>
      <c r="AD40" s="45" t="n">
        <v>90.5925925925926</v>
      </c>
      <c r="AE40" s="45" t="n">
        <v>97.4516129032258</v>
      </c>
      <c r="AF40" s="45" t="n">
        <v>96.0333333333333</v>
      </c>
      <c r="AG40" s="45" t="n">
        <v>98.3548387096774</v>
      </c>
      <c r="AH40" s="45" t="n">
        <v>103.5</v>
      </c>
      <c r="AI40" s="45" t="n">
        <v>101.566666666667</v>
      </c>
      <c r="AJ40" s="45" t="n">
        <v>108.096774193548</v>
      </c>
      <c r="AK40" s="45" t="n">
        <v>104.666666666667</v>
      </c>
      <c r="AL40" s="45" t="n">
        <v>100.870967741936</v>
      </c>
      <c r="AM40" s="45" t="n">
        <v>101.933333333333</v>
      </c>
      <c r="AN40" s="45" t="n">
        <v>106.41935483871</v>
      </c>
      <c r="AO40" s="45"/>
      <c r="AP40" s="45"/>
      <c r="AQ40" s="45"/>
      <c r="AR40" s="45"/>
      <c r="AS40" s="45"/>
      <c r="AT40" s="45" t="n">
        <v>161</v>
      </c>
      <c r="AU40" s="45" t="n">
        <v>100.785714285714</v>
      </c>
      <c r="AV40" s="45" t="n">
        <v>84.2903225806452</v>
      </c>
      <c r="AW40" s="45" t="n">
        <v>22.8</v>
      </c>
      <c r="AX40" s="45" t="n">
        <v>30.6451612903226</v>
      </c>
      <c r="AY40" s="45" t="n">
        <v>44.1333333333333</v>
      </c>
      <c r="AZ40" s="45" t="n">
        <v>90.1666666666667</v>
      </c>
      <c r="BA40" s="45" t="n">
        <v>111.806451612903</v>
      </c>
      <c r="BB40" s="45" t="n">
        <v>109.3</v>
      </c>
      <c r="BC40" s="45" t="n">
        <v>90.5483870967742</v>
      </c>
      <c r="BD40" s="45" t="n">
        <v>86.9666666666667</v>
      </c>
      <c r="BE40" s="45" t="n">
        <v>85</v>
      </c>
      <c r="BF40" s="45"/>
      <c r="BG40" s="45"/>
      <c r="BH40" s="45"/>
      <c r="BI40" s="45"/>
      <c r="BJ40" s="45"/>
      <c r="BK40" s="45" t="n">
        <v>153.096774193548</v>
      </c>
      <c r="BL40" s="45" t="n">
        <v>99.8214285714286</v>
      </c>
      <c r="BM40" s="45" t="n">
        <v>107</v>
      </c>
      <c r="BN40" s="45" t="n">
        <v>109</v>
      </c>
      <c r="BO40" s="45" t="n">
        <v>114.322580645161</v>
      </c>
      <c r="BP40" s="45" t="n">
        <v>121.566666666667</v>
      </c>
      <c r="BQ40" s="45" t="n">
        <v>101.533333333333</v>
      </c>
      <c r="BR40" s="45" t="n">
        <v>127.193548387097</v>
      </c>
      <c r="BS40" s="45" t="n">
        <v>109.333333333333</v>
      </c>
      <c r="BT40" s="45" t="n">
        <v>101.806451612903</v>
      </c>
      <c r="BU40" s="45" t="n">
        <v>80.0333333333333</v>
      </c>
      <c r="BV40" s="45" t="n">
        <v>95.8709677419355</v>
      </c>
      <c r="BW40" s="45"/>
      <c r="BX40" s="45"/>
      <c r="BY40" s="45"/>
      <c r="BZ40" s="45"/>
      <c r="CA40" s="45"/>
      <c r="CB40" s="45" t="n">
        <v>166.741935483871</v>
      </c>
      <c r="CC40" s="45" t="n">
        <v>106.107142857143</v>
      </c>
      <c r="CD40" s="45" t="n">
        <v>90.5483870967742</v>
      </c>
      <c r="CE40" s="45" t="n">
        <v>99.7</v>
      </c>
      <c r="CF40" s="45" t="n">
        <v>98.4516129032258</v>
      </c>
      <c r="CG40" s="45" t="n">
        <v>105.233333333333</v>
      </c>
      <c r="CH40" s="45" t="n">
        <v>87.4333333333333</v>
      </c>
      <c r="CI40" s="45" t="n">
        <v>108.096774193548</v>
      </c>
      <c r="CJ40" s="45" t="n">
        <v>94.4</v>
      </c>
      <c r="CK40" s="45" t="n">
        <v>86.5161290322581</v>
      </c>
      <c r="CL40" s="45" t="n">
        <v>88.5555555555556</v>
      </c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</row>
    <row r="41" customFormat="false" ht="15" hidden="false" customHeight="false" outlineLevel="0" collapsed="false">
      <c r="A41" s="11" t="n">
        <v>29</v>
      </c>
      <c r="B41" s="12"/>
      <c r="C41" s="12" t="s">
        <v>130</v>
      </c>
      <c r="D41" s="12" t="s">
        <v>131</v>
      </c>
      <c r="E41" s="14" t="s">
        <v>132</v>
      </c>
      <c r="F41" s="13" t="s">
        <v>133</v>
      </c>
      <c r="G41" s="12"/>
      <c r="H41" s="12" t="s">
        <v>134</v>
      </c>
      <c r="I41" s="42" t="s">
        <v>135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n">
        <v>571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 t="n">
        <v>528</v>
      </c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 t="n">
        <v>577</v>
      </c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 t="n">
        <v>568</v>
      </c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 t="n">
        <v>682</v>
      </c>
    </row>
    <row r="50" customFormat="false" ht="15" hidden="false" customHeight="false" outlineLevel="1" collapsed="false"/>
    <row r="51" customFormat="false" ht="15" hidden="false" customHeight="false" outlineLevel="1" collapsed="false"/>
    <row r="52" customFormat="false" ht="15" hidden="false" customHeight="false" outlineLevel="1" collapsed="false"/>
    <row r="53" customFormat="false" ht="15" hidden="false" customHeight="false" outlineLevel="1" collapsed="false"/>
    <row r="54" customFormat="false" ht="15" hidden="false" customHeight="false" outlineLevel="1" collapsed="false"/>
    <row r="55" customFormat="false" ht="15" hidden="false" customHeight="false" outlineLevel="1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E4" r:id="rId2" display="https://fedstat.ru/indicator/43298"/>
    <hyperlink ref="E5" r:id="rId3" display="https://www.atsenergo.ru/nreport?rname=trade_region_spub&amp;rdate=20191112"/>
    <hyperlink ref="E6" r:id="rId4" display="https://sberindex.ru/ru/dashboards/kolichestvo-predlozhenii-o-prodazhe-pervichki"/>
    <hyperlink ref="E7" r:id="rId5" display="https://fedstat.ru/indicator/43298"/>
    <hyperlink ref="E8" r:id="rId6" display="https://fedstat.ru/indicator/43298"/>
    <hyperlink ref="E9" r:id="rId7" display="http://www.cbr.ru/statistics/bank_sector/mortgage/"/>
    <hyperlink ref="E10" r:id="rId8" display="http://www.cbr.ru/vfs/statistics/banksector/borrowings/02_28_escrow_accounts.xlsx"/>
    <hyperlink ref="E11" r:id="rId9" display="http://www.cbr.ru/statistics/bank_sector/mortgage/"/>
    <hyperlink ref="E12" r:id="rId10" display="http://www.cbr.ru/statistics/bank_sector/mortgage/"/>
    <hyperlink ref="E13" r:id="rId11" display="http://www.cbr.ru/statistics/bank_sector/mortgage/"/>
    <hyperlink ref="E14" r:id="rId12" display="https://roskazna.gov.ru/ispolnenie-byudzhetov/konsolidirovannye-byudzhety-subektov/1019/"/>
    <hyperlink ref="E15" r:id="rId13" display="https://roskazna.gov.ru/ispolnenie-byudzhetov/konsolidirovannye-byudzhety-subektov/1019/"/>
    <hyperlink ref="E16" r:id="rId14" display="https://roskazna.gov.ru/ispolnenie-byudzhetov/konsolidirovannye-byudzhety-subektov/1019/"/>
    <hyperlink ref="E17" r:id="rId15" display="https://roskazna.gov.ru/ispolnenie-byudzhetov/konsolidirovannye-byudzhety-subektov/1019/"/>
    <hyperlink ref="E21" r:id="rId16" display="https://www.benzin-price.ru/stat_month.php?month=5&amp;year=2019&amp;region_id=52"/>
    <hyperlink ref="E22" r:id="rId17" display="https://www.benzin-price.ru/stat_month.php?month=1&amp;year=2018&amp;region_id=52"/>
    <hyperlink ref="E23" r:id="rId18" display="https://www.benzin-price.ru/stat_month.php?month=1&amp;year=2018&amp;region_id=53"/>
    <hyperlink ref="E24" r:id="rId19" display="https://www.fedstat.ru/indicator/57699"/>
    <hyperlink ref="F24" r:id="rId20" display="файл &quot;Розничная продажа топлива&quot;"/>
    <hyperlink ref="E25" r:id="rId21" display="https://www.fedstat.ru/indicator/57699"/>
    <hyperlink ref="F25" r:id="rId22" display="файл &quot;Розничная продажа топлива&quot;"/>
    <hyperlink ref="E26" r:id="rId23" display="https://index.tinkoff.ru/?start=07.2022&amp;end=11.2022&amp;region=%D0%9D%D0%B8%D0%B6%D0%B5%D0%B3%D0%BE%D1%80%D0%BE%D0%B4%D1%81%D0%BA%D0%B0%D1%8F+%D0%BE%D0%B1%D0%BB%D0%B0%D1%81%D1%82%D1%8C"/>
    <hyperlink ref="E27" r:id="rId24" display="https://index.tinkoff.ru/?start=07.2022&amp;end=11.2022&amp;region=%D0%9D%D0%B8%D0%B6%D0%B5%D0%B3%D0%BE%D1%80%D0%BE%D0%B4%D1%81%D0%BA%D0%B0%D1%8F+%D0%BE%D0%B1%D0%BB%D0%B0%D1%81%D1%82%D1%8C"/>
    <hyperlink ref="E28" r:id="rId25" display="https://www.gipernn.ru/"/>
    <hyperlink ref="E29" r:id="rId26" display="https://www.gipernn.ru/"/>
    <hyperlink ref="E30" r:id="rId27" display="https://www.gipernn.ru/"/>
    <hyperlink ref="E31" r:id="rId28" display="https://www.gipernn.ru/"/>
    <hyperlink ref="E32" r:id="rId29" display="https://www.gipernn.ru/"/>
    <hyperlink ref="E33" r:id="rId30" display="https://www.gipernn.ru/"/>
    <hyperlink ref="E34" r:id="rId31" display="https://fedstat.ru/indicator/43298"/>
    <hyperlink ref="E35" r:id="rId32" display="https://www.fedstat.ru/indicator/57605"/>
    <hyperlink ref="E36" r:id="rId33" display="https://sberindex.ru/ru/dashboards/izmenenie-aktivnosti-msp-po-regionam"/>
    <hyperlink ref="E37" r:id="rId34" display="https://sberindex.ru/ru/dashboards/indeks-potrebitelskoi-aktivnosti"/>
    <hyperlink ref="E38" r:id="rId35" display="https://index.tinkoff.ru/?start=07.2022&amp;end=11.2022&amp;region=%D0%9D%D0%B8%D0%B6%D0%B5%D0%B3%D0%BE%D1%80%D0%BE%D0%B4%D1%81%D0%BA%D0%B0%D1%8F+%D0%BE%D0%B1%D0%BB%D0%B0%D1%81%D1%82%D1%8C"/>
    <hyperlink ref="E39" r:id="rId36" display="https://index.tinkoff.ru/?start=07.2022&amp;end=11.2022&amp;region=%D0%9D%D0%B8%D0%B6%D0%B5%D0%B3%D0%BE%D1%80%D0%BE%D0%B4%D1%81%D0%BA%D0%B0%D1%8F+%D0%BE%D0%B1%D0%BB%D0%B0%D1%81%D1%82%D1%8C"/>
    <hyperlink ref="E40" r:id="rId37" display="https://index.tinkoff.ru/?start=07.2022&amp;end=11.2022&amp;region=%D0%9D%D0%B8%D0%B6%D0%B5%D0%B3%D0%BE%D1%80%D0%BE%D0%B4%D1%81%D0%BA%D0%B0%D1%8F+%D0%BE%D0%B1%D0%BB%D0%B0%D1%81%D1%82%D1%8C"/>
    <hyperlink ref="E41" r:id="rId38" display="https://edu.gov.ru/activity/statistics/secondary_prof_ed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2022-11-07T17:08:48Z</dcterms:created>
  <dc:creator>Сергей Макрушин</dc:creator>
  <dc:description/>
  <dc:language>ru-RU</dc:language>
  <cp:lastModifiedBy/>
  <dcterms:modified xsi:type="dcterms:W3CDTF">2022-11-25T12:08:07Z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