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"/>
    </mc:Choice>
  </mc:AlternateContent>
  <xr:revisionPtr revIDLastSave="0" documentId="13_ncr:1_{A7E810B5-185E-40DE-9907-B5F735E27C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О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11" i="2" l="1"/>
  <c r="CI11" i="2"/>
  <c r="CH11" i="2"/>
  <c r="CG11" i="2"/>
  <c r="CF11" i="2"/>
  <c r="CE11" i="2"/>
  <c r="CD11" i="2"/>
  <c r="CC11" i="2"/>
  <c r="CB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N11" i="2"/>
  <c r="AM11" i="2"/>
  <c r="AL11" i="2"/>
  <c r="AK11" i="2"/>
  <c r="AJ11" i="2"/>
  <c r="AI11" i="2"/>
  <c r="CP24" i="2" l="1"/>
  <c r="CO24" i="2"/>
  <c r="CO21" i="2" s="1"/>
  <c r="CN24" i="2"/>
  <c r="CN21" i="2" s="1"/>
  <c r="CP23" i="2"/>
  <c r="CO23" i="2"/>
  <c r="CN23" i="2"/>
  <c r="CP22" i="2"/>
  <c r="CO22" i="2"/>
  <c r="CO20" i="2" s="1"/>
  <c r="CN22" i="2"/>
  <c r="BZ24" i="2"/>
  <c r="BZ21" i="2" s="1"/>
  <c r="BY24" i="2"/>
  <c r="BY21" i="2" s="1"/>
  <c r="BX24" i="2"/>
  <c r="BX21" i="2" s="1"/>
  <c r="BW24" i="2"/>
  <c r="BW21" i="2" s="1"/>
  <c r="BZ23" i="2"/>
  <c r="BY23" i="2"/>
  <c r="BX23" i="2"/>
  <c r="BW23" i="2"/>
  <c r="BZ22" i="2"/>
  <c r="BZ20" i="2" s="1"/>
  <c r="BY22" i="2"/>
  <c r="BX22" i="2"/>
  <c r="BW22" i="2"/>
  <c r="BW20" i="2" s="1"/>
  <c r="BI24" i="2"/>
  <c r="BI21" i="2" s="1"/>
  <c r="BH24" i="2"/>
  <c r="BH21" i="2" s="1"/>
  <c r="BG24" i="2"/>
  <c r="BG21" i="2" s="1"/>
  <c r="BF24" i="2"/>
  <c r="BI23" i="2"/>
  <c r="BH23" i="2"/>
  <c r="BG23" i="2"/>
  <c r="BF23" i="2"/>
  <c r="BI22" i="2"/>
  <c r="BI20" i="2" s="1"/>
  <c r="BH22" i="2"/>
  <c r="BG22" i="2"/>
  <c r="BG20" i="2" s="1"/>
  <c r="BF22" i="2"/>
  <c r="BF21" i="2"/>
  <c r="AR24" i="2"/>
  <c r="AR21" i="2" s="1"/>
  <c r="AQ24" i="2"/>
  <c r="AQ21" i="2" s="1"/>
  <c r="AP24" i="2"/>
  <c r="AP21" i="2" s="1"/>
  <c r="AO24" i="2"/>
  <c r="AO21" i="2" s="1"/>
  <c r="AR23" i="2"/>
  <c r="AQ23" i="2"/>
  <c r="AP23" i="2"/>
  <c r="AO23" i="2"/>
  <c r="AR22" i="2"/>
  <c r="AQ22" i="2"/>
  <c r="AP22" i="2"/>
  <c r="AO22" i="2"/>
  <c r="X23" i="2"/>
  <c r="Y23" i="2"/>
  <c r="Z23" i="2"/>
  <c r="AA23" i="2"/>
  <c r="X24" i="2"/>
  <c r="X21" i="2" s="1"/>
  <c r="Y24" i="2"/>
  <c r="Y21" i="2" s="1"/>
  <c r="Z24" i="2"/>
  <c r="Z21" i="2" s="1"/>
  <c r="AA24" i="2"/>
  <c r="AA21" i="2" s="1"/>
  <c r="AA22" i="2"/>
  <c r="AA20" i="2" s="1"/>
  <c r="Z22" i="2"/>
  <c r="Z20" i="2" s="1"/>
  <c r="Y22" i="2"/>
  <c r="X22" i="2"/>
  <c r="X20" i="2" l="1"/>
  <c r="BX20" i="2"/>
  <c r="Y20" i="2"/>
  <c r="BF20" i="2"/>
  <c r="BY20" i="2"/>
  <c r="BH20" i="2"/>
  <c r="CN20" i="2"/>
  <c r="AO20" i="2"/>
  <c r="AP20" i="2"/>
  <c r="AQ20" i="2"/>
  <c r="AR20" i="2"/>
</calcChain>
</file>

<file path=xl/sharedStrings.xml><?xml version="1.0" encoding="utf-8"?>
<sst xmlns="http://schemas.openxmlformats.org/spreadsheetml/2006/main" count="336" uniqueCount="138">
  <si>
    <t>Источник</t>
  </si>
  <si>
    <t>1кв2018</t>
  </si>
  <si>
    <t>2кв2018</t>
  </si>
  <si>
    <t>3кв2018</t>
  </si>
  <si>
    <t>4кв2018</t>
  </si>
  <si>
    <t>1кв2019</t>
  </si>
  <si>
    <t>2кв2019</t>
  </si>
  <si>
    <t>3кв2019</t>
  </si>
  <si>
    <t>4кв2019</t>
  </si>
  <si>
    <t>1кв2020</t>
  </si>
  <si>
    <t>2кв2020</t>
  </si>
  <si>
    <t>3кв2020</t>
  </si>
  <si>
    <t>4кв2020</t>
  </si>
  <si>
    <t>1кв2021</t>
  </si>
  <si>
    <t>2кв2021</t>
  </si>
  <si>
    <t>3кв2021</t>
  </si>
  <si>
    <t>4кв2021</t>
  </si>
  <si>
    <t>1кв2022</t>
  </si>
  <si>
    <t>2кв2022</t>
  </si>
  <si>
    <t>3кв2022</t>
  </si>
  <si>
    <t>4кв2022</t>
  </si>
  <si>
    <t>мес</t>
  </si>
  <si>
    <t>https://sberindex.ru/ru/dashboards/indeks-potrebitelskoi-aktivnosti</t>
  </si>
  <si>
    <t>индекс</t>
  </si>
  <si>
    <t>чел.</t>
  </si>
  <si>
    <t>год</t>
  </si>
  <si>
    <t>кв</t>
  </si>
  <si>
    <t>Кол-во выпущенных специалистов сварочного производства и сварщиков</t>
  </si>
  <si>
    <t>https://edu.gov.ru/activity/statistics/secondary_prof_edu</t>
  </si>
  <si>
    <t>https://www.gipernn.ru/</t>
  </si>
  <si>
    <t>цена</t>
  </si>
  <si>
    <t>руб./кв.м</t>
  </si>
  <si>
    <t>руб</t>
  </si>
  <si>
    <t>количество</t>
  </si>
  <si>
    <t>https://sberindex.ru/ru/dashboards/kolichestvo-predlozhenii-o-prodazhe-pervichki</t>
  </si>
  <si>
    <t>https://fedstat.ru/indicator/43298</t>
  </si>
  <si>
    <t>http://www.cbr.ru/vfs/statistics/banksector/borrowings/02_28_escrow_accounts.xlsx</t>
  </si>
  <si>
    <t>денежный</t>
  </si>
  <si>
    <t>Ипотека по ДДУ в деньгах</t>
  </si>
  <si>
    <t>http://www.cbr.ru/statistics/bank_sector/mortgage/</t>
  </si>
  <si>
    <t>ед.</t>
  </si>
  <si>
    <t>Ипотека всего в деньгах</t>
  </si>
  <si>
    <t>Ипотека всего в количестве выданных кредитов</t>
  </si>
  <si>
    <t>Полный плановый объем потребления электроэнергии</t>
  </si>
  <si>
    <t>https://www.atsenergo.ru/nreport?rname=trade_region_spub&amp;rdate=20191112</t>
  </si>
  <si>
    <t>МВт.ч.</t>
  </si>
  <si>
    <t>Цена на 95 бензин (розничные цены)</t>
  </si>
  <si>
    <t>https://www.benzin-price.ru/stat_month.php?month=5&amp;year=2019&amp;region_id=52</t>
  </si>
  <si>
    <t>руб/л</t>
  </si>
  <si>
    <t>Цена на 92 бензин (розничные цены)</t>
  </si>
  <si>
    <t>https://www.benzin-price.ru/stat_month.php?month=1&amp;year=2018&amp;region_id=52</t>
  </si>
  <si>
    <t>Цена на ДТ (розничные цены)</t>
  </si>
  <si>
    <t>https://www.benzin-price.ru/stat_month.php?month=1&amp;year=2018&amp;region_id=53</t>
  </si>
  <si>
    <t>Розничная продажа бензинов автомобильных (в деньгах; накопительный итог)</t>
  </si>
  <si>
    <t>https://www.fedstat.ru/indicator/57699</t>
  </si>
  <si>
    <t>Розничная продажа Дизельное топливо (в деньгах; накопительный итог)</t>
  </si>
  <si>
    <t>Оценка объема потребеления безина</t>
  </si>
  <si>
    <t>Оценка объема потребеления ДТ</t>
  </si>
  <si>
    <t>Индекс грузоперевозок НН (собирается)</t>
  </si>
  <si>
    <t>автоуслуги (по тратам потребителей) - Тинькофф индекс</t>
  </si>
  <si>
    <t>https://index.tinkoff.ru/?start=07.2022&amp;end=11.2022&amp;region=%D0%9D%D0%B8%D0%B6%D0%B5%D0%B3%D0%BE%D1%80%D0%BE%D0%B4%D1%81%D0%BA%D0%B0%D1%8F+%D0%BE%D0%B1%D0%BB%D0%B0%D1%81%D1%82%D1%8C</t>
  </si>
  <si>
    <t>топливо (потратам потребителей)-Тинькофф индекс</t>
  </si>
  <si>
    <t>Индекс потребительской активности - Сбериндекс</t>
  </si>
  <si>
    <t>дом и ремонт (по тратам потребителей) - Тинькофф индекс</t>
  </si>
  <si>
    <t>медуслуги (по тратам потребителей)-Тинькофф индекс</t>
  </si>
  <si>
    <t>рестораны (по тратам потребителей)-Тинькофф индекс</t>
  </si>
  <si>
    <t>https://sberindex.ru/ru/dashboards/izmenenie-aktivnosti-msp-po-regionam</t>
  </si>
  <si>
    <t>%</t>
  </si>
  <si>
    <t>https://roskazna.gov.ru/ispolnenie-byudzhetov/konsolidirovannye-byudzhety-subektov/1019/</t>
  </si>
  <si>
    <t>всего затраты на комм. хозяйство в регионе</t>
  </si>
  <si>
    <t>из них: Закупка товаров, работ и услуг для обеспечения государственных (муниципальных) нужд</t>
  </si>
  <si>
    <t>закупки товаров и услуг (в т.ч. текущий ремонт)</t>
  </si>
  <si>
    <t>из них: Капитальные вложения в объекты государственной (муниципальной) собственности</t>
  </si>
  <si>
    <t>инвестиции</t>
  </si>
  <si>
    <t>из них: Иные бюджетные ассигнования (собирается)</t>
  </si>
  <si>
    <t>субсидии водоканалам и др. организациям</t>
  </si>
  <si>
    <t>Аренда нежилой недвижимости</t>
  </si>
  <si>
    <t>Аренда складской недвижимости</t>
  </si>
  <si>
    <t>Аренда торговой недвижимости</t>
  </si>
  <si>
    <t>Аренда офисной недвижимости</t>
  </si>
  <si>
    <t>Продажа складской недвижимости</t>
  </si>
  <si>
    <t>Цены нежилой недвижимости</t>
  </si>
  <si>
    <t>Продажа торговой недвижимости</t>
  </si>
  <si>
    <t>Продажа офисной недвижимости</t>
  </si>
  <si>
    <t>Предложения новостроек</t>
  </si>
  <si>
    <t>число объявлений</t>
  </si>
  <si>
    <t>Жилые здания, жилые помещения и т.п.</t>
  </si>
  <si>
    <t>из коммерческих: торговые площади</t>
  </si>
  <si>
    <t>(торговля)</t>
  </si>
  <si>
    <t>Строительство план</t>
  </si>
  <si>
    <t>Строительство факт</t>
  </si>
  <si>
    <t>Бизнес-строительство</t>
  </si>
  <si>
    <t>Изменение активности МСП по регионам (Сбериндекс)</t>
  </si>
  <si>
    <t>Промышленность / энергетика</t>
  </si>
  <si>
    <t>электроэнергетика</t>
  </si>
  <si>
    <t>Активность МСП</t>
  </si>
  <si>
    <t>промышленность строительство факт</t>
  </si>
  <si>
    <t>Сварщик</t>
  </si>
  <si>
    <t>(ковид)</t>
  </si>
  <si>
    <t>ЖКХ</t>
  </si>
  <si>
    <t>по рынкам</t>
  </si>
  <si>
    <t>ковид+</t>
  </si>
  <si>
    <t>Направление</t>
  </si>
  <si>
    <t>Показатель</t>
  </si>
  <si>
    <t>Тип данных</t>
  </si>
  <si>
    <t>Ед. изм.</t>
  </si>
  <si>
    <t>Периодичность</t>
  </si>
  <si>
    <t>Дата начала</t>
  </si>
  <si>
    <t>Территориальный разрез</t>
  </si>
  <si>
    <t>млн л.</t>
  </si>
  <si>
    <t>расчёты</t>
  </si>
  <si>
    <t>млн руб.</t>
  </si>
  <si>
    <t>Ипотека по ДДУ в количестве выданных кредитов</t>
  </si>
  <si>
    <t>тыс. кв. м</t>
  </si>
  <si>
    <t>Всего введено зданий</t>
  </si>
  <si>
    <t>Коммунальное хозяйство - всего (накопительный итог на начало месяца) - собирается</t>
  </si>
  <si>
    <t>тыс. руб</t>
  </si>
  <si>
    <t>из нежилых: коммерческие здания</t>
  </si>
  <si>
    <t>из нежилых: Промышленные здания</t>
  </si>
  <si>
    <t>Где брать</t>
  </si>
  <si>
    <t>Общий файл в облаке</t>
  </si>
  <si>
    <t>файл "Ввод зданий по регионам поквартально"</t>
  </si>
  <si>
    <t>файл "Тинькофф индексы"</t>
  </si>
  <si>
    <t>Файл "02_28_Escrow_accounts"</t>
  </si>
  <si>
    <t>Файлы ЦБ об ИЖК</t>
  </si>
  <si>
    <t>файл "Розничная продажа топлива"</t>
  </si>
  <si>
    <t>файл "Электричество_потребление_только_суммы_помесячно"</t>
  </si>
  <si>
    <t>файл "Топливо_цены_розница"</t>
  </si>
  <si>
    <t>файл "Выпуск_специалистов_" по регионам</t>
  </si>
  <si>
    <t>файл "Сбериндекс_предложение_первичного_жилья"</t>
  </si>
  <si>
    <t>https://www.fedstat.ru/indicator/57605</t>
  </si>
  <si>
    <t>Московская область</t>
  </si>
  <si>
    <t>онлайн-торговля</t>
  </si>
  <si>
    <t>Доля онлайн платежей в безналичных тратах населения</t>
  </si>
  <si>
    <t>https://index.tinkoff.ru/?start=07.2022&amp;end=11.2022&amp;region=%D0%A0%D0%BE%D1%81%D1%82%D0%BE%D0%B2%D1%81%D0%BA%D0%B0%D1%8F+%D0%BE%D0%B1%D0%BB%D0%B0%D1%81%D1%82%D1%8C</t>
  </si>
  <si>
    <t>доля</t>
  </si>
  <si>
    <t>Средства на счетах эскроу в рублях (накопительный итог)</t>
  </si>
  <si>
    <t>Средства на счетах эскроу в рублях (ежемесячные изменения)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</si>
</sst>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#,##0.####"/>
    <numFmt numFmtId="167" formatCode="_-* #,##0_-;\-* #,##0_-;_-* &quot;-&quot;??_-;_-@_-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Protection="0"/>
    <xf numFmtId="0" fontId="2" fillId="0" borderId="0"/>
    <xf numFmtId="43" fontId="14" fillId="0" borderId="0" applyFont="0" applyFill="0" applyBorder="0" applyAlignment="0" applyProtection="0"/>
    <xf numFmtId="0" fontId="15" fillId="0" borderId="0"/>
  </cellStyleXfs>
  <cellXfs count="66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6" fillId="0" borderId="0" xfId="0" applyFont="1" applyAlignment="1">
      <alignment horizontal="left"/>
    </xf>
    <xf numFmtId="0" fontId="5" fillId="0" borderId="1" xfId="0" applyFont="1" applyBorder="1"/>
    <xf numFmtId="0" fontId="7" fillId="0" borderId="0" xfId="0" applyFont="1" applyAlignment="1">
      <alignment horizontal="right" vertical="top"/>
    </xf>
    <xf numFmtId="165" fontId="7" fillId="0" borderId="0" xfId="0" applyNumberFormat="1" applyFont="1" applyAlignment="1">
      <alignment horizontal="right" vertical="top"/>
    </xf>
    <xf numFmtId="0" fontId="7" fillId="0" borderId="2" xfId="0" applyFont="1" applyBorder="1" applyAlignment="1">
      <alignment horizontal="right" vertical="top"/>
    </xf>
    <xf numFmtId="1" fontId="0" fillId="0" borderId="0" xfId="0" applyNumberFormat="1"/>
    <xf numFmtId="3" fontId="7" fillId="0" borderId="3" xfId="0" applyNumberFormat="1" applyFont="1" applyBorder="1" applyAlignment="1">
      <alignment horizontal="right" vertical="top"/>
    </xf>
    <xf numFmtId="164" fontId="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6" fillId="0" borderId="1" xfId="0" applyFont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9" fillId="0" borderId="0" xfId="0" applyFont="1"/>
    <xf numFmtId="0" fontId="3" fillId="0" borderId="1" xfId="0" applyFont="1" applyBorder="1"/>
    <xf numFmtId="0" fontId="3" fillId="7" borderId="1" xfId="0" applyFont="1" applyFill="1" applyBorder="1"/>
    <xf numFmtId="0" fontId="0" fillId="8" borderId="1" xfId="0" applyFill="1" applyBorder="1"/>
    <xf numFmtId="0" fontId="12" fillId="10" borderId="0" xfId="0" applyFont="1" applyFill="1"/>
    <xf numFmtId="17" fontId="12" fillId="10" borderId="0" xfId="0" applyNumberFormat="1" applyFont="1" applyFill="1"/>
    <xf numFmtId="16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9" fillId="10" borderId="0" xfId="0" applyFont="1" applyFill="1"/>
    <xf numFmtId="0" fontId="10" fillId="10" borderId="0" xfId="0" applyFont="1" applyFill="1"/>
    <xf numFmtId="0" fontId="9" fillId="10" borderId="0" xfId="0" applyFont="1" applyFill="1" applyAlignment="1">
      <alignment wrapText="1"/>
    </xf>
    <xf numFmtId="17" fontId="9" fillId="10" borderId="0" xfId="0" applyNumberFormat="1" applyFont="1" applyFill="1"/>
    <xf numFmtId="0" fontId="11" fillId="10" borderId="0" xfId="0" applyFont="1" applyFill="1" applyAlignment="1">
      <alignment horizontal="left"/>
    </xf>
    <xf numFmtId="165" fontId="7" fillId="0" borderId="0" xfId="0" applyNumberFormat="1" applyFont="1" applyAlignment="1">
      <alignment vertical="top"/>
    </xf>
    <xf numFmtId="0" fontId="13" fillId="0" borderId="1" xfId="0" applyFont="1" applyBorder="1"/>
    <xf numFmtId="0" fontId="4" fillId="0" borderId="1" xfId="1" applyBorder="1"/>
    <xf numFmtId="17" fontId="13" fillId="0" borderId="1" xfId="0" applyNumberFormat="1" applyFont="1" applyBorder="1"/>
    <xf numFmtId="0" fontId="8" fillId="9" borderId="0" xfId="0" applyFont="1" applyFill="1"/>
    <xf numFmtId="166" fontId="0" fillId="0" borderId="0" xfId="0" applyNumberFormat="1" applyAlignment="1">
      <alignment horizontal="right" vertical="top"/>
    </xf>
    <xf numFmtId="3" fontId="0" fillId="0" borderId="4" xfId="0" applyNumberForma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0" fontId="2" fillId="0" borderId="0" xfId="2"/>
    <xf numFmtId="0" fontId="0" fillId="0" borderId="5" xfId="0" applyBorder="1"/>
    <xf numFmtId="1" fontId="0" fillId="0" borderId="5" xfId="0" applyNumberFormat="1" applyBorder="1"/>
    <xf numFmtId="0" fontId="1" fillId="0" borderId="1" xfId="0" applyFont="1" applyBorder="1"/>
    <xf numFmtId="0" fontId="4" fillId="0" borderId="1" xfId="1" applyFill="1" applyBorder="1"/>
    <xf numFmtId="0" fontId="13" fillId="0" borderId="0" xfId="0" applyFont="1" applyAlignment="1">
      <alignment horizontal="right"/>
    </xf>
    <xf numFmtId="167" fontId="0" fillId="0" borderId="4" xfId="3" applyNumberFormat="1" applyFont="1" applyBorder="1" applyAlignment="1">
      <alignment horizontal="right" vertical="top"/>
    </xf>
    <xf numFmtId="167" fontId="0" fillId="0" borderId="0" xfId="3" applyNumberFormat="1" applyFont="1" applyAlignment="1">
      <alignment horizontal="right" vertical="top"/>
    </xf>
    <xf numFmtId="167" fontId="0" fillId="0" borderId="0" xfId="3" applyNumberFormat="1" applyFont="1"/>
    <xf numFmtId="2" fontId="0" fillId="0" borderId="0" xfId="0" applyNumberFormat="1"/>
    <xf numFmtId="0" fontId="15" fillId="11" borderId="7" xfId="4" applyFill="1" applyBorder="1"/>
    <xf numFmtId="0" fontId="15" fillId="11" borderId="7" xfId="4" applyFill="1" applyBorder="1"/>
    <xf numFmtId="0" fontId="15" fillId="11" borderId="7" xfId="4" applyFill="1" applyBorder="1"/>
    <xf numFmtId="0" fontId="1" fillId="0" borderId="6" xfId="0" applyFont="1" applyBorder="1"/>
    <xf numFmtId="0" fontId="4" fillId="0" borderId="6" xfId="1" applyBorder="1"/>
    <xf numFmtId="0" fontId="0" fillId="0" borderId="6" xfId="0" applyBorder="1"/>
  </cellXfs>
  <cellStyles count="5">
    <cellStyle name="Гиперссылка" xfId="1" builtinId="8"/>
    <cellStyle name="Обычный" xfId="0" builtinId="0"/>
    <cellStyle name="Обычный 2" xfId="2" xr:uid="{00000000-0005-0000-0000-000002000000}"/>
    <cellStyle name="Обычный 3" xfId="4" xr:uid="{89AFC022-9513-4A6F-A75E-E88F575181F2}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edstat.ru/indicator/43298" TargetMode="External"/><Relationship Id="rId18" Type="http://schemas.openxmlformats.org/officeDocument/2006/relationships/hyperlink" Target="https://www.benzin-price.ru/stat_month.php?month=1&amp;year=2018&amp;region_id=52" TargetMode="External"/><Relationship Id="rId26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fedstat.ru/indicator/57699" TargetMode="External"/><Relationship Id="rId34" Type="http://schemas.openxmlformats.org/officeDocument/2006/relationships/hyperlink" Target="http://www.cbr.ru/statistics/bank_sector/mortgage/" TargetMode="External"/><Relationship Id="rId7" Type="http://schemas.openxmlformats.org/officeDocument/2006/relationships/hyperlink" Target="https://www.gipernn.ru/" TargetMode="External"/><Relationship Id="rId12" Type="http://schemas.openxmlformats.org/officeDocument/2006/relationships/hyperlink" Target="https://www.fedstat.ru/indicator/57605" TargetMode="External"/><Relationship Id="rId17" Type="http://schemas.openxmlformats.org/officeDocument/2006/relationships/hyperlink" Target="https://www.benzin-price.ru/stat_month.php?month=1&amp;year=2018&amp;region_id=52" TargetMode="External"/><Relationship Id="rId25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3" Type="http://schemas.openxmlformats.org/officeDocument/2006/relationships/hyperlink" Target="http://www.cbr.ru/vfs/statistics/banksector/borrowings/02_28_escrow_accounts.xlsx" TargetMode="External"/><Relationship Id="rId38" Type="http://schemas.openxmlformats.org/officeDocument/2006/relationships/hyperlink" Target="https://index.tinkoff.ru/?start=07.2022&amp;end=11.2022&amp;region=%D0%A0%D0%BE%D1%81%D1%82%D0%BE%D0%B2%D1%81%D0%BA%D0%B0%D1%8F+%D0%BE%D0%B1%D0%BB%D0%B0%D1%81%D1%82%D1%8C" TargetMode="External"/><Relationship Id="rId2" Type="http://schemas.openxmlformats.org/officeDocument/2006/relationships/hyperlink" Target="https://www.gipernn.ru/" TargetMode="External"/><Relationship Id="rId16" Type="http://schemas.openxmlformats.org/officeDocument/2006/relationships/hyperlink" Target="https://www.benzin-price.ru/stat_month.php?month=5&amp;year=2019&amp;region_id=52" TargetMode="External"/><Relationship Id="rId20" Type="http://schemas.openxmlformats.org/officeDocument/2006/relationships/hyperlink" Target="https://www.fedstat.ru/indicator/57699" TargetMode="External"/><Relationship Id="rId29" Type="http://schemas.openxmlformats.org/officeDocument/2006/relationships/hyperlink" Target="https://roskazna.gov.ru/ispolnenie-byudzhetov/konsolidirovannye-byudzhety-subektov/1019/" TargetMode="External"/><Relationship Id="rId1" Type="http://schemas.openxmlformats.org/officeDocument/2006/relationships/hyperlink" Target="https://edu.gov.ru/activity/statistics/secondary_prof_edu" TargetMode="External"/><Relationship Id="rId6" Type="http://schemas.openxmlformats.org/officeDocument/2006/relationships/hyperlink" Target="https://www.gipernn.ru/" TargetMode="External"/><Relationship Id="rId11" Type="http://schemas.openxmlformats.org/officeDocument/2006/relationships/hyperlink" Target="https://fedstat.ru/indicator/43298" TargetMode="External"/><Relationship Id="rId24" Type="http://schemas.openxmlformats.org/officeDocument/2006/relationships/hyperlink" Target="https://sberindex.ru/ru/dashboards/indeks-potrebitelskoi-aktivnosti" TargetMode="External"/><Relationship Id="rId32" Type="http://schemas.openxmlformats.org/officeDocument/2006/relationships/hyperlink" Target="https://roskazna.gov.ru/ispolnenie-byudzhetov/konsolidirovannye-byudzhety-subektov/1019/" TargetMode="External"/><Relationship Id="rId37" Type="http://schemas.openxmlformats.org/officeDocument/2006/relationships/hyperlink" Target="https://www.fedstat.ru/indicator/57699" TargetMode="External"/><Relationship Id="rId5" Type="http://schemas.openxmlformats.org/officeDocument/2006/relationships/hyperlink" Target="https://www.gipernn.ru/" TargetMode="External"/><Relationship Id="rId15" Type="http://schemas.openxmlformats.org/officeDocument/2006/relationships/hyperlink" Target="https://www.atsenergo.ru/nreport?rname=trade_region_spub&amp;rdate=20191112" TargetMode="External"/><Relationship Id="rId23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8" Type="http://schemas.openxmlformats.org/officeDocument/2006/relationships/hyperlink" Target="https://sberindex.ru/ru/dashboards/izmenenie-aktivnosti-msp-po-regionam" TargetMode="External"/><Relationship Id="rId36" Type="http://schemas.openxmlformats.org/officeDocument/2006/relationships/hyperlink" Target="http://www.cbr.ru/statistics/bank_sector/mortgage/" TargetMode="External"/><Relationship Id="rId10" Type="http://schemas.openxmlformats.org/officeDocument/2006/relationships/hyperlink" Target="https://fedstat.ru/indicator/43298" TargetMode="External"/><Relationship Id="rId19" Type="http://schemas.openxmlformats.org/officeDocument/2006/relationships/hyperlink" Target="https://www.fedstat.ru/indicator/57699" TargetMode="External"/><Relationship Id="rId31" Type="http://schemas.openxmlformats.org/officeDocument/2006/relationships/hyperlink" Target="https://roskazna.gov.ru/ispolnenie-byudzhetov/konsolidirovannye-byudzhety-subektov/1019/" TargetMode="External"/><Relationship Id="rId4" Type="http://schemas.openxmlformats.org/officeDocument/2006/relationships/hyperlink" Target="https://www.gipernn.ru/" TargetMode="External"/><Relationship Id="rId9" Type="http://schemas.openxmlformats.org/officeDocument/2006/relationships/hyperlink" Target="https://fedstat.ru/indicator/43298" TargetMode="External"/><Relationship Id="rId14" Type="http://schemas.openxmlformats.org/officeDocument/2006/relationships/hyperlink" Target="http://www.cbr.ru/statistics/bank_sector/mortgage/" TargetMode="External"/><Relationship Id="rId22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7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0" Type="http://schemas.openxmlformats.org/officeDocument/2006/relationships/hyperlink" Target="https://roskazna.gov.ru/ispolnenie-byudzhetov/konsolidirovannye-byudzhety-subektov/1019/" TargetMode="External"/><Relationship Id="rId35" Type="http://schemas.openxmlformats.org/officeDocument/2006/relationships/hyperlink" Target="http://www.cbr.ru/statistics/bank_sector/mortgage/" TargetMode="External"/><Relationship Id="rId8" Type="http://schemas.openxmlformats.org/officeDocument/2006/relationships/hyperlink" Target="https://sberindex.ru/ru/dashboards/kolichestvo-predlozhenii-o-prodazhe-pervichki" TargetMode="External"/><Relationship Id="rId3" Type="http://schemas.openxmlformats.org/officeDocument/2006/relationships/hyperlink" Target="https://www.gipernn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CR57"/>
  <sheetViews>
    <sheetView tabSelected="1" zoomScaleNormal="100" workbookViewId="0">
      <pane xSplit="11" ySplit="2" topLeftCell="L3" activePane="bottomRight" state="frozen"/>
      <selection activeCell="P17" sqref="P17"/>
      <selection pane="topRight"/>
      <selection pane="bottomLeft"/>
      <selection pane="bottomRight" activeCell="B43" sqref="A43:XFD43"/>
    </sheetView>
  </sheetViews>
  <sheetFormatPr defaultColWidth="9.140625" defaultRowHeight="15" outlineLevelRow="1" outlineLevelCol="1" x14ac:dyDescent="0.25"/>
  <cols>
    <col min="1" max="1" width="14.85546875" bestFit="1" customWidth="1"/>
    <col min="2" max="2" width="16.140625" customWidth="1"/>
    <col min="3" max="3" width="44.85546875" bestFit="1" customWidth="1"/>
    <col min="4" max="4" width="49.5703125" customWidth="1"/>
    <col min="5" max="5" width="7.28515625" customWidth="1" outlineLevel="1"/>
    <col min="6" max="6" width="32.28515625" customWidth="1" outlineLevel="1"/>
    <col min="7" max="8" width="11" customWidth="1"/>
    <col min="9" max="9" width="4.28515625" customWidth="1"/>
    <col min="10" max="10" width="12.5703125" customWidth="1"/>
    <col min="11" max="11" width="14" customWidth="1"/>
    <col min="12" max="12" width="12.42578125" bestFit="1" customWidth="1"/>
    <col min="13" max="14" width="10.7109375" bestFit="1" customWidth="1"/>
    <col min="15" max="21" width="11.28515625" bestFit="1" customWidth="1"/>
    <col min="22" max="23" width="12.42578125" bestFit="1" customWidth="1"/>
    <col min="24" max="24" width="11.42578125" customWidth="1"/>
    <col min="25" max="25" width="12.42578125" customWidth="1"/>
    <col min="26" max="26" width="11.7109375" customWidth="1"/>
    <col min="27" max="27" width="11.7109375" bestFit="1" customWidth="1"/>
    <col min="28" max="28" width="10.140625" bestFit="1" customWidth="1"/>
    <col min="29" max="29" width="12.42578125" bestFit="1" customWidth="1"/>
    <col min="30" max="31" width="10.7109375" bestFit="1" customWidth="1"/>
    <col min="32" max="36" width="11.42578125" bestFit="1" customWidth="1"/>
    <col min="37" max="39" width="14" bestFit="1" customWidth="1"/>
    <col min="40" max="40" width="12.7109375" bestFit="1" customWidth="1"/>
    <col min="41" max="41" width="12" customWidth="1"/>
    <col min="42" max="42" width="11.28515625" customWidth="1"/>
    <col min="43" max="43" width="11.42578125" customWidth="1"/>
    <col min="44" max="44" width="12.42578125" customWidth="1"/>
    <col min="45" max="45" width="10.140625" bestFit="1" customWidth="1"/>
    <col min="46" max="57" width="10.7109375" bestFit="1" customWidth="1"/>
    <col min="58" max="61" width="10.85546875" customWidth="1"/>
    <col min="62" max="62" width="10.140625" bestFit="1" customWidth="1"/>
    <col min="63" max="74" width="10.7109375" bestFit="1" customWidth="1"/>
    <col min="75" max="78" width="11.42578125" customWidth="1"/>
    <col min="79" max="79" width="10.140625" bestFit="1" customWidth="1"/>
    <col min="80" max="90" width="10.7109375" bestFit="1" customWidth="1"/>
    <col min="91" max="91" width="7.28515625" bestFit="1" customWidth="1"/>
    <col min="92" max="93" width="11.140625" customWidth="1"/>
    <col min="94" max="95" width="8.7109375" bestFit="1" customWidth="1"/>
    <col min="96" max="96" width="5.5703125" bestFit="1" customWidth="1"/>
  </cols>
  <sheetData>
    <row r="2" spans="1:96" ht="90" x14ac:dyDescent="0.25">
      <c r="C2" s="36" t="s">
        <v>102</v>
      </c>
      <c r="D2" s="36" t="s">
        <v>103</v>
      </c>
      <c r="E2" s="37" t="s">
        <v>0</v>
      </c>
      <c r="F2" s="45" t="s">
        <v>119</v>
      </c>
      <c r="G2" s="36" t="s">
        <v>104</v>
      </c>
      <c r="H2" s="36" t="s">
        <v>105</v>
      </c>
      <c r="I2" s="38" t="s">
        <v>106</v>
      </c>
      <c r="J2" s="39" t="s">
        <v>107</v>
      </c>
      <c r="K2" s="40" t="s">
        <v>108</v>
      </c>
      <c r="L2" s="30">
        <v>43101</v>
      </c>
      <c r="M2" s="30">
        <v>43132</v>
      </c>
      <c r="N2" s="30">
        <v>43160</v>
      </c>
      <c r="O2" s="30">
        <v>43191</v>
      </c>
      <c r="P2" s="30">
        <v>43221</v>
      </c>
      <c r="Q2" s="30">
        <v>43252</v>
      </c>
      <c r="R2" s="30">
        <v>43282</v>
      </c>
      <c r="S2" s="30">
        <v>43313</v>
      </c>
      <c r="T2" s="30">
        <v>43344</v>
      </c>
      <c r="U2" s="30">
        <v>43374</v>
      </c>
      <c r="V2" s="30">
        <v>43405</v>
      </c>
      <c r="W2" s="30">
        <v>43435</v>
      </c>
      <c r="X2" s="29" t="s">
        <v>1</v>
      </c>
      <c r="Y2" s="29" t="s">
        <v>2</v>
      </c>
      <c r="Z2" s="29" t="s">
        <v>3</v>
      </c>
      <c r="AA2" s="29" t="s">
        <v>4</v>
      </c>
      <c r="AB2" s="29">
        <v>2018</v>
      </c>
      <c r="AC2" s="30">
        <v>43466</v>
      </c>
      <c r="AD2" s="30">
        <v>43497</v>
      </c>
      <c r="AE2" s="30">
        <v>43525</v>
      </c>
      <c r="AF2" s="30">
        <v>43556</v>
      </c>
      <c r="AG2" s="30">
        <v>43586</v>
      </c>
      <c r="AH2" s="30">
        <v>43617</v>
      </c>
      <c r="AI2" s="30">
        <v>43647</v>
      </c>
      <c r="AJ2" s="30">
        <v>43678</v>
      </c>
      <c r="AK2" s="30">
        <v>43709</v>
      </c>
      <c r="AL2" s="30">
        <v>43739</v>
      </c>
      <c r="AM2" s="30">
        <v>43770</v>
      </c>
      <c r="AN2" s="30">
        <v>43800</v>
      </c>
      <c r="AO2" s="29" t="s">
        <v>5</v>
      </c>
      <c r="AP2" s="29" t="s">
        <v>6</v>
      </c>
      <c r="AQ2" s="29" t="s">
        <v>7</v>
      </c>
      <c r="AR2" s="29" t="s">
        <v>8</v>
      </c>
      <c r="AS2" s="29">
        <v>2019</v>
      </c>
      <c r="AT2" s="30">
        <v>43831</v>
      </c>
      <c r="AU2" s="30">
        <v>43862</v>
      </c>
      <c r="AV2" s="30">
        <v>43891</v>
      </c>
      <c r="AW2" s="30">
        <v>43922</v>
      </c>
      <c r="AX2" s="30">
        <v>43952</v>
      </c>
      <c r="AY2" s="30">
        <v>43983</v>
      </c>
      <c r="AZ2" s="30">
        <v>44013</v>
      </c>
      <c r="BA2" s="30">
        <v>44044</v>
      </c>
      <c r="BB2" s="30">
        <v>44075</v>
      </c>
      <c r="BC2" s="30">
        <v>44105</v>
      </c>
      <c r="BD2" s="30">
        <v>44136</v>
      </c>
      <c r="BE2" s="30">
        <v>44166</v>
      </c>
      <c r="BF2" s="29" t="s">
        <v>9</v>
      </c>
      <c r="BG2" s="29" t="s">
        <v>10</v>
      </c>
      <c r="BH2" s="29" t="s">
        <v>11</v>
      </c>
      <c r="BI2" s="29" t="s">
        <v>12</v>
      </c>
      <c r="BJ2" s="29">
        <v>2020</v>
      </c>
      <c r="BK2" s="30">
        <v>44197</v>
      </c>
      <c r="BL2" s="30">
        <v>44228</v>
      </c>
      <c r="BM2" s="30">
        <v>44256</v>
      </c>
      <c r="BN2" s="30">
        <v>44287</v>
      </c>
      <c r="BO2" s="30">
        <v>44317</v>
      </c>
      <c r="BP2" s="30">
        <v>44348</v>
      </c>
      <c r="BQ2" s="30">
        <v>44378</v>
      </c>
      <c r="BR2" s="30">
        <v>44409</v>
      </c>
      <c r="BS2" s="30">
        <v>44440</v>
      </c>
      <c r="BT2" s="30">
        <v>44470</v>
      </c>
      <c r="BU2" s="30">
        <v>44501</v>
      </c>
      <c r="BV2" s="30">
        <v>44531</v>
      </c>
      <c r="BW2" s="29" t="s">
        <v>13</v>
      </c>
      <c r="BX2" s="29" t="s">
        <v>14</v>
      </c>
      <c r="BY2" s="29" t="s">
        <v>15</v>
      </c>
      <c r="BZ2" s="29" t="s">
        <v>16</v>
      </c>
      <c r="CA2" s="29">
        <v>2021</v>
      </c>
      <c r="CB2" s="30">
        <v>44562</v>
      </c>
      <c r="CC2" s="30">
        <v>44593</v>
      </c>
      <c r="CD2" s="30">
        <v>44621</v>
      </c>
      <c r="CE2" s="30">
        <v>44652</v>
      </c>
      <c r="CF2" s="30">
        <v>44682</v>
      </c>
      <c r="CG2" s="30">
        <v>44713</v>
      </c>
      <c r="CH2" s="30">
        <v>44743</v>
      </c>
      <c r="CI2" s="30">
        <v>44774</v>
      </c>
      <c r="CJ2" s="30">
        <v>44805</v>
      </c>
      <c r="CK2" s="30">
        <v>44835</v>
      </c>
      <c r="CL2" s="30">
        <v>44866</v>
      </c>
      <c r="CM2" s="30">
        <v>44896</v>
      </c>
      <c r="CN2" s="29" t="s">
        <v>17</v>
      </c>
      <c r="CO2" s="29" t="s">
        <v>18</v>
      </c>
      <c r="CP2" s="29" t="s">
        <v>19</v>
      </c>
      <c r="CQ2" s="29" t="s">
        <v>20</v>
      </c>
      <c r="CR2" s="29">
        <v>2022</v>
      </c>
    </row>
    <row r="3" spans="1:96" x14ac:dyDescent="0.25">
      <c r="A3" s="25"/>
      <c r="B3" s="25" t="s">
        <v>93</v>
      </c>
      <c r="AB3" s="3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  <c r="AP3" s="13"/>
      <c r="AQ3" s="13"/>
      <c r="AR3" s="13"/>
      <c r="AS3" s="13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3"/>
      <c r="BG3" s="13"/>
      <c r="BH3" s="13"/>
      <c r="BI3" s="13"/>
      <c r="BJ3" s="13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3"/>
      <c r="BX3" s="13"/>
      <c r="BY3" s="13"/>
      <c r="BZ3" s="13"/>
      <c r="CB3" s="12"/>
      <c r="CC3" s="12"/>
      <c r="CD3" s="12"/>
      <c r="CE3" s="12"/>
      <c r="CF3" s="12"/>
      <c r="CG3" s="12"/>
      <c r="CH3" s="12"/>
      <c r="CI3" s="12"/>
      <c r="CJ3" s="12"/>
      <c r="CK3" s="12"/>
    </row>
    <row r="4" spans="1:96" x14ac:dyDescent="0.25">
      <c r="A4" s="28">
        <v>1</v>
      </c>
      <c r="B4" s="1"/>
      <c r="C4" s="1" t="s">
        <v>96</v>
      </c>
      <c r="D4" s="26" t="s">
        <v>118</v>
      </c>
      <c r="E4" s="4" t="s">
        <v>35</v>
      </c>
      <c r="F4" s="1" t="s">
        <v>121</v>
      </c>
      <c r="G4" s="1" t="s">
        <v>33</v>
      </c>
      <c r="H4" s="26" t="s">
        <v>113</v>
      </c>
      <c r="I4" s="15" t="s">
        <v>26</v>
      </c>
      <c r="J4" s="2">
        <v>43101</v>
      </c>
      <c r="K4" s="16" t="s">
        <v>131</v>
      </c>
      <c r="X4">
        <v>61.1</v>
      </c>
      <c r="Y4">
        <v>97.6</v>
      </c>
      <c r="Z4">
        <v>13.100000000000023</v>
      </c>
      <c r="AA4">
        <v>343.3</v>
      </c>
      <c r="AB4" s="5"/>
      <c r="AO4">
        <v>263.7</v>
      </c>
      <c r="AP4">
        <v>72.400000000000034</v>
      </c>
      <c r="AQ4">
        <v>182.19999999999993</v>
      </c>
      <c r="AR4">
        <v>350</v>
      </c>
      <c r="AS4" s="7"/>
      <c r="BF4">
        <v>355.4</v>
      </c>
      <c r="BG4">
        <v>189.10000000000002</v>
      </c>
      <c r="BH4">
        <v>348.29999999999995</v>
      </c>
      <c r="BI4">
        <v>448.79999999999995</v>
      </c>
      <c r="BW4">
        <v>80.099999999999994</v>
      </c>
      <c r="BX4">
        <v>40.300000000000011</v>
      </c>
      <c r="BY4">
        <v>135.5</v>
      </c>
      <c r="BZ4">
        <v>197.6</v>
      </c>
      <c r="CA4" s="5"/>
      <c r="CN4">
        <v>65.7</v>
      </c>
      <c r="CO4">
        <v>111.49999999999999</v>
      </c>
      <c r="CP4">
        <v>180.2</v>
      </c>
    </row>
    <row r="5" spans="1:96" ht="18.75" customHeight="1" x14ac:dyDescent="0.25">
      <c r="A5" s="28">
        <v>2</v>
      </c>
      <c r="B5" s="1"/>
      <c r="C5" s="1" t="s">
        <v>94</v>
      </c>
      <c r="D5" s="17" t="s">
        <v>43</v>
      </c>
      <c r="E5" s="4" t="s">
        <v>44</v>
      </c>
      <c r="F5" s="1" t="s">
        <v>126</v>
      </c>
      <c r="G5" s="1" t="s">
        <v>33</v>
      </c>
      <c r="H5" s="1" t="s">
        <v>45</v>
      </c>
      <c r="I5" s="18" t="s">
        <v>21</v>
      </c>
      <c r="J5" s="2">
        <v>43800</v>
      </c>
      <c r="K5" s="16" t="s">
        <v>131</v>
      </c>
      <c r="Y5" s="46"/>
      <c r="Z5" s="47"/>
      <c r="AA5" s="46"/>
      <c r="AM5" s="51"/>
      <c r="AN5" s="52">
        <v>10290894.937000005</v>
      </c>
      <c r="AT5">
        <v>9913689.8309999984</v>
      </c>
      <c r="AU5">
        <v>9587565.2629999891</v>
      </c>
      <c r="AV5">
        <v>9499291.3899999913</v>
      </c>
      <c r="AW5">
        <v>8244002.3529999936</v>
      </c>
      <c r="AX5">
        <v>7476745.1640000017</v>
      </c>
      <c r="AY5" s="8">
        <v>7146980.6779999956</v>
      </c>
      <c r="AZ5" s="8">
        <v>7672697.3269999931</v>
      </c>
      <c r="BA5" s="8">
        <v>7577615.7290000124</v>
      </c>
      <c r="BB5" s="8">
        <v>7785704.915000001</v>
      </c>
      <c r="BC5" s="8">
        <v>8838978.6079999972</v>
      </c>
      <c r="BD5" s="52">
        <v>9592130.0730000045</v>
      </c>
      <c r="BE5" s="52">
        <v>10816861.343999991</v>
      </c>
      <c r="BK5" s="52">
        <v>10630740.504000012</v>
      </c>
      <c r="BL5" s="52">
        <v>10373184.167000009</v>
      </c>
      <c r="BM5" s="52">
        <v>10436537.922999989</v>
      </c>
      <c r="BN5" s="52">
        <v>8876218.3230000064</v>
      </c>
      <c r="BO5" s="52">
        <v>8199333.6100000041</v>
      </c>
      <c r="BP5">
        <v>7998336.627000005</v>
      </c>
      <c r="BQ5">
        <v>8378480.0299999882</v>
      </c>
      <c r="BR5">
        <v>8123221.9850000022</v>
      </c>
      <c r="BS5">
        <v>8694696.2739999983</v>
      </c>
      <c r="BT5">
        <v>9703919.5120000038</v>
      </c>
      <c r="BU5" s="52">
        <v>10081091.448999995</v>
      </c>
      <c r="BV5" s="52">
        <v>11654220.755000001</v>
      </c>
      <c r="CB5" s="52">
        <v>11331143.116999997</v>
      </c>
      <c r="CC5" s="52">
        <v>10019263.126999989</v>
      </c>
      <c r="CD5" s="52">
        <v>10610978.88200001</v>
      </c>
      <c r="CE5" s="8">
        <v>9429896.2799999956</v>
      </c>
      <c r="CF5" s="8">
        <v>8595551.6700000037</v>
      </c>
      <c r="CG5" s="8">
        <v>7910992.5310000014</v>
      </c>
      <c r="CH5" s="8">
        <v>8285503.9309999971</v>
      </c>
      <c r="CI5" s="8">
        <v>8547243.0789999962</v>
      </c>
      <c r="CJ5" s="52">
        <v>8711138.2279999927</v>
      </c>
      <c r="CK5" s="52">
        <v>9629264.5229999907</v>
      </c>
    </row>
    <row r="6" spans="1:96" x14ac:dyDescent="0.25">
      <c r="A6" s="28">
        <v>3</v>
      </c>
      <c r="B6" s="1"/>
      <c r="C6" s="1" t="s">
        <v>89</v>
      </c>
      <c r="D6" s="1" t="s">
        <v>84</v>
      </c>
      <c r="E6" s="4" t="s">
        <v>34</v>
      </c>
      <c r="F6" s="1" t="s">
        <v>129</v>
      </c>
      <c r="G6" s="1" t="s">
        <v>33</v>
      </c>
      <c r="H6" s="1" t="s">
        <v>85</v>
      </c>
      <c r="I6" s="18" t="s">
        <v>21</v>
      </c>
      <c r="J6" s="2">
        <v>43466</v>
      </c>
      <c r="K6" s="16" t="s">
        <v>131</v>
      </c>
      <c r="AC6" s="12">
        <v>29047</v>
      </c>
      <c r="AD6" s="12">
        <v>34257</v>
      </c>
      <c r="AE6" s="12">
        <v>34000</v>
      </c>
      <c r="AF6" s="12">
        <v>33325</v>
      </c>
      <c r="AG6" s="12">
        <v>33327</v>
      </c>
      <c r="AH6" s="12">
        <v>31215</v>
      </c>
      <c r="AI6" s="12">
        <v>29770</v>
      </c>
      <c r="AJ6" s="12">
        <v>31624</v>
      </c>
      <c r="AK6" s="12">
        <v>34385</v>
      </c>
      <c r="AL6" s="12">
        <v>29965</v>
      </c>
      <c r="AM6" s="12">
        <v>29743</v>
      </c>
      <c r="AN6" s="12">
        <v>28912</v>
      </c>
      <c r="AT6">
        <v>27381</v>
      </c>
      <c r="AU6">
        <v>26116</v>
      </c>
      <c r="AV6">
        <v>26090</v>
      </c>
      <c r="AW6">
        <v>25490</v>
      </c>
      <c r="AX6">
        <v>23821</v>
      </c>
      <c r="AY6" s="13">
        <v>22449</v>
      </c>
      <c r="AZ6" s="13">
        <v>22219</v>
      </c>
      <c r="BA6" s="13">
        <v>19411</v>
      </c>
      <c r="BB6" s="13">
        <v>17054</v>
      </c>
      <c r="BC6" s="13">
        <v>17329</v>
      </c>
      <c r="BD6" s="12">
        <v>16235</v>
      </c>
      <c r="BE6" s="12">
        <v>18155</v>
      </c>
      <c r="BK6" s="12">
        <v>17017</v>
      </c>
      <c r="BL6" s="12">
        <v>18973</v>
      </c>
      <c r="BM6" s="12">
        <v>18628</v>
      </c>
      <c r="BN6" s="12">
        <v>19512</v>
      </c>
      <c r="BO6" s="12">
        <v>20109</v>
      </c>
      <c r="BP6">
        <v>22775</v>
      </c>
      <c r="BQ6">
        <v>24958</v>
      </c>
      <c r="BR6">
        <v>28282</v>
      </c>
      <c r="BS6">
        <v>28757</v>
      </c>
      <c r="BT6">
        <v>29224</v>
      </c>
      <c r="BU6" s="12">
        <v>28722</v>
      </c>
      <c r="BV6" s="12">
        <v>28497</v>
      </c>
      <c r="CB6" s="12">
        <v>26003</v>
      </c>
      <c r="CC6" s="12">
        <v>26284</v>
      </c>
      <c r="CD6" s="12">
        <v>25053</v>
      </c>
      <c r="CE6" s="13">
        <v>26451</v>
      </c>
      <c r="CF6" s="13">
        <v>28171</v>
      </c>
      <c r="CG6" s="13">
        <v>29036</v>
      </c>
      <c r="CH6" s="13">
        <v>28256</v>
      </c>
      <c r="CI6" s="13">
        <v>28484</v>
      </c>
      <c r="CJ6" s="12">
        <v>28437</v>
      </c>
      <c r="CK6" s="12">
        <v>27633</v>
      </c>
    </row>
    <row r="7" spans="1:96" x14ac:dyDescent="0.25">
      <c r="A7" s="28">
        <v>4</v>
      </c>
      <c r="B7" s="1"/>
      <c r="C7" s="1" t="s">
        <v>90</v>
      </c>
      <c r="D7" s="26" t="s">
        <v>114</v>
      </c>
      <c r="E7" s="4" t="s">
        <v>35</v>
      </c>
      <c r="F7" s="1" t="s">
        <v>121</v>
      </c>
      <c r="G7" s="1" t="s">
        <v>33</v>
      </c>
      <c r="H7" s="26" t="s">
        <v>113</v>
      </c>
      <c r="I7" s="15" t="s">
        <v>26</v>
      </c>
      <c r="J7" s="2">
        <v>43101</v>
      </c>
      <c r="K7" s="16" t="s">
        <v>131</v>
      </c>
      <c r="X7">
        <v>3376.9</v>
      </c>
      <c r="Y7">
        <v>2766.9999999999995</v>
      </c>
      <c r="Z7">
        <v>3797.3000000000011</v>
      </c>
      <c r="AA7">
        <v>5184.7999999999993</v>
      </c>
      <c r="AB7" s="6"/>
      <c r="AO7">
        <v>2643.4</v>
      </c>
      <c r="AP7">
        <v>3302.4999999999995</v>
      </c>
      <c r="AQ7">
        <v>3471.7000000000007</v>
      </c>
      <c r="AR7">
        <v>6065.4</v>
      </c>
      <c r="AS7" s="6"/>
      <c r="BF7">
        <v>2849.9</v>
      </c>
      <c r="BG7">
        <v>2049.7999999999997</v>
      </c>
      <c r="BH7">
        <v>3410.3</v>
      </c>
      <c r="BI7">
        <v>7138.6</v>
      </c>
      <c r="BJ7" s="6"/>
      <c r="BW7">
        <v>2893.6</v>
      </c>
      <c r="BX7">
        <v>2787.8000000000006</v>
      </c>
      <c r="BY7">
        <v>5135.2</v>
      </c>
      <c r="BZ7">
        <v>4006.3999999999996</v>
      </c>
      <c r="CA7" s="41"/>
      <c r="CN7">
        <v>6165.8</v>
      </c>
      <c r="CO7">
        <v>5209.0999999999995</v>
      </c>
      <c r="CP7">
        <v>4714.7000000000007</v>
      </c>
    </row>
    <row r="8" spans="1:96" x14ac:dyDescent="0.25">
      <c r="A8" s="28">
        <v>5</v>
      </c>
      <c r="B8" s="1"/>
      <c r="C8" s="1" t="s">
        <v>90</v>
      </c>
      <c r="D8" s="1" t="s">
        <v>86</v>
      </c>
      <c r="E8" s="4" t="s">
        <v>35</v>
      </c>
      <c r="F8" s="1" t="s">
        <v>121</v>
      </c>
      <c r="G8" s="1" t="s">
        <v>33</v>
      </c>
      <c r="H8" s="26" t="s">
        <v>113</v>
      </c>
      <c r="I8" s="15" t="s">
        <v>26</v>
      </c>
      <c r="J8" s="2">
        <v>43101</v>
      </c>
      <c r="K8" s="16" t="s">
        <v>131</v>
      </c>
      <c r="X8">
        <v>3161.8</v>
      </c>
      <c r="Y8">
        <v>1908.6999999999998</v>
      </c>
      <c r="Z8">
        <v>3283.2000000000007</v>
      </c>
      <c r="AA8">
        <v>3405.5999999999985</v>
      </c>
      <c r="AB8" s="6"/>
      <c r="AO8">
        <v>1992.3</v>
      </c>
      <c r="AP8">
        <v>2635.2</v>
      </c>
      <c r="AQ8">
        <v>2819.1000000000004</v>
      </c>
      <c r="AR8">
        <v>3954.7999999999993</v>
      </c>
      <c r="AS8" s="6"/>
      <c r="BF8">
        <v>2142.3000000000002</v>
      </c>
      <c r="BG8">
        <v>1259.0999999999999</v>
      </c>
      <c r="BH8">
        <v>2374.7000000000003</v>
      </c>
      <c r="BI8">
        <v>5745.6</v>
      </c>
      <c r="BJ8" s="6"/>
      <c r="BW8">
        <v>2348.6</v>
      </c>
      <c r="BX8">
        <v>2068.5000000000005</v>
      </c>
      <c r="BY8">
        <v>3956.8999999999996</v>
      </c>
      <c r="BZ8">
        <v>2594.5</v>
      </c>
      <c r="CA8" s="41"/>
      <c r="CN8">
        <v>5405.8</v>
      </c>
      <c r="CO8">
        <v>4074.3</v>
      </c>
      <c r="CP8">
        <v>3761.5</v>
      </c>
    </row>
    <row r="9" spans="1:96" x14ac:dyDescent="0.25">
      <c r="A9" s="28">
        <v>6</v>
      </c>
      <c r="B9" s="1"/>
      <c r="C9" s="1" t="s">
        <v>89</v>
      </c>
      <c r="D9" s="17" t="s">
        <v>41</v>
      </c>
      <c r="E9" s="4" t="s">
        <v>39</v>
      </c>
      <c r="F9" s="26" t="s">
        <v>124</v>
      </c>
      <c r="G9" s="1" t="s">
        <v>37</v>
      </c>
      <c r="H9" s="42" t="s">
        <v>111</v>
      </c>
      <c r="I9" s="18" t="s">
        <v>21</v>
      </c>
      <c r="J9" s="2">
        <v>43101</v>
      </c>
      <c r="K9" s="16" t="s">
        <v>131</v>
      </c>
      <c r="L9" s="50">
        <v>12468</v>
      </c>
      <c r="M9" s="50">
        <v>17064</v>
      </c>
      <c r="N9" s="50">
        <v>19009</v>
      </c>
      <c r="O9" s="50">
        <v>20013</v>
      </c>
      <c r="P9" s="50">
        <v>19175</v>
      </c>
      <c r="Q9" s="50">
        <v>19984</v>
      </c>
      <c r="R9" s="50">
        <v>20566</v>
      </c>
      <c r="S9" s="50">
        <v>22604</v>
      </c>
      <c r="T9" s="50">
        <v>21266</v>
      </c>
      <c r="U9" s="50">
        <v>25502</v>
      </c>
      <c r="V9" s="50">
        <v>26055</v>
      </c>
      <c r="W9" s="50">
        <v>28950</v>
      </c>
      <c r="AC9">
        <v>14357</v>
      </c>
      <c r="AD9">
        <v>19942</v>
      </c>
      <c r="AE9">
        <v>19627</v>
      </c>
      <c r="AF9">
        <v>21421</v>
      </c>
      <c r="AG9">
        <v>16296</v>
      </c>
      <c r="AH9">
        <v>18437</v>
      </c>
      <c r="AI9">
        <v>19020</v>
      </c>
      <c r="AJ9">
        <v>20373</v>
      </c>
      <c r="AK9">
        <v>19904</v>
      </c>
      <c r="AL9">
        <v>23851</v>
      </c>
      <c r="AM9">
        <v>24223</v>
      </c>
      <c r="AN9">
        <v>31600</v>
      </c>
      <c r="AT9">
        <v>18338</v>
      </c>
      <c r="AU9">
        <v>25275</v>
      </c>
      <c r="AV9">
        <v>29742</v>
      </c>
      <c r="AW9">
        <v>15127</v>
      </c>
      <c r="AX9">
        <v>14564</v>
      </c>
      <c r="AY9">
        <v>23289</v>
      </c>
      <c r="AZ9">
        <v>31441</v>
      </c>
      <c r="BA9">
        <v>33960</v>
      </c>
      <c r="BB9">
        <v>42202</v>
      </c>
      <c r="BC9">
        <v>44694</v>
      </c>
      <c r="BD9">
        <v>42000</v>
      </c>
      <c r="BE9">
        <v>46691</v>
      </c>
      <c r="BK9">
        <v>22960</v>
      </c>
      <c r="BL9">
        <v>35506</v>
      </c>
      <c r="BM9">
        <v>43060</v>
      </c>
      <c r="BN9">
        <v>48574</v>
      </c>
      <c r="BO9">
        <v>36798</v>
      </c>
      <c r="BP9">
        <v>46326</v>
      </c>
      <c r="BQ9">
        <v>34423</v>
      </c>
      <c r="BR9">
        <v>35888</v>
      </c>
      <c r="BS9">
        <v>39093</v>
      </c>
      <c r="BT9">
        <v>41506</v>
      </c>
      <c r="BU9">
        <v>42362</v>
      </c>
      <c r="BV9">
        <v>54621</v>
      </c>
      <c r="CB9">
        <v>28700</v>
      </c>
      <c r="CC9">
        <v>42218</v>
      </c>
      <c r="CD9">
        <v>36992</v>
      </c>
      <c r="CE9">
        <v>13184</v>
      </c>
      <c r="CF9">
        <v>14686</v>
      </c>
      <c r="CG9">
        <v>24517</v>
      </c>
      <c r="CH9">
        <v>29917</v>
      </c>
      <c r="CI9">
        <v>39132</v>
      </c>
      <c r="CJ9">
        <v>41967</v>
      </c>
    </row>
    <row r="10" spans="1:96" x14ac:dyDescent="0.25">
      <c r="C10" s="1" t="s">
        <v>89</v>
      </c>
      <c r="D10" s="42" t="s">
        <v>136</v>
      </c>
      <c r="E10" s="43" t="s">
        <v>36</v>
      </c>
      <c r="F10" s="26" t="s">
        <v>123</v>
      </c>
      <c r="G10" s="42" t="s">
        <v>37</v>
      </c>
      <c r="H10" s="42" t="s">
        <v>111</v>
      </c>
      <c r="I10" s="18" t="s">
        <v>21</v>
      </c>
      <c r="J10" s="44">
        <v>43647</v>
      </c>
      <c r="K10" s="16" t="s">
        <v>131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2">
        <v>111</v>
      </c>
      <c r="AJ10" s="32">
        <v>595</v>
      </c>
      <c r="AK10" s="32">
        <v>629</v>
      </c>
      <c r="AL10" s="32">
        <v>1380</v>
      </c>
      <c r="AM10" s="32">
        <v>1730</v>
      </c>
      <c r="AN10" s="32">
        <v>2557</v>
      </c>
      <c r="AT10">
        <v>1926</v>
      </c>
      <c r="AU10">
        <v>2418</v>
      </c>
      <c r="AV10">
        <v>2528</v>
      </c>
      <c r="AW10">
        <v>2374</v>
      </c>
      <c r="AX10">
        <v>1835</v>
      </c>
      <c r="AY10" s="33">
        <v>2769</v>
      </c>
      <c r="AZ10" s="33">
        <v>3374</v>
      </c>
      <c r="BA10" s="33">
        <v>4481</v>
      </c>
      <c r="BB10" s="33">
        <v>5826</v>
      </c>
      <c r="BC10" s="33">
        <v>7820</v>
      </c>
      <c r="BD10" s="32">
        <v>9843</v>
      </c>
      <c r="BE10" s="32">
        <v>8536</v>
      </c>
      <c r="BK10" s="32">
        <v>3957</v>
      </c>
      <c r="BL10" s="32">
        <v>9201</v>
      </c>
      <c r="BM10" s="32">
        <v>9622</v>
      </c>
      <c r="BN10" s="32">
        <v>12187</v>
      </c>
      <c r="BO10" s="32">
        <v>10609</v>
      </c>
      <c r="BP10">
        <v>10580</v>
      </c>
      <c r="BQ10">
        <v>9868</v>
      </c>
      <c r="BR10">
        <v>6500</v>
      </c>
      <c r="BS10">
        <v>6638</v>
      </c>
      <c r="BT10">
        <v>9143</v>
      </c>
      <c r="BU10" s="32">
        <v>9261</v>
      </c>
      <c r="BV10" s="32">
        <v>5618</v>
      </c>
      <c r="CB10" s="32">
        <v>6277</v>
      </c>
      <c r="CC10" s="32">
        <v>12191</v>
      </c>
      <c r="CD10" s="32">
        <v>14279</v>
      </c>
      <c r="CE10" s="33">
        <v>3379</v>
      </c>
      <c r="CF10" s="33">
        <v>-193</v>
      </c>
      <c r="CG10" s="33">
        <v>6161</v>
      </c>
      <c r="CH10" s="33">
        <v>111</v>
      </c>
      <c r="CI10" s="33">
        <v>117</v>
      </c>
      <c r="CJ10" s="32">
        <v>7131</v>
      </c>
    </row>
    <row r="11" spans="1:96" x14ac:dyDescent="0.25">
      <c r="C11" s="1" t="s">
        <v>89</v>
      </c>
      <c r="D11" s="42" t="s">
        <v>137</v>
      </c>
      <c r="E11" s="43"/>
      <c r="F11" s="26"/>
      <c r="G11" s="42" t="s">
        <v>37</v>
      </c>
      <c r="H11" s="42" t="s">
        <v>111</v>
      </c>
      <c r="I11" s="18" t="s">
        <v>21</v>
      </c>
      <c r="J11" s="44">
        <v>43647</v>
      </c>
      <c r="K11" s="16" t="s">
        <v>131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1"/>
      <c r="AC11" s="31"/>
      <c r="AD11" s="31"/>
      <c r="AE11" s="31"/>
      <c r="AF11" s="31"/>
      <c r="AG11" s="11"/>
      <c r="AH11" s="11"/>
      <c r="AI11" s="32">
        <f>AI10</f>
        <v>111</v>
      </c>
      <c r="AJ11" s="32">
        <f>AJ10-AI10</f>
        <v>484</v>
      </c>
      <c r="AK11" s="32">
        <f>AK10-AJ10</f>
        <v>34</v>
      </c>
      <c r="AL11" s="32">
        <f>AL10-AK10</f>
        <v>751</v>
      </c>
      <c r="AM11" s="32">
        <f>AM10-AL10</f>
        <v>350</v>
      </c>
      <c r="AN11" s="32">
        <f>AN10-AM10</f>
        <v>827</v>
      </c>
      <c r="AO11" s="11"/>
      <c r="AP11" s="33"/>
      <c r="AQ11" s="33"/>
      <c r="AR11" s="33"/>
      <c r="AS11" s="31"/>
      <c r="AT11" s="8">
        <f>AT10-AN10</f>
        <v>-631</v>
      </c>
      <c r="AU11" s="8">
        <f>AU10-AT10</f>
        <v>492</v>
      </c>
      <c r="AV11" s="8">
        <f t="shared" ref="AV11:BE11" si="0">AV10-AU10</f>
        <v>110</v>
      </c>
      <c r="AW11" s="8">
        <f t="shared" si="0"/>
        <v>-154</v>
      </c>
      <c r="AX11" s="8">
        <f t="shared" si="0"/>
        <v>-539</v>
      </c>
      <c r="AY11" s="8">
        <f t="shared" si="0"/>
        <v>934</v>
      </c>
      <c r="AZ11" s="8">
        <f t="shared" si="0"/>
        <v>605</v>
      </c>
      <c r="BA11" s="8">
        <f t="shared" si="0"/>
        <v>1107</v>
      </c>
      <c r="BB11" s="8">
        <f t="shared" si="0"/>
        <v>1345</v>
      </c>
      <c r="BC11" s="8">
        <f t="shared" si="0"/>
        <v>1994</v>
      </c>
      <c r="BD11" s="8">
        <f t="shared" si="0"/>
        <v>2023</v>
      </c>
      <c r="BE11" s="8">
        <f t="shared" si="0"/>
        <v>-1307</v>
      </c>
      <c r="BK11">
        <f>BK10-BE10</f>
        <v>-4579</v>
      </c>
      <c r="BL11">
        <f>BL10-BK10</f>
        <v>5244</v>
      </c>
      <c r="BM11">
        <f t="shared" ref="BM11:BV11" si="1">BM10-BL10</f>
        <v>421</v>
      </c>
      <c r="BN11">
        <f t="shared" si="1"/>
        <v>2565</v>
      </c>
      <c r="BO11">
        <f t="shared" si="1"/>
        <v>-1578</v>
      </c>
      <c r="BP11">
        <f t="shared" si="1"/>
        <v>-29</v>
      </c>
      <c r="BQ11">
        <f t="shared" si="1"/>
        <v>-712</v>
      </c>
      <c r="BR11">
        <f t="shared" si="1"/>
        <v>-3368</v>
      </c>
      <c r="BS11">
        <f t="shared" si="1"/>
        <v>138</v>
      </c>
      <c r="BT11">
        <f t="shared" si="1"/>
        <v>2505</v>
      </c>
      <c r="BU11">
        <f t="shared" si="1"/>
        <v>118</v>
      </c>
      <c r="BV11">
        <f t="shared" si="1"/>
        <v>-3643</v>
      </c>
      <c r="CB11">
        <f>CB10-BV10</f>
        <v>659</v>
      </c>
      <c r="CC11">
        <f>CC10-CB10</f>
        <v>5914</v>
      </c>
      <c r="CD11">
        <f>CD10-CC10</f>
        <v>2088</v>
      </c>
      <c r="CE11">
        <f>CE10-CD10</f>
        <v>-10900</v>
      </c>
      <c r="CF11">
        <f>CF10-CE10</f>
        <v>-3572</v>
      </c>
      <c r="CG11">
        <f t="shared" ref="CG11:CJ11" si="2">CG10-CF10</f>
        <v>6354</v>
      </c>
      <c r="CH11">
        <f t="shared" si="2"/>
        <v>-6050</v>
      </c>
      <c r="CI11">
        <f t="shared" si="2"/>
        <v>6</v>
      </c>
      <c r="CJ11">
        <f t="shared" si="2"/>
        <v>7014</v>
      </c>
    </row>
    <row r="12" spans="1:96" x14ac:dyDescent="0.25">
      <c r="C12" s="1" t="s">
        <v>89</v>
      </c>
      <c r="D12" s="42" t="s">
        <v>38</v>
      </c>
      <c r="E12" s="43" t="s">
        <v>39</v>
      </c>
      <c r="F12" s="26" t="s">
        <v>124</v>
      </c>
      <c r="G12" s="42" t="s">
        <v>37</v>
      </c>
      <c r="H12" s="42" t="s">
        <v>111</v>
      </c>
      <c r="I12" s="18" t="s">
        <v>21</v>
      </c>
      <c r="J12" s="44">
        <v>43101</v>
      </c>
      <c r="K12" s="16" t="s">
        <v>131</v>
      </c>
      <c r="L12" s="32">
        <v>4902</v>
      </c>
      <c r="M12" s="32">
        <v>6117</v>
      </c>
      <c r="N12" s="32">
        <v>6629</v>
      </c>
      <c r="O12" s="32">
        <v>6523</v>
      </c>
      <c r="P12" s="32">
        <v>6226</v>
      </c>
      <c r="Q12" s="32">
        <v>6197</v>
      </c>
      <c r="R12" s="32">
        <v>6662</v>
      </c>
      <c r="S12" s="32">
        <v>8017</v>
      </c>
      <c r="T12" s="32">
        <v>7744</v>
      </c>
      <c r="U12" s="32">
        <v>8180</v>
      </c>
      <c r="V12" s="32">
        <v>8157</v>
      </c>
      <c r="W12" s="32">
        <v>8216</v>
      </c>
      <c r="X12" s="33"/>
      <c r="Y12" s="33"/>
      <c r="Z12" s="33"/>
      <c r="AA12" s="33"/>
      <c r="AB12" s="33"/>
      <c r="AC12">
        <v>5676</v>
      </c>
      <c r="AD12">
        <v>7831</v>
      </c>
      <c r="AE12">
        <v>7557</v>
      </c>
      <c r="AF12">
        <v>8305</v>
      </c>
      <c r="AG12">
        <v>7078</v>
      </c>
      <c r="AH12">
        <v>7208</v>
      </c>
      <c r="AI12">
        <v>6591</v>
      </c>
      <c r="AJ12">
        <v>7683</v>
      </c>
      <c r="AK12">
        <v>8036</v>
      </c>
      <c r="AL12">
        <v>8985</v>
      </c>
      <c r="AM12">
        <v>9004</v>
      </c>
      <c r="AN12">
        <v>10733</v>
      </c>
      <c r="AT12">
        <v>7223</v>
      </c>
      <c r="AU12">
        <v>9025</v>
      </c>
      <c r="AV12">
        <v>10484</v>
      </c>
      <c r="AW12">
        <v>4449</v>
      </c>
      <c r="AX12">
        <v>6317</v>
      </c>
      <c r="AY12">
        <v>8803</v>
      </c>
      <c r="AZ12">
        <v>12597</v>
      </c>
      <c r="BA12">
        <v>13537</v>
      </c>
      <c r="BB12">
        <v>15279</v>
      </c>
      <c r="BC12">
        <v>15681</v>
      </c>
      <c r="BD12">
        <v>14438</v>
      </c>
      <c r="BE12">
        <v>14875</v>
      </c>
      <c r="BK12">
        <v>9544</v>
      </c>
      <c r="BL12">
        <v>13786</v>
      </c>
      <c r="BM12">
        <v>15661</v>
      </c>
      <c r="BN12">
        <v>17236</v>
      </c>
      <c r="BO12">
        <v>13531</v>
      </c>
      <c r="BP12">
        <v>19373</v>
      </c>
      <c r="BQ12">
        <v>9530</v>
      </c>
      <c r="BR12">
        <v>12387</v>
      </c>
      <c r="BS12">
        <v>14191</v>
      </c>
      <c r="BT12">
        <v>14619</v>
      </c>
      <c r="BU12">
        <v>16487</v>
      </c>
      <c r="BV12">
        <v>20549</v>
      </c>
      <c r="CB12">
        <v>12820</v>
      </c>
      <c r="CC12">
        <v>18005</v>
      </c>
      <c r="CD12">
        <v>16225</v>
      </c>
      <c r="CE12">
        <v>8238</v>
      </c>
      <c r="CF12">
        <v>11086</v>
      </c>
      <c r="CG12">
        <v>16164</v>
      </c>
      <c r="CH12">
        <v>16708</v>
      </c>
      <c r="CI12">
        <v>19796</v>
      </c>
      <c r="CJ12">
        <v>20032</v>
      </c>
    </row>
    <row r="13" spans="1:96" x14ac:dyDescent="0.25">
      <c r="C13" s="1" t="s">
        <v>89</v>
      </c>
      <c r="D13" s="42" t="s">
        <v>112</v>
      </c>
      <c r="E13" s="43" t="s">
        <v>39</v>
      </c>
      <c r="F13" s="26" t="s">
        <v>124</v>
      </c>
      <c r="G13" s="42" t="s">
        <v>33</v>
      </c>
      <c r="H13" s="42" t="s">
        <v>40</v>
      </c>
      <c r="I13" s="18" t="s">
        <v>21</v>
      </c>
      <c r="J13" s="44">
        <v>43101</v>
      </c>
      <c r="K13" s="16" t="s">
        <v>131</v>
      </c>
      <c r="L13" s="32">
        <v>1616</v>
      </c>
      <c r="M13" s="32">
        <v>1903</v>
      </c>
      <c r="N13" s="32">
        <v>2049</v>
      </c>
      <c r="O13" s="32">
        <v>2058</v>
      </c>
      <c r="P13" s="32">
        <v>1920</v>
      </c>
      <c r="Q13" s="32">
        <v>1859</v>
      </c>
      <c r="R13" s="32">
        <v>1992</v>
      </c>
      <c r="S13" s="32">
        <v>2305</v>
      </c>
      <c r="T13" s="32">
        <v>2189</v>
      </c>
      <c r="U13" s="32">
        <v>2322</v>
      </c>
      <c r="V13" s="32">
        <v>2348</v>
      </c>
      <c r="W13" s="32">
        <v>2422</v>
      </c>
      <c r="X13" s="33"/>
      <c r="Y13" s="33"/>
      <c r="Z13" s="33"/>
      <c r="AA13" s="33"/>
      <c r="AB13" s="33"/>
      <c r="AC13">
        <v>1647</v>
      </c>
      <c r="AD13">
        <v>2133</v>
      </c>
      <c r="AE13">
        <v>2070</v>
      </c>
      <c r="AF13">
        <v>2201</v>
      </c>
      <c r="AG13">
        <v>1818</v>
      </c>
      <c r="AH13">
        <v>1957</v>
      </c>
      <c r="AI13">
        <v>1694</v>
      </c>
      <c r="AJ13">
        <v>2022</v>
      </c>
      <c r="AK13">
        <v>2007</v>
      </c>
      <c r="AL13">
        <v>2296</v>
      </c>
      <c r="AM13">
        <v>2306</v>
      </c>
      <c r="AN13">
        <v>2702</v>
      </c>
      <c r="AT13">
        <v>1753</v>
      </c>
      <c r="AU13">
        <v>2103</v>
      </c>
      <c r="AV13">
        <v>2420</v>
      </c>
      <c r="AW13">
        <v>1098</v>
      </c>
      <c r="AX13">
        <v>1596</v>
      </c>
      <c r="AY13">
        <v>2155</v>
      </c>
      <c r="AZ13">
        <v>2824</v>
      </c>
      <c r="BA13">
        <v>2960</v>
      </c>
      <c r="BB13">
        <v>3158</v>
      </c>
      <c r="BC13">
        <v>3174</v>
      </c>
      <c r="BD13">
        <v>2967</v>
      </c>
      <c r="BE13">
        <v>3114</v>
      </c>
      <c r="BK13">
        <v>1908</v>
      </c>
      <c r="BL13">
        <v>2689</v>
      </c>
      <c r="BM13">
        <v>2901</v>
      </c>
      <c r="BN13">
        <v>3077</v>
      </c>
      <c r="BO13">
        <v>2477</v>
      </c>
      <c r="BP13">
        <v>3393</v>
      </c>
      <c r="BQ13">
        <v>1773</v>
      </c>
      <c r="BR13">
        <v>2154</v>
      </c>
      <c r="BS13">
        <v>2519</v>
      </c>
      <c r="BT13">
        <v>2547</v>
      </c>
      <c r="BU13">
        <v>2792</v>
      </c>
      <c r="BV13">
        <v>3403</v>
      </c>
      <c r="CB13">
        <v>2173</v>
      </c>
      <c r="CC13">
        <v>2956</v>
      </c>
      <c r="CD13">
        <v>3069</v>
      </c>
      <c r="CE13">
        <v>1386</v>
      </c>
      <c r="CF13">
        <v>1549</v>
      </c>
      <c r="CG13">
        <v>2030</v>
      </c>
      <c r="CH13">
        <v>2124</v>
      </c>
      <c r="CI13">
        <v>2481</v>
      </c>
      <c r="CJ13">
        <v>2525</v>
      </c>
    </row>
    <row r="14" spans="1:96" x14ac:dyDescent="0.25">
      <c r="C14" s="1" t="s">
        <v>89</v>
      </c>
      <c r="D14" s="42" t="s">
        <v>42</v>
      </c>
      <c r="E14" s="43" t="s">
        <v>39</v>
      </c>
      <c r="F14" s="26" t="s">
        <v>124</v>
      </c>
      <c r="G14" s="42" t="s">
        <v>33</v>
      </c>
      <c r="H14" s="42" t="s">
        <v>40</v>
      </c>
      <c r="I14" s="18" t="s">
        <v>21</v>
      </c>
      <c r="J14" s="44">
        <v>43101</v>
      </c>
      <c r="K14" s="16" t="s">
        <v>131</v>
      </c>
      <c r="L14" s="32">
        <v>4369</v>
      </c>
      <c r="M14" s="32">
        <v>5678</v>
      </c>
      <c r="N14" s="32">
        <v>6376</v>
      </c>
      <c r="O14" s="32">
        <v>6776</v>
      </c>
      <c r="P14" s="32">
        <v>6452</v>
      </c>
      <c r="Q14" s="32">
        <v>6637</v>
      </c>
      <c r="R14" s="32">
        <v>6721</v>
      </c>
      <c r="S14" s="32">
        <v>7259</v>
      </c>
      <c r="T14" s="32">
        <v>6743</v>
      </c>
      <c r="U14" s="32">
        <v>8025</v>
      </c>
      <c r="V14" s="32">
        <v>8078</v>
      </c>
      <c r="W14" s="32">
        <v>8934</v>
      </c>
      <c r="X14" s="33"/>
      <c r="Y14" s="33"/>
      <c r="Z14" s="33"/>
      <c r="AA14" s="33"/>
      <c r="AB14" s="33"/>
      <c r="AC14">
        <v>4631</v>
      </c>
      <c r="AD14">
        <v>6079</v>
      </c>
      <c r="AE14">
        <v>5991</v>
      </c>
      <c r="AF14">
        <v>6448</v>
      </c>
      <c r="AG14">
        <v>4912</v>
      </c>
      <c r="AH14">
        <v>5522</v>
      </c>
      <c r="AI14">
        <v>5585</v>
      </c>
      <c r="AJ14">
        <v>6069</v>
      </c>
      <c r="AK14">
        <v>5796</v>
      </c>
      <c r="AL14">
        <v>6869</v>
      </c>
      <c r="AM14">
        <v>7080</v>
      </c>
      <c r="AN14">
        <v>9058</v>
      </c>
      <c r="AT14">
        <v>5114</v>
      </c>
      <c r="AU14">
        <v>7063</v>
      </c>
      <c r="AV14">
        <v>8079</v>
      </c>
      <c r="AW14">
        <v>4361</v>
      </c>
      <c r="AX14">
        <v>4159</v>
      </c>
      <c r="AY14">
        <v>6573</v>
      </c>
      <c r="AZ14">
        <v>8497</v>
      </c>
      <c r="BA14">
        <v>9209</v>
      </c>
      <c r="BB14">
        <v>11189</v>
      </c>
      <c r="BC14">
        <v>11692</v>
      </c>
      <c r="BD14">
        <v>10867</v>
      </c>
      <c r="BE14">
        <v>11982</v>
      </c>
      <c r="BK14">
        <v>5761</v>
      </c>
      <c r="BL14">
        <v>8741</v>
      </c>
      <c r="BM14">
        <v>10235</v>
      </c>
      <c r="BN14">
        <v>11336</v>
      </c>
      <c r="BO14">
        <v>8592</v>
      </c>
      <c r="BP14">
        <v>10194</v>
      </c>
      <c r="BQ14">
        <v>8149</v>
      </c>
      <c r="BR14">
        <v>8149</v>
      </c>
      <c r="BS14">
        <v>8642</v>
      </c>
      <c r="BT14">
        <v>8963</v>
      </c>
      <c r="BU14">
        <v>8811</v>
      </c>
      <c r="BV14">
        <v>10842</v>
      </c>
      <c r="CB14">
        <v>5602</v>
      </c>
      <c r="CC14">
        <v>7993</v>
      </c>
      <c r="CD14">
        <v>7743</v>
      </c>
      <c r="CE14">
        <v>2758</v>
      </c>
      <c r="CF14">
        <v>2486</v>
      </c>
      <c r="CG14">
        <v>4045</v>
      </c>
      <c r="CH14">
        <v>5202</v>
      </c>
      <c r="CI14">
        <v>6608</v>
      </c>
      <c r="CJ14">
        <v>7157</v>
      </c>
    </row>
    <row r="15" spans="1:96" outlineLevel="1" x14ac:dyDescent="0.25">
      <c r="A15" s="28">
        <v>7</v>
      </c>
      <c r="B15" s="1"/>
      <c r="C15" s="26" t="s">
        <v>99</v>
      </c>
      <c r="D15" s="42" t="s">
        <v>115</v>
      </c>
      <c r="E15" s="4" t="s">
        <v>68</v>
      </c>
      <c r="F15" s="1" t="s">
        <v>69</v>
      </c>
      <c r="G15" s="1" t="s">
        <v>37</v>
      </c>
      <c r="H15" s="1" t="s">
        <v>32</v>
      </c>
      <c r="I15" s="18" t="s">
        <v>21</v>
      </c>
      <c r="J15" s="19">
        <v>43101</v>
      </c>
      <c r="K15" s="16" t="s">
        <v>131</v>
      </c>
      <c r="L15" s="11">
        <v>28881124.149999999</v>
      </c>
      <c r="M15" s="11">
        <v>338307487.84000003</v>
      </c>
      <c r="N15" s="11">
        <v>519651220.51999998</v>
      </c>
      <c r="O15" s="11">
        <v>293963032.28999996</v>
      </c>
      <c r="P15" s="11">
        <v>633721628.24000001</v>
      </c>
      <c r="Q15" s="11">
        <v>610734481.97000027</v>
      </c>
      <c r="R15" s="11">
        <v>1158309801.9699998</v>
      </c>
      <c r="S15" s="11">
        <v>1096443267.8799996</v>
      </c>
      <c r="T15" s="11">
        <v>1795498634.54</v>
      </c>
      <c r="U15" s="11">
        <v>582807860.80000019</v>
      </c>
      <c r="V15" s="11">
        <v>803546227.18000031</v>
      </c>
      <c r="W15" s="11">
        <v>3610883150.4000006</v>
      </c>
      <c r="X15" s="11"/>
      <c r="Y15" s="11"/>
      <c r="Z15" s="11"/>
      <c r="AA15" s="11"/>
      <c r="AB15" s="11"/>
      <c r="AC15" s="11">
        <v>653997825.98000002</v>
      </c>
      <c r="AD15" s="11">
        <v>251973439.75</v>
      </c>
      <c r="AE15" s="11">
        <v>248876408.5999999</v>
      </c>
      <c r="AF15" s="11">
        <v>417612910.42000008</v>
      </c>
      <c r="AG15" s="11">
        <v>322070324.71000004</v>
      </c>
      <c r="AH15" s="11">
        <v>422694940.82999992</v>
      </c>
      <c r="AI15" s="11">
        <v>1625147033.6300001</v>
      </c>
      <c r="AJ15" s="11">
        <v>964038479.23999977</v>
      </c>
      <c r="AK15" s="11">
        <v>854668518.57999992</v>
      </c>
      <c r="AL15" s="11">
        <v>624053972.59000015</v>
      </c>
      <c r="AM15" s="11">
        <v>3348031171.8600006</v>
      </c>
      <c r="AN15" s="11">
        <v>3376616267.0599995</v>
      </c>
      <c r="AO15" s="11"/>
      <c r="AT15">
        <v>26904394.809999999</v>
      </c>
      <c r="AU15">
        <v>307790211.62</v>
      </c>
      <c r="AV15">
        <v>307921854.28000003</v>
      </c>
      <c r="AW15">
        <v>297429210.75999999</v>
      </c>
      <c r="AX15">
        <v>117029933.39999998</v>
      </c>
      <c r="AY15">
        <v>428151927.9799999</v>
      </c>
      <c r="AZ15">
        <v>670830634.55999994</v>
      </c>
      <c r="BA15">
        <v>637682229.36000013</v>
      </c>
      <c r="BB15">
        <v>1275911172.5900002</v>
      </c>
      <c r="BC15">
        <v>619706413.00999975</v>
      </c>
      <c r="BD15">
        <v>440060214.05000019</v>
      </c>
      <c r="BE15">
        <v>3753006573.2000008</v>
      </c>
      <c r="BK15">
        <v>3578577.84</v>
      </c>
      <c r="BL15">
        <v>244433818.81</v>
      </c>
      <c r="BM15">
        <v>599187908.5</v>
      </c>
      <c r="BN15">
        <v>1355988969.29</v>
      </c>
      <c r="BO15">
        <v>398217676.46000004</v>
      </c>
      <c r="BP15">
        <v>485725876.73999977</v>
      </c>
      <c r="BQ15">
        <v>807949873.48000002</v>
      </c>
      <c r="BR15">
        <v>962646156.77999973</v>
      </c>
      <c r="BS15">
        <v>1021235064.7300005</v>
      </c>
      <c r="BT15">
        <v>477988526.94999981</v>
      </c>
      <c r="BU15">
        <v>1353532069.1000004</v>
      </c>
      <c r="BV15">
        <v>5112064444.1999989</v>
      </c>
      <c r="CB15">
        <v>74929215.069999993</v>
      </c>
      <c r="CC15">
        <v>269269995.31</v>
      </c>
    </row>
    <row r="16" spans="1:96" outlineLevel="1" x14ac:dyDescent="0.25">
      <c r="A16" s="28">
        <v>8</v>
      </c>
      <c r="B16" s="1"/>
      <c r="C16" s="26" t="s">
        <v>99</v>
      </c>
      <c r="D16" s="42" t="s">
        <v>70</v>
      </c>
      <c r="E16" s="4" t="s">
        <v>68</v>
      </c>
      <c r="F16" s="1" t="s">
        <v>71</v>
      </c>
      <c r="G16" s="1" t="s">
        <v>37</v>
      </c>
      <c r="H16" s="1" t="s">
        <v>32</v>
      </c>
      <c r="I16" s="18" t="s">
        <v>21</v>
      </c>
      <c r="J16" s="19">
        <v>43101</v>
      </c>
      <c r="K16" s="16" t="s">
        <v>131</v>
      </c>
      <c r="L16" s="11">
        <v>3141279.57</v>
      </c>
      <c r="M16" s="11">
        <v>115842064.27000001</v>
      </c>
      <c r="N16" s="11">
        <v>95392951.939999998</v>
      </c>
      <c r="O16" s="11">
        <v>22324678.479999989</v>
      </c>
      <c r="P16" s="11">
        <v>40665913.370000005</v>
      </c>
      <c r="Q16" s="11">
        <v>75326756.920000017</v>
      </c>
      <c r="R16" s="11">
        <v>94266983.319999993</v>
      </c>
      <c r="S16" s="11">
        <v>127358306.61000001</v>
      </c>
      <c r="T16" s="11">
        <v>94580556.75</v>
      </c>
      <c r="U16" s="11">
        <v>152233893.84000003</v>
      </c>
      <c r="V16" s="11">
        <v>217571638.32999992</v>
      </c>
      <c r="W16" s="11">
        <v>1073609321.85</v>
      </c>
      <c r="X16" s="11"/>
      <c r="Y16" s="11"/>
      <c r="Z16" s="11"/>
      <c r="AA16" s="11"/>
      <c r="AB16" s="11"/>
      <c r="AC16" s="11">
        <v>5287459.28</v>
      </c>
      <c r="AD16" s="11">
        <v>17446230.23</v>
      </c>
      <c r="AE16" s="11">
        <v>27309057.749999996</v>
      </c>
      <c r="AF16" s="11">
        <v>31911370.729999997</v>
      </c>
      <c r="AG16" s="11">
        <v>41518367.75</v>
      </c>
      <c r="AH16" s="11">
        <v>49505951.230000004</v>
      </c>
      <c r="AI16" s="11">
        <v>126258286.05999997</v>
      </c>
      <c r="AJ16" s="11">
        <v>44594553.130000055</v>
      </c>
      <c r="AK16" s="11">
        <v>125701785.75</v>
      </c>
      <c r="AL16" s="11">
        <v>144356169.05000001</v>
      </c>
      <c r="AM16" s="11">
        <v>191162827.25</v>
      </c>
      <c r="AN16" s="11">
        <v>781823855.28999996</v>
      </c>
      <c r="AO16" s="11"/>
      <c r="AT16">
        <v>1274400.33</v>
      </c>
      <c r="AU16">
        <v>52600251.300000004</v>
      </c>
      <c r="AV16">
        <v>17568103.499999993</v>
      </c>
      <c r="AW16">
        <v>53231681.74000001</v>
      </c>
      <c r="AX16">
        <v>26566814.810000002</v>
      </c>
      <c r="AY16">
        <v>205789249.94</v>
      </c>
      <c r="AZ16">
        <v>63009743.790000021</v>
      </c>
      <c r="BA16">
        <v>157710487.17000002</v>
      </c>
      <c r="BB16">
        <v>267590698.89999998</v>
      </c>
      <c r="BC16">
        <v>148967032.52999997</v>
      </c>
      <c r="BD16">
        <v>140016040.32999992</v>
      </c>
      <c r="BE16">
        <v>787235562.20000005</v>
      </c>
      <c r="BK16">
        <v>622113.98</v>
      </c>
      <c r="BL16">
        <v>24680667.379999999</v>
      </c>
      <c r="BM16">
        <v>45313318.920000002</v>
      </c>
      <c r="BN16">
        <v>56381745.929999992</v>
      </c>
      <c r="BO16">
        <v>25159086.280000016</v>
      </c>
      <c r="BP16">
        <v>99772291.5</v>
      </c>
      <c r="BQ16">
        <v>66902494.00999999</v>
      </c>
      <c r="BR16">
        <v>129789348.94</v>
      </c>
      <c r="BS16">
        <v>62748637.120000005</v>
      </c>
      <c r="BT16">
        <v>82599211.400000036</v>
      </c>
      <c r="BU16">
        <v>190060520.98000002</v>
      </c>
      <c r="BV16">
        <v>919603204.33999991</v>
      </c>
      <c r="CB16">
        <v>10613649.949999999</v>
      </c>
      <c r="CC16">
        <v>32754032.180000003</v>
      </c>
    </row>
    <row r="17" spans="1:96" outlineLevel="1" x14ac:dyDescent="0.25">
      <c r="A17" s="28">
        <v>9</v>
      </c>
      <c r="B17" s="1"/>
      <c r="C17" s="26" t="s">
        <v>99</v>
      </c>
      <c r="D17" s="42" t="s">
        <v>72</v>
      </c>
      <c r="E17" s="4" t="s">
        <v>68</v>
      </c>
      <c r="F17" s="1" t="s">
        <v>73</v>
      </c>
      <c r="G17" s="1" t="s">
        <v>37</v>
      </c>
      <c r="H17" s="1" t="s">
        <v>32</v>
      </c>
      <c r="I17" s="18" t="s">
        <v>21</v>
      </c>
      <c r="J17" s="19">
        <v>43101</v>
      </c>
      <c r="K17" s="16" t="s">
        <v>131</v>
      </c>
      <c r="L17" s="11">
        <v>12784515.869999999</v>
      </c>
      <c r="M17" s="11">
        <v>89379603.909999996</v>
      </c>
      <c r="N17" s="11">
        <v>293657213.24000001</v>
      </c>
      <c r="O17" s="11">
        <v>86303930.50999999</v>
      </c>
      <c r="P17" s="11">
        <v>48951545.320000052</v>
      </c>
      <c r="Q17" s="11">
        <v>135176883.50999999</v>
      </c>
      <c r="R17" s="11">
        <v>86625374.370000005</v>
      </c>
      <c r="S17" s="11">
        <v>91563374.25</v>
      </c>
      <c r="T17" s="11">
        <v>837741611.03999996</v>
      </c>
      <c r="U17" s="11">
        <v>78977180.559999943</v>
      </c>
      <c r="V17" s="11">
        <v>343245802.47000003</v>
      </c>
      <c r="W17" s="11">
        <v>1097146559.2300003</v>
      </c>
      <c r="X17" s="11"/>
      <c r="Y17" s="11"/>
      <c r="Z17" s="11"/>
      <c r="AA17" s="11"/>
      <c r="AB17" s="11"/>
      <c r="AC17" s="11">
        <v>606732361.08000004</v>
      </c>
      <c r="AD17" s="11">
        <v>80859628.159999967</v>
      </c>
      <c r="AE17" s="11">
        <v>70103996.539999962</v>
      </c>
      <c r="AF17" s="11">
        <v>243624694.87</v>
      </c>
      <c r="AG17" s="11">
        <v>152688711.30000007</v>
      </c>
      <c r="AH17" s="11">
        <v>103154629.20000005</v>
      </c>
      <c r="AI17" s="11">
        <v>834605751.25</v>
      </c>
      <c r="AJ17" s="11">
        <v>292648498.11999989</v>
      </c>
      <c r="AK17" s="11">
        <v>331303876.03999996</v>
      </c>
      <c r="AL17" s="11">
        <v>350020905.74000025</v>
      </c>
      <c r="AM17" s="11">
        <v>1373672724.4099998</v>
      </c>
      <c r="AN17" s="11">
        <v>1633241262.5100002</v>
      </c>
      <c r="AO17" s="11"/>
      <c r="AT17">
        <v>0</v>
      </c>
      <c r="AU17">
        <v>31196050.449999999</v>
      </c>
      <c r="AV17">
        <v>27767348.77</v>
      </c>
      <c r="AW17">
        <v>114140309.00999999</v>
      </c>
      <c r="AX17">
        <v>34284326.030000001</v>
      </c>
      <c r="AY17">
        <v>68520507.410000026</v>
      </c>
      <c r="AZ17">
        <v>240936937.74000001</v>
      </c>
      <c r="BA17">
        <v>201269012.37999994</v>
      </c>
      <c r="BB17">
        <v>239342342.9000001</v>
      </c>
      <c r="BC17">
        <v>284660667.89999986</v>
      </c>
      <c r="BD17">
        <v>212840011.10000014</v>
      </c>
      <c r="BE17">
        <v>1524285547.79</v>
      </c>
      <c r="BK17">
        <v>2486463.86</v>
      </c>
      <c r="BL17">
        <v>215267341.79999998</v>
      </c>
      <c r="BM17">
        <v>247714095.91</v>
      </c>
      <c r="BN17">
        <v>1085720355.9000001</v>
      </c>
      <c r="BO17">
        <v>179558897.45000005</v>
      </c>
      <c r="BP17">
        <v>155907768.38999987</v>
      </c>
      <c r="BQ17">
        <v>100477417.85000014</v>
      </c>
      <c r="BR17">
        <v>146402348.75</v>
      </c>
      <c r="BS17">
        <v>613910676.22999978</v>
      </c>
      <c r="BT17">
        <v>230887861.46000004</v>
      </c>
      <c r="BU17">
        <v>725667751.53999996</v>
      </c>
      <c r="BV17">
        <v>2314512105.6900001</v>
      </c>
      <c r="CB17">
        <v>63408440.119999997</v>
      </c>
      <c r="CC17">
        <v>98750590.960000008</v>
      </c>
    </row>
    <row r="18" spans="1:96" outlineLevel="1" x14ac:dyDescent="0.25">
      <c r="A18" s="28">
        <v>10</v>
      </c>
      <c r="B18" s="1"/>
      <c r="C18" s="26" t="s">
        <v>99</v>
      </c>
      <c r="D18" s="42" t="s">
        <v>74</v>
      </c>
      <c r="E18" s="4" t="s">
        <v>68</v>
      </c>
      <c r="F18" s="1" t="s">
        <v>75</v>
      </c>
      <c r="G18" s="1" t="s">
        <v>37</v>
      </c>
      <c r="H18" s="1" t="s">
        <v>32</v>
      </c>
      <c r="I18" s="18" t="s">
        <v>21</v>
      </c>
      <c r="J18" s="19">
        <v>43101</v>
      </c>
      <c r="K18" s="16" t="s">
        <v>131</v>
      </c>
      <c r="L18" s="11">
        <v>12085811.93</v>
      </c>
      <c r="M18" s="11">
        <v>131008890.90000001</v>
      </c>
      <c r="N18" s="11">
        <v>128765080.91999999</v>
      </c>
      <c r="O18" s="11">
        <v>183429783.23000002</v>
      </c>
      <c r="P18" s="11">
        <v>542357630.16999996</v>
      </c>
      <c r="Q18" s="11">
        <v>399288695.41999996</v>
      </c>
      <c r="R18" s="11">
        <v>975431499.3599999</v>
      </c>
      <c r="S18" s="11">
        <v>875369176.01999998</v>
      </c>
      <c r="T18" s="11">
        <v>862097359.12000036</v>
      </c>
      <c r="U18" s="11">
        <v>349623159.29999971</v>
      </c>
      <c r="V18" s="11">
        <v>237754891.28999996</v>
      </c>
      <c r="W18" s="11">
        <v>1438128560.6800003</v>
      </c>
      <c r="X18" s="11"/>
      <c r="Y18" s="11"/>
      <c r="Z18" s="11"/>
      <c r="AA18" s="11"/>
      <c r="AB18" s="11"/>
      <c r="AC18" s="11">
        <v>41069879.119999997</v>
      </c>
      <c r="AD18" s="11">
        <v>152415961.16999999</v>
      </c>
      <c r="AE18" s="11">
        <v>149718799.91</v>
      </c>
      <c r="AF18" s="11">
        <v>139550560.87</v>
      </c>
      <c r="AG18" s="11">
        <v>126464734.23999995</v>
      </c>
      <c r="AH18" s="11">
        <v>267085759.0200001</v>
      </c>
      <c r="AI18" s="11">
        <v>663280029.13999999</v>
      </c>
      <c r="AJ18" s="11">
        <v>625824019.25999999</v>
      </c>
      <c r="AK18" s="11">
        <v>396685367.75999975</v>
      </c>
      <c r="AL18" s="11">
        <v>129610708.12000036</v>
      </c>
      <c r="AM18" s="11">
        <v>1781995533.3799996</v>
      </c>
      <c r="AN18" s="11">
        <v>948736256.2300005</v>
      </c>
      <c r="AO18" s="11"/>
      <c r="AT18">
        <v>0</v>
      </c>
      <c r="AU18">
        <v>247062850.25999999</v>
      </c>
      <c r="AV18">
        <v>261758427.29000002</v>
      </c>
      <c r="AW18">
        <v>126106329.05000001</v>
      </c>
      <c r="AX18">
        <v>55135521.809999943</v>
      </c>
      <c r="AY18">
        <v>152949268.11000001</v>
      </c>
      <c r="AZ18">
        <v>357045348.33999991</v>
      </c>
      <c r="BA18">
        <v>274676928.86000013</v>
      </c>
      <c r="BB18">
        <v>753342120.75999999</v>
      </c>
      <c r="BC18">
        <v>179555225.90999985</v>
      </c>
      <c r="BD18">
        <v>85003718.260000229</v>
      </c>
      <c r="BE18">
        <v>1388889699</v>
      </c>
      <c r="BK18">
        <v>0</v>
      </c>
      <c r="BL18">
        <v>3642088.9</v>
      </c>
      <c r="BM18">
        <v>274979543.92000002</v>
      </c>
      <c r="BN18">
        <v>212268250.99000001</v>
      </c>
      <c r="BO18">
        <v>193462802.72999996</v>
      </c>
      <c r="BP18">
        <v>224877635.1500001</v>
      </c>
      <c r="BQ18">
        <v>613475261.24000001</v>
      </c>
      <c r="BR18">
        <v>661723813.12999988</v>
      </c>
      <c r="BS18">
        <v>342487984.76999998</v>
      </c>
      <c r="BT18">
        <v>158705146.48000002</v>
      </c>
      <c r="BU18">
        <v>433767017.61000013</v>
      </c>
      <c r="BV18">
        <v>1814406856.0100002</v>
      </c>
      <c r="CB18">
        <v>0</v>
      </c>
      <c r="CC18">
        <v>136761634.87</v>
      </c>
    </row>
    <row r="19" spans="1:96" x14ac:dyDescent="0.25">
      <c r="A19" s="14">
        <v>11</v>
      </c>
      <c r="B19" s="1"/>
      <c r="C19" s="1"/>
      <c r="D19" s="20" t="s">
        <v>58</v>
      </c>
      <c r="E19" s="1"/>
      <c r="F19" s="1"/>
      <c r="G19" s="1" t="s">
        <v>23</v>
      </c>
      <c r="H19" s="1"/>
      <c r="I19" s="21" t="s">
        <v>21</v>
      </c>
      <c r="J19" s="1"/>
      <c r="K19" s="16" t="s">
        <v>131</v>
      </c>
    </row>
    <row r="20" spans="1:96" x14ac:dyDescent="0.25">
      <c r="A20" s="28">
        <v>12</v>
      </c>
      <c r="B20" s="1"/>
      <c r="C20" s="1"/>
      <c r="D20" s="17" t="s">
        <v>56</v>
      </c>
      <c r="E20" s="26" t="s">
        <v>110</v>
      </c>
      <c r="F20" s="1"/>
      <c r="G20" s="1" t="s">
        <v>33</v>
      </c>
      <c r="H20" s="26" t="s">
        <v>109</v>
      </c>
      <c r="I20" s="15" t="s">
        <v>26</v>
      </c>
      <c r="J20" s="1"/>
      <c r="K20" s="16" t="s">
        <v>131</v>
      </c>
      <c r="X20" s="31">
        <f>X25/AVERAGE(X22:X23)/1000</f>
        <v>957.96942275548213</v>
      </c>
      <c r="Y20" s="31">
        <f>Y25/AVERAGE(Y22:Y23)/1000</f>
        <v>580.99050241971577</v>
      </c>
      <c r="Z20" s="31">
        <f>Z25/AVERAGE(Z22:Z23)/1000</f>
        <v>899.37921093932391</v>
      </c>
      <c r="AA20" s="31">
        <f>AA25/AVERAGE(AA22:AA23)/1000</f>
        <v>1190.3208582636912</v>
      </c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>
        <f>AO25/AVERAGE(AO22:AO23)/1000</f>
        <v>752.51848606130932</v>
      </c>
      <c r="AP20" s="31">
        <f>AP25/AVERAGE(AP22:AP23)/1000</f>
        <v>659.4359753433298</v>
      </c>
      <c r="AQ20" s="31">
        <f>AQ25/AVERAGE(AQ22:AQ23)/1000</f>
        <v>765.99036706292384</v>
      </c>
      <c r="AR20" s="31">
        <f>AR25/AVERAGE(AR22:AR23)/1000</f>
        <v>719.42324269762048</v>
      </c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>
        <f>BF25/AVERAGE(BF22:BF23)/1000</f>
        <v>668.11855176048869</v>
      </c>
      <c r="BG20" s="31">
        <f>BG25/AVERAGE(BG22:BG23)/1000</f>
        <v>508.56492073253912</v>
      </c>
      <c r="BH20" s="31">
        <f>BH25/AVERAGE(BH22:BH23)/1000</f>
        <v>831.91902299162871</v>
      </c>
      <c r="BI20" s="31">
        <f>BI25/AVERAGE(BI22:BI23)/1000</f>
        <v>805.92894104128811</v>
      </c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>
        <f>BW25/AVERAGE(BW22:BW23)/1000</f>
        <v>646.50546834549846</v>
      </c>
      <c r="BX20" s="31">
        <f>BX25/AVERAGE(BX22:BX23)/1000</f>
        <v>799.49073669943505</v>
      </c>
      <c r="BY20" s="31">
        <f>BY25/AVERAGE(BY22:BY23)/1000</f>
        <v>907.90676155541826</v>
      </c>
      <c r="BZ20" s="31">
        <f>BZ25/AVERAGE(BZ22:BZ23)/1000</f>
        <v>756.1865595563014</v>
      </c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>
        <f>CN25/AVERAGE(CN22:CN23)/1000</f>
        <v>716.3100843051908</v>
      </c>
      <c r="CO20" s="31">
        <f>CO25/AVERAGE(CO22:CO23)/1000</f>
        <v>875.75360385703573</v>
      </c>
      <c r="CP20" s="31"/>
      <c r="CQ20" s="31"/>
    </row>
    <row r="21" spans="1:96" x14ac:dyDescent="0.25">
      <c r="A21" s="28">
        <v>13</v>
      </c>
      <c r="B21" s="1"/>
      <c r="C21" s="1"/>
      <c r="D21" s="17" t="s">
        <v>57</v>
      </c>
      <c r="E21" s="26" t="s">
        <v>110</v>
      </c>
      <c r="F21" s="1"/>
      <c r="G21" s="1" t="s">
        <v>33</v>
      </c>
      <c r="H21" s="26" t="s">
        <v>109</v>
      </c>
      <c r="I21" s="15" t="s">
        <v>26</v>
      </c>
      <c r="J21" s="1"/>
      <c r="K21" s="16" t="s">
        <v>131</v>
      </c>
      <c r="X21" s="31">
        <f>X26/X24/1000</f>
        <v>389.88673561039553</v>
      </c>
      <c r="Y21" s="31">
        <f>Y26/Y24/1000</f>
        <v>303.91042859273671</v>
      </c>
      <c r="Z21" s="31">
        <f>Z26/Z24/1000</f>
        <v>383.89204990992386</v>
      </c>
      <c r="AA21" s="31">
        <f>AA26/AA24/1000</f>
        <v>454.21646002222872</v>
      </c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>
        <f>AO26/AO24/1000</f>
        <v>352.96903757113319</v>
      </c>
      <c r="AP21" s="31">
        <f>AP26/AP24/1000</f>
        <v>368.90595830440952</v>
      </c>
      <c r="AQ21" s="31">
        <f>AQ26/AQ24/1000</f>
        <v>397.39188427153715</v>
      </c>
      <c r="AR21" s="31">
        <f>AR26/AR24/1000</f>
        <v>402.16788006912765</v>
      </c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>
        <f>BF26/BF24/1000</f>
        <v>354.75610434768834</v>
      </c>
      <c r="BG21" s="31">
        <f>BG26/BG24/1000</f>
        <v>292.63598128658623</v>
      </c>
      <c r="BH21" s="31">
        <f>BH26/BH24/1000</f>
        <v>399.56777539678581</v>
      </c>
      <c r="BI21" s="31">
        <f>BI26/BI24/1000</f>
        <v>353.54849740699075</v>
      </c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>
        <f>BW26/BW24/1000</f>
        <v>332.90987532367166</v>
      </c>
      <c r="BX21" s="31">
        <f>BX26/BX24/1000</f>
        <v>370.96732150567465</v>
      </c>
      <c r="BY21" s="31">
        <f>BY26/BY24/1000</f>
        <v>448.70104908524775</v>
      </c>
      <c r="BZ21" s="31">
        <f>BZ26/BZ24/1000</f>
        <v>388.10283256921406</v>
      </c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>
        <f>CN26/CN24/1000</f>
        <v>408.17234242479338</v>
      </c>
      <c r="CO21" s="31">
        <f>CO26/CO24/1000</f>
        <v>436.82236025837352</v>
      </c>
      <c r="CP21" s="31"/>
      <c r="CQ21" s="31"/>
    </row>
    <row r="22" spans="1:96" ht="21.4" customHeight="1" outlineLevel="1" x14ac:dyDescent="0.25">
      <c r="A22" s="1"/>
      <c r="B22" s="1"/>
      <c r="C22" s="1"/>
      <c r="D22" s="22" t="s">
        <v>49</v>
      </c>
      <c r="E22" s="23" t="s">
        <v>47</v>
      </c>
      <c r="F22" s="26" t="s">
        <v>127</v>
      </c>
      <c r="G22" s="1" t="s">
        <v>30</v>
      </c>
      <c r="H22" s="16" t="s">
        <v>48</v>
      </c>
      <c r="I22" s="22" t="s">
        <v>21</v>
      </c>
      <c r="J22" s="2">
        <v>43101</v>
      </c>
      <c r="K22" s="16" t="s">
        <v>131</v>
      </c>
      <c r="L22" s="59">
        <v>37.756397941681001</v>
      </c>
      <c r="M22" s="59">
        <v>37.67061023622032</v>
      </c>
      <c r="N22" s="59">
        <v>37.70734767025084</v>
      </c>
      <c r="O22" s="59">
        <v>38.101521897810272</v>
      </c>
      <c r="P22" s="59">
        <v>40.512929986272127</v>
      </c>
      <c r="Q22" s="59">
        <v>42.318394946186153</v>
      </c>
      <c r="R22" s="59">
        <v>41.773522012578347</v>
      </c>
      <c r="S22" s="59">
        <v>41.489498806682512</v>
      </c>
      <c r="T22" s="59">
        <v>41.66725063938599</v>
      </c>
      <c r="U22" s="59">
        <v>41.736442687746951</v>
      </c>
      <c r="V22" s="59">
        <v>41.831335384615357</v>
      </c>
      <c r="W22" s="59">
        <v>41.748194348724873</v>
      </c>
      <c r="X22" s="59">
        <f>AVERAGE(L22:N22)</f>
        <v>37.711451949384049</v>
      </c>
      <c r="Y22" s="59">
        <f>AVERAGE(O22:Q22)</f>
        <v>40.310948943422851</v>
      </c>
      <c r="Z22" s="59">
        <f>AVERAGE(R22:T22)</f>
        <v>41.64342381954895</v>
      </c>
      <c r="AA22" s="59">
        <f>AVERAGE(U22:W22)</f>
        <v>41.771990807029056</v>
      </c>
      <c r="AB22" s="59"/>
      <c r="AC22" s="59">
        <v>41.648316151202692</v>
      </c>
      <c r="AD22" s="59">
        <v>41.509984152139147</v>
      </c>
      <c r="AE22" s="59">
        <v>41.365341789992733</v>
      </c>
      <c r="AF22" s="59">
        <v>41.241577287065986</v>
      </c>
      <c r="AG22" s="59">
        <v>41.395680911680721</v>
      </c>
      <c r="AH22" s="59">
        <v>41.818565196316172</v>
      </c>
      <c r="AI22" s="59">
        <v>41.843475882645564</v>
      </c>
      <c r="AJ22" s="59">
        <v>41.702213166144091</v>
      </c>
      <c r="AK22" s="59">
        <v>41.639383017715453</v>
      </c>
      <c r="AL22" s="59">
        <v>41.564169741697462</v>
      </c>
      <c r="AM22" s="59">
        <v>41.635423627684958</v>
      </c>
      <c r="AN22" s="59">
        <v>41.594430067775683</v>
      </c>
      <c r="AO22" s="59">
        <f>AVERAGE(AC22:AE22)</f>
        <v>41.507880697778184</v>
      </c>
      <c r="AP22" s="59">
        <f>AVERAGE(AF22:AH22)</f>
        <v>41.485274465020957</v>
      </c>
      <c r="AQ22" s="59">
        <f>AVERAGE(AI22:AK22)</f>
        <v>41.728357355501707</v>
      </c>
      <c r="AR22" s="59">
        <f>AVERAGE(AL22:AN22)</f>
        <v>41.598007812386037</v>
      </c>
      <c r="AS22" s="59"/>
      <c r="AT22" s="59">
        <v>41.603900966183602</v>
      </c>
      <c r="AU22" s="59">
        <v>41.59427767354596</v>
      </c>
      <c r="AV22" s="59">
        <v>41.595988200589993</v>
      </c>
      <c r="AW22" s="59">
        <v>41.486583710407231</v>
      </c>
      <c r="AX22" s="59">
        <v>41.485273273273137</v>
      </c>
      <c r="AY22" s="59">
        <v>41.846539874335392</v>
      </c>
      <c r="AZ22" s="59">
        <v>42.204745222930043</v>
      </c>
      <c r="BA22" s="59">
        <v>42.335892957746402</v>
      </c>
      <c r="BB22" s="59">
        <v>42.274195704057227</v>
      </c>
      <c r="BC22" s="59">
        <v>42.267753329472953</v>
      </c>
      <c r="BD22" s="59">
        <v>42.287791741472041</v>
      </c>
      <c r="BE22" s="59">
        <v>42.352884086443822</v>
      </c>
      <c r="BF22" s="59">
        <f>AVERAGE(AT22:AV22)</f>
        <v>41.598055613439847</v>
      </c>
      <c r="BG22" s="59">
        <f>AVERAGE(AW22:AY22)</f>
        <v>41.606132286005256</v>
      </c>
      <c r="BH22" s="59">
        <f>AVERAGE(AZ22:BB22)</f>
        <v>42.271611294911224</v>
      </c>
      <c r="BI22" s="59">
        <f>AVERAGE(BC22:BE22)</f>
        <v>42.302809719129606</v>
      </c>
      <c r="BJ22" s="59"/>
      <c r="BK22" s="59">
        <v>42.856385329208898</v>
      </c>
      <c r="BL22" s="59">
        <v>43.30520264317159</v>
      </c>
      <c r="BM22" s="59">
        <v>43.874214353462257</v>
      </c>
      <c r="BN22" s="59">
        <v>44.334801264679257</v>
      </c>
      <c r="BO22" s="59">
        <v>44.433987313094782</v>
      </c>
      <c r="BP22" s="59">
        <v>44.59715244487046</v>
      </c>
      <c r="BQ22" s="59">
        <v>44.892239382239282</v>
      </c>
      <c r="BR22" s="59">
        <v>45.453149905123688</v>
      </c>
      <c r="BS22" s="59">
        <v>45.21024793388429</v>
      </c>
      <c r="BT22" s="59">
        <v>45.370110544217781</v>
      </c>
      <c r="BU22" s="59">
        <v>45.823824167872822</v>
      </c>
      <c r="BV22" s="59">
        <v>46.283024934383491</v>
      </c>
      <c r="BW22" s="59">
        <f>AVERAGE(BK22:BM22)</f>
        <v>43.345267441947584</v>
      </c>
      <c r="BX22" s="59">
        <f>AVERAGE(BN22:BP22)</f>
        <v>44.455313674214835</v>
      </c>
      <c r="BY22" s="59">
        <f>AVERAGE(BQ22:BS22)</f>
        <v>45.185212407082417</v>
      </c>
      <c r="BZ22" s="59">
        <f>AVERAGE(BT22:BV22)</f>
        <v>45.825653215491364</v>
      </c>
      <c r="CA22" s="59"/>
      <c r="CB22" s="59">
        <v>46.548616379310367</v>
      </c>
      <c r="CC22" s="59">
        <v>46.773374805598543</v>
      </c>
      <c r="CD22" s="59">
        <v>46.82261111111098</v>
      </c>
      <c r="CE22" s="59">
        <v>46.79491374182038</v>
      </c>
      <c r="CF22" s="59">
        <v>46.727193763919658</v>
      </c>
      <c r="CG22" s="59">
        <v>46.67802247191009</v>
      </c>
      <c r="CH22" s="59">
        <v>46.637438596491343</v>
      </c>
      <c r="CI22" s="59">
        <v>46.668400239664521</v>
      </c>
      <c r="CJ22" s="59">
        <v>46.718211494252721</v>
      </c>
      <c r="CK22" s="59">
        <v>46.66680142687283</v>
      </c>
      <c r="CL22" s="59">
        <v>46.666098130841192</v>
      </c>
      <c r="CN22" s="59">
        <f>AVERAGE(CB22:CD22)</f>
        <v>46.714867432006628</v>
      </c>
      <c r="CO22" s="59">
        <f>AVERAGE(CE22:CG22)</f>
        <v>46.733376659216709</v>
      </c>
      <c r="CP22" s="59">
        <f>AVERAGE(CH22:CJ22)</f>
        <v>46.674683443469526</v>
      </c>
      <c r="CQ22" s="59"/>
      <c r="CR22" s="13"/>
    </row>
    <row r="23" spans="1:96" ht="17.25" customHeight="1" outlineLevel="1" x14ac:dyDescent="0.25">
      <c r="A23" s="1"/>
      <c r="B23" s="1"/>
      <c r="C23" s="1"/>
      <c r="D23" s="22" t="s">
        <v>46</v>
      </c>
      <c r="E23" s="23" t="s">
        <v>50</v>
      </c>
      <c r="F23" s="26" t="s">
        <v>127</v>
      </c>
      <c r="G23" s="1" t="s">
        <v>30</v>
      </c>
      <c r="H23" s="16" t="s">
        <v>48</v>
      </c>
      <c r="I23" s="22" t="s">
        <v>21</v>
      </c>
      <c r="J23" s="2">
        <v>43101</v>
      </c>
      <c r="K23" s="16" t="s">
        <v>131</v>
      </c>
      <c r="L23" s="59">
        <v>41.147144128113943</v>
      </c>
      <c r="M23" s="59">
        <v>41.16688400823594</v>
      </c>
      <c r="N23" s="59">
        <v>41.142240117130328</v>
      </c>
      <c r="O23" s="59">
        <v>41.559698548567113</v>
      </c>
      <c r="P23" s="59">
        <v>43.823543147208227</v>
      </c>
      <c r="Q23" s="59">
        <v>45.396486104568957</v>
      </c>
      <c r="R23" s="59">
        <v>45.208103092783212</v>
      </c>
      <c r="S23" s="59">
        <v>45.063172011661628</v>
      </c>
      <c r="T23" s="59">
        <v>45.321450577663427</v>
      </c>
      <c r="U23" s="59">
        <v>45.484343715239007</v>
      </c>
      <c r="V23" s="59">
        <v>45.565801242235914</v>
      </c>
      <c r="W23" s="59">
        <v>45.513389004871073</v>
      </c>
      <c r="X23" s="59">
        <f t="shared" ref="X23:X24" si="3">AVERAGE(L23:N23)</f>
        <v>41.152089417826737</v>
      </c>
      <c r="Y23" s="59">
        <f t="shared" ref="Y23:Y24" si="4">AVERAGE(O23:Q23)</f>
        <v>43.593242600114763</v>
      </c>
      <c r="Z23" s="59">
        <f t="shared" ref="Z23:Z24" si="5">AVERAGE(R23:T23)</f>
        <v>45.19757522736942</v>
      </c>
      <c r="AA23" s="59">
        <f t="shared" ref="AA23:AA24" si="6">AVERAGE(U23:W23)</f>
        <v>45.52117798744866</v>
      </c>
      <c r="AB23" s="59"/>
      <c r="AC23" s="59">
        <v>45.455680643308362</v>
      </c>
      <c r="AD23" s="59">
        <v>45.353471882640413</v>
      </c>
      <c r="AE23" s="59">
        <v>45.250640648011633</v>
      </c>
      <c r="AF23" s="59">
        <v>45.172180094786683</v>
      </c>
      <c r="AG23" s="59">
        <v>45.304358523725753</v>
      </c>
      <c r="AH23" s="59">
        <v>45.677538910505803</v>
      </c>
      <c r="AI23" s="59">
        <v>45.770645320196998</v>
      </c>
      <c r="AJ23" s="59">
        <v>45.672284996861137</v>
      </c>
      <c r="AK23" s="59">
        <v>45.646031649421772</v>
      </c>
      <c r="AL23" s="59">
        <v>45.565788058095883</v>
      </c>
      <c r="AM23" s="59">
        <v>45.657625681405143</v>
      </c>
      <c r="AN23" s="59">
        <v>45.622393216080262</v>
      </c>
      <c r="AO23" s="59">
        <f t="shared" ref="AO23:AO24" si="7">AVERAGE(AC23:AE23)</f>
        <v>45.353264391320131</v>
      </c>
      <c r="AP23" s="59">
        <f t="shared" ref="AP23:AP24" si="8">AVERAGE(AF23:AH23)</f>
        <v>45.384692509672753</v>
      </c>
      <c r="AQ23" s="59">
        <f t="shared" ref="AQ23:AQ24" si="9">AVERAGE(AI23:AK23)</f>
        <v>45.696320655493309</v>
      </c>
      <c r="AR23" s="59">
        <f t="shared" ref="AR23:AR24" si="10">AVERAGE(AL23:AN23)</f>
        <v>45.615268985193758</v>
      </c>
      <c r="AS23" s="59"/>
      <c r="AT23" s="59">
        <v>45.662984633569728</v>
      </c>
      <c r="AU23" s="59">
        <v>45.659007585334969</v>
      </c>
      <c r="AV23" s="59">
        <v>45.675488454706887</v>
      </c>
      <c r="AW23" s="59">
        <v>45.528575547866268</v>
      </c>
      <c r="AX23" s="59">
        <v>45.532809262644683</v>
      </c>
      <c r="AY23" s="59">
        <v>45.9770581783499</v>
      </c>
      <c r="AZ23" s="59">
        <v>46.342799442896847</v>
      </c>
      <c r="BA23" s="59">
        <v>46.551660123387613</v>
      </c>
      <c r="BB23" s="59">
        <v>46.437771684945233</v>
      </c>
      <c r="BC23" s="59">
        <v>46.45587777112052</v>
      </c>
      <c r="BD23" s="59">
        <v>46.48565944272449</v>
      </c>
      <c r="BE23" s="59">
        <v>46.582859483818211</v>
      </c>
      <c r="BF23" s="59">
        <f t="shared" ref="BF23:BF24" si="11">AVERAGE(AT23:AV23)</f>
        <v>45.665826891203864</v>
      </c>
      <c r="BG23" s="59">
        <f t="shared" ref="BG23:BG24" si="12">AVERAGE(AW23:AY23)</f>
        <v>45.679480996286948</v>
      </c>
      <c r="BH23" s="59">
        <f t="shared" ref="BH23:BH24" si="13">AVERAGE(AZ23:BB23)</f>
        <v>46.444077083743231</v>
      </c>
      <c r="BI23" s="59">
        <f t="shared" ref="BI23:BI24" si="14">AVERAGE(BC23:BE23)</f>
        <v>46.508132232554409</v>
      </c>
      <c r="BJ23" s="59"/>
      <c r="BK23" s="59">
        <v>47.103067710732198</v>
      </c>
      <c r="BL23" s="59">
        <v>47.574074394463779</v>
      </c>
      <c r="BM23" s="59">
        <v>48.068105126541397</v>
      </c>
      <c r="BN23" s="59">
        <v>48.440384615384538</v>
      </c>
      <c r="BO23" s="59">
        <v>48.623581675150263</v>
      </c>
      <c r="BP23" s="59">
        <v>49.037504807691967</v>
      </c>
      <c r="BQ23" s="59">
        <v>49.376046421663482</v>
      </c>
      <c r="BR23" s="59">
        <v>49.914665171419507</v>
      </c>
      <c r="BS23" s="59">
        <v>49.651604651162948</v>
      </c>
      <c r="BT23" s="59">
        <v>49.78123600344545</v>
      </c>
      <c r="BU23" s="59">
        <v>50.312714339198912</v>
      </c>
      <c r="BV23" s="59">
        <v>50.837975945017376</v>
      </c>
      <c r="BW23" s="59">
        <f t="shared" ref="BW23:BW24" si="15">AVERAGE(BK23:BM23)</f>
        <v>47.581749077245796</v>
      </c>
      <c r="BX23" s="59">
        <f t="shared" ref="BX23:BX24" si="16">AVERAGE(BN23:BP23)</f>
        <v>48.700490366075591</v>
      </c>
      <c r="BY23" s="59">
        <f t="shared" ref="BY23:BY24" si="17">AVERAGE(BQ23:BS23)</f>
        <v>49.647438748081981</v>
      </c>
      <c r="BZ23" s="59">
        <f t="shared" ref="BZ23:BZ24" si="18">AVERAGE(BT23:BV23)</f>
        <v>50.310642095887239</v>
      </c>
      <c r="CA23" s="59"/>
      <c r="CB23" s="59">
        <v>51.20040214477212</v>
      </c>
      <c r="CC23" s="59">
        <v>51.375849655902471</v>
      </c>
      <c r="CD23" s="59">
        <v>51.404400895856597</v>
      </c>
      <c r="CE23" s="59">
        <v>51.380850403476117</v>
      </c>
      <c r="CF23" s="59">
        <v>51.336272780717273</v>
      </c>
      <c r="CG23" s="59">
        <v>51.369589923842987</v>
      </c>
      <c r="CH23" s="59">
        <v>51.328189884649177</v>
      </c>
      <c r="CI23" s="59">
        <v>51.273651295009493</v>
      </c>
      <c r="CJ23" s="59">
        <v>51.376883116883292</v>
      </c>
      <c r="CK23" s="59">
        <v>51.282896379525567</v>
      </c>
      <c r="CL23" s="59">
        <v>51.295719008264243</v>
      </c>
      <c r="CN23" s="59">
        <f t="shared" ref="CN23:CN24" si="19">AVERAGE(CB23:CD23)</f>
        <v>51.326884232177065</v>
      </c>
      <c r="CO23" s="59">
        <f t="shared" ref="CO23:CO24" si="20">AVERAGE(CE23:CG23)</f>
        <v>51.36223770267879</v>
      </c>
      <c r="CP23" s="59">
        <f t="shared" ref="CP23:CP24" si="21">AVERAGE(CH23:CJ23)</f>
        <v>51.326241432180645</v>
      </c>
      <c r="CQ23" s="59"/>
      <c r="CR23" s="13"/>
    </row>
    <row r="24" spans="1:96" ht="17.25" customHeight="1" outlineLevel="1" x14ac:dyDescent="0.25">
      <c r="A24" s="1"/>
      <c r="B24" s="1"/>
      <c r="C24" s="1"/>
      <c r="D24" s="22" t="s">
        <v>51</v>
      </c>
      <c r="E24" s="23" t="s">
        <v>52</v>
      </c>
      <c r="F24" s="26" t="s">
        <v>127</v>
      </c>
      <c r="G24" s="1" t="s">
        <v>30</v>
      </c>
      <c r="H24" s="16" t="s">
        <v>48</v>
      </c>
      <c r="I24" s="22" t="s">
        <v>21</v>
      </c>
      <c r="J24" s="2">
        <v>43101</v>
      </c>
      <c r="K24" s="16" t="s">
        <v>131</v>
      </c>
      <c r="L24" s="59">
        <v>39.299074394463787</v>
      </c>
      <c r="M24" s="59">
        <v>39.310304465493729</v>
      </c>
      <c r="N24" s="59">
        <v>39.485003673769143</v>
      </c>
      <c r="O24" s="59">
        <v>39.968828900357387</v>
      </c>
      <c r="P24" s="59">
        <v>42.352878027493027</v>
      </c>
      <c r="Q24" s="59">
        <v>43.932865768695173</v>
      </c>
      <c r="R24" s="59">
        <v>43.750145631067781</v>
      </c>
      <c r="S24" s="59">
        <v>43.701266941661792</v>
      </c>
      <c r="T24" s="59">
        <v>43.991280788177143</v>
      </c>
      <c r="U24" s="59">
        <v>44.314424111948227</v>
      </c>
      <c r="V24" s="59">
        <v>45.311787773933233</v>
      </c>
      <c r="W24" s="59">
        <v>46.007189856065622</v>
      </c>
      <c r="X24" s="59">
        <f t="shared" si="3"/>
        <v>39.364794177908884</v>
      </c>
      <c r="Y24" s="59">
        <f t="shared" si="4"/>
        <v>42.084857565515193</v>
      </c>
      <c r="Z24" s="59">
        <f t="shared" si="5"/>
        <v>43.814231120302232</v>
      </c>
      <c r="AA24" s="59">
        <f t="shared" si="6"/>
        <v>45.211133913982358</v>
      </c>
      <c r="AB24" s="59"/>
      <c r="AC24" s="59">
        <v>46.342523201856203</v>
      </c>
      <c r="AD24" s="59">
        <v>46.387972756410093</v>
      </c>
      <c r="AE24" s="59">
        <v>46.152665684830538</v>
      </c>
      <c r="AF24" s="59">
        <v>45.49740740740755</v>
      </c>
      <c r="AG24" s="59">
        <v>44.994022850270753</v>
      </c>
      <c r="AH24" s="59">
        <v>45.122171457905608</v>
      </c>
      <c r="AI24" s="59">
        <v>45.132481636935957</v>
      </c>
      <c r="AJ24" s="59">
        <v>45.153571906354408</v>
      </c>
      <c r="AK24" s="59">
        <v>45.104428571428542</v>
      </c>
      <c r="AL24" s="59">
        <v>45.133183760683842</v>
      </c>
      <c r="AM24" s="59">
        <v>45.969266743648852</v>
      </c>
      <c r="AN24" s="59">
        <v>46.299821627647873</v>
      </c>
      <c r="AO24" s="59">
        <f t="shared" si="7"/>
        <v>46.294387214365607</v>
      </c>
      <c r="AP24" s="59">
        <f t="shared" si="8"/>
        <v>45.204533905194637</v>
      </c>
      <c r="AQ24" s="59">
        <f t="shared" si="9"/>
        <v>45.130160704906302</v>
      </c>
      <c r="AR24" s="59">
        <f t="shared" si="10"/>
        <v>45.800757377326853</v>
      </c>
      <c r="AS24" s="59"/>
      <c r="AT24" s="59">
        <v>46.232074118350212</v>
      </c>
      <c r="AU24" s="59">
        <v>46.319358974358821</v>
      </c>
      <c r="AV24" s="59">
        <v>46.351412259615323</v>
      </c>
      <c r="AW24" s="59">
        <v>46.278853868194773</v>
      </c>
      <c r="AX24" s="59">
        <v>46.249063856168632</v>
      </c>
      <c r="AY24" s="59">
        <v>46.515843815513612</v>
      </c>
      <c r="AZ24" s="59">
        <v>46.582782437099432</v>
      </c>
      <c r="BA24" s="59">
        <v>46.629251899473999</v>
      </c>
      <c r="BB24" s="59">
        <v>46.512900049236698</v>
      </c>
      <c r="BC24" s="59">
        <v>46.498596280743783</v>
      </c>
      <c r="BD24" s="59">
        <v>46.513789868667793</v>
      </c>
      <c r="BE24" s="59">
        <v>46.831812772708858</v>
      </c>
      <c r="BF24" s="59">
        <f t="shared" si="11"/>
        <v>46.30094845077479</v>
      </c>
      <c r="BG24" s="59">
        <f t="shared" si="12"/>
        <v>46.347920513292337</v>
      </c>
      <c r="BH24" s="59">
        <f t="shared" si="13"/>
        <v>46.574978128603369</v>
      </c>
      <c r="BI24" s="59">
        <f t="shared" si="14"/>
        <v>46.614732974040145</v>
      </c>
      <c r="BJ24" s="59"/>
      <c r="BK24" s="59">
        <v>47.16754413291779</v>
      </c>
      <c r="BL24" s="59">
        <v>47.577459584295603</v>
      </c>
      <c r="BM24" s="59">
        <v>47.949707738293192</v>
      </c>
      <c r="BN24" s="59">
        <v>48.242133630289359</v>
      </c>
      <c r="BO24" s="59">
        <v>48.321507165973102</v>
      </c>
      <c r="BP24" s="59">
        <v>48.500314922480868</v>
      </c>
      <c r="BQ24" s="59">
        <v>48.696684000000062</v>
      </c>
      <c r="BR24" s="59">
        <v>49.149780902550788</v>
      </c>
      <c r="BS24" s="59">
        <v>49.15707461328455</v>
      </c>
      <c r="BT24" s="59">
        <v>49.351071878940672</v>
      </c>
      <c r="BU24" s="59">
        <v>50.633455252918239</v>
      </c>
      <c r="BV24" s="59">
        <v>52.317868108862577</v>
      </c>
      <c r="BW24" s="59">
        <f t="shared" si="15"/>
        <v>47.564903818502195</v>
      </c>
      <c r="BX24" s="59">
        <f t="shared" si="16"/>
        <v>48.354651906247774</v>
      </c>
      <c r="BY24" s="59">
        <f t="shared" si="17"/>
        <v>49.001179838611797</v>
      </c>
      <c r="BZ24" s="59">
        <f t="shared" si="18"/>
        <v>50.767465080240498</v>
      </c>
      <c r="CA24" s="59"/>
      <c r="CB24" s="59">
        <v>53.163981623277273</v>
      </c>
      <c r="CC24" s="59">
        <v>53.43079545454529</v>
      </c>
      <c r="CD24" s="59">
        <v>53.47536979166636</v>
      </c>
      <c r="CE24" s="59">
        <v>53.367804214819728</v>
      </c>
      <c r="CF24" s="59">
        <v>53.127054500918632</v>
      </c>
      <c r="CG24" s="59">
        <v>53.307155903456923</v>
      </c>
      <c r="CH24" s="59">
        <v>53.297104347825993</v>
      </c>
      <c r="CI24" s="59">
        <v>53.539805339266131</v>
      </c>
      <c r="CJ24" s="59">
        <v>53.931832134292812</v>
      </c>
      <c r="CK24" s="59">
        <v>54.018922789539261</v>
      </c>
      <c r="CL24" s="59">
        <v>54.306974037600902</v>
      </c>
      <c r="CN24" s="59">
        <f t="shared" si="19"/>
        <v>53.356715623162977</v>
      </c>
      <c r="CO24" s="59">
        <f t="shared" si="20"/>
        <v>53.267338206398428</v>
      </c>
      <c r="CP24" s="59">
        <f t="shared" si="21"/>
        <v>53.589580607128312</v>
      </c>
      <c r="CQ24" s="59"/>
      <c r="CR24" s="13"/>
    </row>
    <row r="25" spans="1:96" ht="17.25" customHeight="1" outlineLevel="1" x14ac:dyDescent="0.25">
      <c r="A25" s="1"/>
      <c r="B25" s="1"/>
      <c r="C25" s="1"/>
      <c r="D25" s="22" t="s">
        <v>53</v>
      </c>
      <c r="E25" s="23" t="s">
        <v>54</v>
      </c>
      <c r="F25" s="26" t="s">
        <v>125</v>
      </c>
      <c r="G25" s="1" t="s">
        <v>37</v>
      </c>
      <c r="H25" s="35" t="s">
        <v>116</v>
      </c>
      <c r="I25" s="22" t="s">
        <v>26</v>
      </c>
      <c r="J25" s="2">
        <v>43101</v>
      </c>
      <c r="K25" s="16" t="s">
        <v>131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56">
        <v>37774430.600000001</v>
      </c>
      <c r="Y25" s="57">
        <v>24373769.199999996</v>
      </c>
      <c r="Z25" s="57">
        <v>39051494.600000009</v>
      </c>
      <c r="AA25" s="57">
        <v>51953439.799999982</v>
      </c>
      <c r="AO25" s="48">
        <v>32682308.699999999</v>
      </c>
      <c r="AP25" s="48">
        <v>28642590.699999999</v>
      </c>
      <c r="AQ25" s="48">
        <v>33483230.600000001</v>
      </c>
      <c r="AR25" s="31">
        <v>31371629.200000003</v>
      </c>
      <c r="BF25" s="48">
        <v>29151309.399999999</v>
      </c>
      <c r="BG25" s="48">
        <v>22195200.5</v>
      </c>
      <c r="BH25" s="49">
        <v>36902134.399999999</v>
      </c>
      <c r="BI25" s="48">
        <v>35787654.200000003</v>
      </c>
      <c r="BP25" s="12"/>
      <c r="BQ25" s="12"/>
      <c r="BR25" s="12"/>
      <c r="BS25" s="12"/>
      <c r="BT25" s="12"/>
      <c r="BU25" s="12"/>
      <c r="BV25" s="12"/>
      <c r="BW25" s="31">
        <v>29392406.699999999</v>
      </c>
      <c r="BX25" s="31">
        <v>37238601.200000003</v>
      </c>
      <c r="BY25" s="31">
        <v>43049602.600000001</v>
      </c>
      <c r="BZ25" s="31">
        <v>36348487.199999988</v>
      </c>
      <c r="CA25" s="9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3"/>
      <c r="CN25" s="31">
        <v>35114147.700000003</v>
      </c>
      <c r="CO25" s="31">
        <v>42953793.899999991</v>
      </c>
      <c r="CP25" s="13"/>
      <c r="CQ25" s="13"/>
      <c r="CR25" s="13"/>
    </row>
    <row r="26" spans="1:96" ht="17.25" customHeight="1" outlineLevel="1" x14ac:dyDescent="0.25">
      <c r="A26" s="1"/>
      <c r="B26" s="1"/>
      <c r="C26" s="1"/>
      <c r="D26" s="1" t="s">
        <v>55</v>
      </c>
      <c r="E26" s="4" t="s">
        <v>54</v>
      </c>
      <c r="F26" s="26" t="s">
        <v>125</v>
      </c>
      <c r="G26" s="1" t="s">
        <v>37</v>
      </c>
      <c r="H26" s="26" t="s">
        <v>116</v>
      </c>
      <c r="I26" s="1" t="s">
        <v>26</v>
      </c>
      <c r="J26" s="2">
        <v>43101</v>
      </c>
      <c r="K26" s="16" t="s">
        <v>131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58">
        <v>15347811.1</v>
      </c>
      <c r="Y26" s="58">
        <v>12790027.1</v>
      </c>
      <c r="Z26" s="58">
        <v>16819935.000000004</v>
      </c>
      <c r="AA26" s="58">
        <v>20535641.199999996</v>
      </c>
      <c r="AO26">
        <v>16340485.300000001</v>
      </c>
      <c r="AP26">
        <v>16676221.899999999</v>
      </c>
      <c r="AQ26">
        <v>17934359.599999998</v>
      </c>
      <c r="AR26">
        <v>18419593.5</v>
      </c>
      <c r="BF26">
        <v>16425544.1</v>
      </c>
      <c r="BG26">
        <v>13563069.200000001</v>
      </c>
      <c r="BH26">
        <v>18609860.400000002</v>
      </c>
      <c r="BI26">
        <v>16480568.799999997</v>
      </c>
      <c r="BP26" s="12"/>
      <c r="BQ26" s="12"/>
      <c r="BR26" s="12"/>
      <c r="BS26" s="12"/>
      <c r="BT26" s="12"/>
      <c r="BU26" s="12"/>
      <c r="BV26" s="12"/>
      <c r="BW26">
        <v>15834826.199999999</v>
      </c>
      <c r="BX26">
        <v>17937995.699999999</v>
      </c>
      <c r="BY26">
        <v>21986880.800000004</v>
      </c>
      <c r="BZ26">
        <v>19702997</v>
      </c>
      <c r="CA26" s="9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3"/>
      <c r="CN26">
        <v>21778735.600000001</v>
      </c>
      <c r="CO26">
        <v>23268364.399999999</v>
      </c>
      <c r="CP26" s="13"/>
      <c r="CQ26" s="13"/>
      <c r="CR26" s="13"/>
    </row>
    <row r="27" spans="1:96" x14ac:dyDescent="0.25">
      <c r="A27" s="28">
        <v>14</v>
      </c>
      <c r="B27" s="1"/>
      <c r="C27" s="1"/>
      <c r="D27" s="26" t="s">
        <v>59</v>
      </c>
      <c r="E27" s="4" t="s">
        <v>60</v>
      </c>
      <c r="F27" s="26" t="s">
        <v>122</v>
      </c>
      <c r="G27" s="1" t="s">
        <v>23</v>
      </c>
      <c r="H27" s="1" t="s">
        <v>40</v>
      </c>
      <c r="I27" s="18" t="s">
        <v>21</v>
      </c>
      <c r="J27" s="2">
        <v>43497</v>
      </c>
      <c r="K27" s="16" t="s">
        <v>131</v>
      </c>
      <c r="AD27" s="31">
        <v>81.925925925925924</v>
      </c>
      <c r="AE27" s="31">
        <v>90.032258064516128</v>
      </c>
      <c r="AF27" s="31">
        <v>141.9666666666667</v>
      </c>
      <c r="AG27" s="31">
        <v>105.2903225806452</v>
      </c>
      <c r="AH27" s="31">
        <v>145</v>
      </c>
      <c r="AI27" s="31">
        <v>108.1333333333333</v>
      </c>
      <c r="AJ27" s="31">
        <v>95.483870967741936</v>
      </c>
      <c r="AK27" s="31">
        <v>92.966666666666669</v>
      </c>
      <c r="AL27" s="31">
        <v>109.7096774193548</v>
      </c>
      <c r="AM27" s="31">
        <v>105.5</v>
      </c>
      <c r="AN27" s="31">
        <v>95.645161290322577</v>
      </c>
      <c r="AO27" s="31"/>
      <c r="AP27" s="31"/>
      <c r="AQ27" s="31"/>
      <c r="AR27" s="31"/>
      <c r="AS27" s="31"/>
      <c r="AT27" s="31">
        <v>137.38709677419351</v>
      </c>
      <c r="AU27" s="31">
        <v>88</v>
      </c>
      <c r="AV27" s="31">
        <v>118.258064516129</v>
      </c>
      <c r="AW27" s="31">
        <v>40.9</v>
      </c>
      <c r="AX27" s="31">
        <v>89.806451612903231</v>
      </c>
      <c r="AY27" s="31">
        <v>134.66666666666671</v>
      </c>
      <c r="AZ27" s="31">
        <v>127.23333333333331</v>
      </c>
      <c r="BA27" s="31">
        <v>122.8709677419355</v>
      </c>
      <c r="BB27" s="31">
        <v>114</v>
      </c>
      <c r="BC27" s="31">
        <v>128.48387096774189</v>
      </c>
      <c r="BD27" s="31">
        <v>136.73333333333329</v>
      </c>
      <c r="BE27" s="31">
        <v>115.7741935483871</v>
      </c>
      <c r="BF27" s="31"/>
      <c r="BG27" s="31"/>
      <c r="BH27" s="31"/>
      <c r="BI27" s="31"/>
      <c r="BJ27" s="31"/>
      <c r="BK27" s="31">
        <v>163.9677419354839</v>
      </c>
      <c r="BL27" s="31">
        <v>118.8928571428571</v>
      </c>
      <c r="BM27" s="31">
        <v>137.58064516129031</v>
      </c>
      <c r="BN27" s="31">
        <v>177.6</v>
      </c>
      <c r="BO27" s="31">
        <v>146.70967741935479</v>
      </c>
      <c r="BP27" s="31">
        <v>152.30000000000001</v>
      </c>
      <c r="BQ27" s="31">
        <v>151.33333333333329</v>
      </c>
      <c r="BR27" s="31">
        <v>138.48387096774189</v>
      </c>
      <c r="BS27" s="31">
        <v>137.06666666666669</v>
      </c>
      <c r="BT27" s="31">
        <v>152.258064516129</v>
      </c>
      <c r="BU27" s="31">
        <v>124.2</v>
      </c>
      <c r="BV27" s="31">
        <v>145</v>
      </c>
      <c r="BW27" s="31"/>
      <c r="BX27" s="31"/>
      <c r="BY27" s="31"/>
      <c r="BZ27" s="31"/>
      <c r="CA27" s="31"/>
      <c r="CB27" s="31">
        <v>162.45161290322579</v>
      </c>
      <c r="CC27" s="31">
        <v>127.6428571428571</v>
      </c>
      <c r="CD27" s="31">
        <v>142.90322580645159</v>
      </c>
      <c r="CE27" s="31">
        <v>114.26666666666669</v>
      </c>
      <c r="CF27" s="31">
        <v>100.8387096774194</v>
      </c>
      <c r="CG27" s="31">
        <v>101.56666666666671</v>
      </c>
      <c r="CH27" s="31">
        <v>91.033333333333331</v>
      </c>
      <c r="CI27" s="31">
        <v>91.903225806451616</v>
      </c>
      <c r="CJ27" s="31">
        <v>87.266666666666666</v>
      </c>
      <c r="CK27" s="31">
        <v>92.387096774193552</v>
      </c>
      <c r="CL27" s="31">
        <v>110</v>
      </c>
    </row>
    <row r="28" spans="1:96" x14ac:dyDescent="0.25">
      <c r="A28" s="28">
        <v>15</v>
      </c>
      <c r="B28" s="1"/>
      <c r="C28" s="1"/>
      <c r="D28" s="22" t="s">
        <v>61</v>
      </c>
      <c r="E28" s="4" t="s">
        <v>60</v>
      </c>
      <c r="F28" s="26" t="s">
        <v>122</v>
      </c>
      <c r="G28" s="1" t="s">
        <v>23</v>
      </c>
      <c r="H28" s="1" t="s">
        <v>40</v>
      </c>
      <c r="I28" s="18" t="s">
        <v>21</v>
      </c>
      <c r="J28" s="2">
        <v>43497</v>
      </c>
      <c r="K28" s="16" t="s">
        <v>131</v>
      </c>
      <c r="AD28" s="31">
        <v>89.074074074074076</v>
      </c>
      <c r="AE28" s="31">
        <v>90.225806451612897</v>
      </c>
      <c r="AF28" s="31">
        <v>96.36666666666666</v>
      </c>
      <c r="AG28" s="31">
        <v>103.61290322580641</v>
      </c>
      <c r="AH28" s="31">
        <v>104.5</v>
      </c>
      <c r="AI28" s="31">
        <v>98.63333333333334</v>
      </c>
      <c r="AJ28" s="31">
        <v>112.2903225806452</v>
      </c>
      <c r="AK28" s="31">
        <v>103.26666666666669</v>
      </c>
      <c r="AL28" s="31">
        <v>98.645161290322577</v>
      </c>
      <c r="AM28" s="31">
        <v>97.833333333333329</v>
      </c>
      <c r="AN28" s="31">
        <v>96.387096774193552</v>
      </c>
      <c r="AO28" s="31"/>
      <c r="AP28" s="31"/>
      <c r="AQ28" s="31"/>
      <c r="AR28" s="31"/>
      <c r="AS28" s="31"/>
      <c r="AT28" s="31">
        <v>152.35483870967741</v>
      </c>
      <c r="AU28" s="31">
        <v>91.642857142857139</v>
      </c>
      <c r="AV28" s="31">
        <v>92.032258064516128</v>
      </c>
      <c r="AW28" s="31">
        <v>54.966666666666669</v>
      </c>
      <c r="AX28" s="31">
        <v>74.193548387096769</v>
      </c>
      <c r="AY28" s="31">
        <v>107.7</v>
      </c>
      <c r="AZ28" s="31">
        <v>100</v>
      </c>
      <c r="BA28" s="31">
        <v>123.61290322580641</v>
      </c>
      <c r="BB28" s="31">
        <v>108.9</v>
      </c>
      <c r="BC28" s="31">
        <v>100.0967741935484</v>
      </c>
      <c r="BD28" s="31">
        <v>97.066666666666663</v>
      </c>
      <c r="BE28" s="31">
        <v>101.9354838709677</v>
      </c>
      <c r="BF28" s="31"/>
      <c r="BG28" s="31"/>
      <c r="BH28" s="31"/>
      <c r="BI28" s="31"/>
      <c r="BJ28" s="31"/>
      <c r="BK28" s="31">
        <v>157.32258064516131</v>
      </c>
      <c r="BL28" s="31">
        <v>99.071428571428569</v>
      </c>
      <c r="BM28" s="31">
        <v>97.838709677419359</v>
      </c>
      <c r="BN28" s="31">
        <v>101.43333333333329</v>
      </c>
      <c r="BO28" s="31">
        <v>109.1935483870968</v>
      </c>
      <c r="BP28" s="31">
        <v>113.3</v>
      </c>
      <c r="BQ28" s="31">
        <v>100.73333333333331</v>
      </c>
      <c r="BR28" s="31">
        <v>116.1935483870968</v>
      </c>
      <c r="BS28" s="31">
        <v>104.56666666666671</v>
      </c>
      <c r="BT28" s="31">
        <v>100.8387096774194</v>
      </c>
      <c r="BU28" s="31">
        <v>95.433333333333337</v>
      </c>
      <c r="BV28" s="31">
        <v>101.6774193548387</v>
      </c>
      <c r="BW28" s="31"/>
      <c r="BX28" s="31"/>
      <c r="BY28" s="31"/>
      <c r="BZ28" s="31"/>
      <c r="CA28" s="31"/>
      <c r="CB28" s="31">
        <v>152.16129032258061</v>
      </c>
      <c r="CC28" s="31">
        <v>93</v>
      </c>
      <c r="CD28" s="31">
        <v>86.451612903225808</v>
      </c>
      <c r="CE28" s="31">
        <v>88.066666666666663</v>
      </c>
      <c r="CF28" s="31">
        <v>90.290322580645167</v>
      </c>
      <c r="CG28" s="31">
        <v>94.033333333333331</v>
      </c>
      <c r="CH28" s="31">
        <v>77.3</v>
      </c>
      <c r="CI28" s="31">
        <v>96.935483870967744</v>
      </c>
      <c r="CJ28" s="31">
        <v>83.1</v>
      </c>
      <c r="CK28" s="31">
        <v>77.193548387096769</v>
      </c>
      <c r="CL28" s="31">
        <v>79.222222222222229</v>
      </c>
    </row>
    <row r="29" spans="1:96" x14ac:dyDescent="0.25">
      <c r="A29" s="28">
        <v>16</v>
      </c>
      <c r="B29" s="24" t="s">
        <v>88</v>
      </c>
      <c r="C29" s="1" t="s">
        <v>76</v>
      </c>
      <c r="D29" s="1" t="s">
        <v>77</v>
      </c>
      <c r="E29" s="4" t="s">
        <v>29</v>
      </c>
      <c r="F29" s="1" t="s">
        <v>120</v>
      </c>
      <c r="G29" s="1" t="s">
        <v>30</v>
      </c>
      <c r="H29" s="1" t="s">
        <v>31</v>
      </c>
      <c r="I29" s="18" t="s">
        <v>21</v>
      </c>
      <c r="J29" s="2">
        <v>43101</v>
      </c>
      <c r="K29" s="16" t="s">
        <v>131</v>
      </c>
      <c r="U29" s="55">
        <v>1064.8</v>
      </c>
      <c r="V29" s="55">
        <v>1111.5999999999999</v>
      </c>
      <c r="W29" s="55">
        <v>1044.75</v>
      </c>
      <c r="X29" s="34"/>
      <c r="Y29" s="34"/>
      <c r="Z29" s="34"/>
      <c r="AA29" s="34"/>
      <c r="AB29" s="34"/>
      <c r="AC29" s="55">
        <v>1029.55</v>
      </c>
      <c r="AD29" s="55">
        <v>1070.5</v>
      </c>
      <c r="AE29" s="55">
        <v>1062.3499999999999</v>
      </c>
      <c r="AF29" s="55">
        <v>1012</v>
      </c>
      <c r="AG29" s="55">
        <v>1023.533</v>
      </c>
      <c r="AH29" s="55">
        <v>1028</v>
      </c>
      <c r="AI29" s="55">
        <v>990.5</v>
      </c>
      <c r="AJ29" s="55">
        <v>993.15</v>
      </c>
      <c r="AK29" s="55">
        <v>956</v>
      </c>
      <c r="AL29" s="55">
        <v>969.96669999999995</v>
      </c>
      <c r="AM29" s="55">
        <v>1033.1500000000001</v>
      </c>
      <c r="AN29" s="55">
        <v>1022.2</v>
      </c>
      <c r="AO29" s="34"/>
      <c r="AP29" s="34"/>
      <c r="AQ29" s="34"/>
      <c r="AR29" s="34"/>
      <c r="AS29" s="34"/>
      <c r="AT29" s="55">
        <v>1019.2</v>
      </c>
      <c r="AU29" s="55">
        <v>1113.7</v>
      </c>
      <c r="AV29" s="55">
        <v>1053.0329999999999</v>
      </c>
      <c r="AW29" s="55">
        <v>974.45</v>
      </c>
      <c r="AX29" s="55">
        <v>960.95</v>
      </c>
      <c r="AY29" s="55">
        <v>983.32500000000005</v>
      </c>
      <c r="AZ29" s="55">
        <v>996.73749999999995</v>
      </c>
      <c r="BA29" s="55">
        <v>1155.367</v>
      </c>
      <c r="BB29" s="55">
        <v>1222.383</v>
      </c>
      <c r="BC29" s="55">
        <v>1291.5</v>
      </c>
      <c r="BD29" s="55">
        <v>1270.75</v>
      </c>
      <c r="BE29" s="55">
        <v>1264.6669999999999</v>
      </c>
      <c r="BF29" s="34"/>
      <c r="BG29" s="34"/>
      <c r="BH29" s="34"/>
      <c r="BI29" s="34"/>
      <c r="BJ29" s="34"/>
      <c r="BK29" s="55">
        <v>1330.95</v>
      </c>
      <c r="BL29" s="55">
        <v>1305.0830000000001</v>
      </c>
      <c r="BM29" s="55">
        <v>1303.3230000000001</v>
      </c>
      <c r="BN29" s="55">
        <v>1295.7850000000001</v>
      </c>
      <c r="BO29" s="55">
        <v>1396.1</v>
      </c>
      <c r="BP29" s="55">
        <v>1374.567</v>
      </c>
      <c r="BQ29" s="55">
        <v>1346.867</v>
      </c>
      <c r="BR29" s="55">
        <v>1249.3</v>
      </c>
      <c r="BS29" s="55">
        <v>1319.3</v>
      </c>
      <c r="BT29" s="55">
        <v>1355.25</v>
      </c>
      <c r="BU29" s="55">
        <v>1335.4</v>
      </c>
      <c r="BV29" s="55">
        <v>1511.7</v>
      </c>
      <c r="BW29" s="34"/>
      <c r="BX29" s="34"/>
      <c r="BY29" s="34"/>
      <c r="BZ29" s="34"/>
      <c r="CA29" s="34"/>
      <c r="CB29" s="55">
        <v>1497.25</v>
      </c>
      <c r="CC29" s="55">
        <v>1410.95</v>
      </c>
      <c r="CD29" s="55">
        <v>1225.3499999999999</v>
      </c>
      <c r="CE29" s="55">
        <v>1152.95</v>
      </c>
      <c r="CF29" s="55">
        <v>1143.5</v>
      </c>
      <c r="CG29" s="55">
        <v>1207.0329999999999</v>
      </c>
      <c r="CH29" s="55">
        <v>1356.9</v>
      </c>
      <c r="CI29" s="55">
        <v>1409.5</v>
      </c>
      <c r="CJ29" s="55">
        <v>1468.15</v>
      </c>
      <c r="CK29" s="55">
        <v>1490.1</v>
      </c>
      <c r="CL29" s="55">
        <v>1444.6</v>
      </c>
    </row>
    <row r="30" spans="1:96" x14ac:dyDescent="0.25">
      <c r="A30" s="28">
        <v>17</v>
      </c>
      <c r="B30" s="24" t="s">
        <v>88</v>
      </c>
      <c r="C30" s="1" t="s">
        <v>76</v>
      </c>
      <c r="D30" s="1" t="s">
        <v>78</v>
      </c>
      <c r="E30" s="4" t="s">
        <v>29</v>
      </c>
      <c r="F30" s="1" t="s">
        <v>120</v>
      </c>
      <c r="G30" s="1" t="s">
        <v>30</v>
      </c>
      <c r="H30" s="1" t="s">
        <v>31</v>
      </c>
      <c r="I30" s="18" t="s">
        <v>21</v>
      </c>
      <c r="J30" s="2">
        <v>43101</v>
      </c>
      <c r="K30" s="16" t="s">
        <v>131</v>
      </c>
      <c r="U30" s="55">
        <v>842.05</v>
      </c>
      <c r="V30" s="55">
        <v>881.25</v>
      </c>
      <c r="W30" s="55">
        <v>848.6</v>
      </c>
      <c r="X30" s="34"/>
      <c r="Y30" s="34"/>
      <c r="Z30" s="34"/>
      <c r="AA30" s="34"/>
      <c r="AB30" s="34"/>
      <c r="AC30" s="55">
        <v>895.9</v>
      </c>
      <c r="AD30" s="55">
        <v>908.75</v>
      </c>
      <c r="AE30" s="55">
        <v>893.35</v>
      </c>
      <c r="AF30" s="55">
        <v>866.8</v>
      </c>
      <c r="AG30" s="55">
        <v>886.03330000000005</v>
      </c>
      <c r="AH30" s="55">
        <v>877.3</v>
      </c>
      <c r="AI30" s="55">
        <v>861.5</v>
      </c>
      <c r="AJ30" s="55">
        <v>823.75</v>
      </c>
      <c r="AK30" s="55">
        <v>861.55</v>
      </c>
      <c r="AL30" s="55">
        <v>873.3</v>
      </c>
      <c r="AM30" s="55">
        <v>820.25</v>
      </c>
      <c r="AN30" s="55">
        <v>825</v>
      </c>
      <c r="AO30" s="34"/>
      <c r="AP30" s="34"/>
      <c r="AQ30" s="34"/>
      <c r="AR30" s="34"/>
      <c r="AS30" s="34"/>
      <c r="AT30" s="55">
        <v>801.25</v>
      </c>
      <c r="AU30" s="55">
        <v>769.85</v>
      </c>
      <c r="AV30" s="55">
        <v>1006.9</v>
      </c>
      <c r="AW30" s="55">
        <v>993.9</v>
      </c>
      <c r="AX30" s="55">
        <v>1004.9</v>
      </c>
      <c r="AY30" s="55">
        <v>1054.675</v>
      </c>
      <c r="AZ30" s="55">
        <v>987.36249999999995</v>
      </c>
      <c r="BA30" s="55">
        <v>929.51670000000001</v>
      </c>
      <c r="BB30" s="55">
        <v>921</v>
      </c>
      <c r="BC30" s="55">
        <v>826.23329999999999</v>
      </c>
      <c r="BD30" s="55">
        <v>790.5</v>
      </c>
      <c r="BE30" s="55">
        <v>825.66669999999999</v>
      </c>
      <c r="BF30" s="34"/>
      <c r="BG30" s="34"/>
      <c r="BH30" s="34"/>
      <c r="BI30" s="34"/>
      <c r="BJ30" s="34"/>
      <c r="BK30" s="55">
        <v>789.25</v>
      </c>
      <c r="BL30" s="55">
        <v>871.31669999999997</v>
      </c>
      <c r="BM30" s="55">
        <v>956.51670000000001</v>
      </c>
      <c r="BN30" s="55">
        <v>935.95</v>
      </c>
      <c r="BO30" s="55">
        <v>915.15</v>
      </c>
      <c r="BP30" s="55">
        <v>913.13329999999996</v>
      </c>
      <c r="BQ30" s="55">
        <v>971.73329999999999</v>
      </c>
      <c r="BR30" s="55">
        <v>1038.9000000000001</v>
      </c>
      <c r="BS30" s="55">
        <v>1039.1500000000001</v>
      </c>
      <c r="BT30" s="55">
        <v>990.95</v>
      </c>
      <c r="BU30" s="55">
        <v>1031.5999999999999</v>
      </c>
      <c r="BV30" s="55">
        <v>1002.2</v>
      </c>
      <c r="BW30" s="34"/>
      <c r="BX30" s="34"/>
      <c r="BY30" s="34"/>
      <c r="BZ30" s="34"/>
      <c r="CA30" s="34"/>
      <c r="CB30" s="55">
        <v>1046.75</v>
      </c>
      <c r="CC30" s="55">
        <v>1130.5</v>
      </c>
      <c r="CD30" s="55">
        <v>1114.75</v>
      </c>
      <c r="CE30" s="55">
        <v>1152.5</v>
      </c>
      <c r="CF30" s="55">
        <v>1217.1500000000001</v>
      </c>
      <c r="CG30" s="55">
        <v>1136.433</v>
      </c>
      <c r="CH30" s="55">
        <v>966.1</v>
      </c>
      <c r="CI30" s="55">
        <v>957.45</v>
      </c>
      <c r="CJ30" s="55">
        <v>995.85</v>
      </c>
      <c r="CK30" s="55">
        <v>1029.9000000000001</v>
      </c>
      <c r="CL30" s="55">
        <v>1060.2</v>
      </c>
    </row>
    <row r="31" spans="1:96" x14ac:dyDescent="0.25">
      <c r="A31" s="28">
        <v>18</v>
      </c>
      <c r="B31" s="24"/>
      <c r="C31" s="1" t="s">
        <v>76</v>
      </c>
      <c r="D31" s="1" t="s">
        <v>79</v>
      </c>
      <c r="E31" s="4" t="s">
        <v>29</v>
      </c>
      <c r="F31" s="1" t="s">
        <v>120</v>
      </c>
      <c r="G31" s="1" t="s">
        <v>30</v>
      </c>
      <c r="H31" s="1" t="s">
        <v>31</v>
      </c>
      <c r="I31" s="18" t="s">
        <v>21</v>
      </c>
      <c r="J31" s="2">
        <v>43101</v>
      </c>
      <c r="K31" s="16" t="s">
        <v>131</v>
      </c>
      <c r="U31" s="55">
        <v>313.85000000000002</v>
      </c>
      <c r="V31" s="55">
        <v>384.5</v>
      </c>
      <c r="W31" s="55">
        <v>408.55</v>
      </c>
      <c r="X31" s="34"/>
      <c r="Y31" s="34"/>
      <c r="Z31" s="34"/>
      <c r="AA31" s="34"/>
      <c r="AB31" s="34"/>
      <c r="AC31" s="55">
        <v>438.75</v>
      </c>
      <c r="AD31" s="55">
        <v>400.35</v>
      </c>
      <c r="AE31" s="55">
        <v>375.35</v>
      </c>
      <c r="AF31" s="55">
        <v>331.6</v>
      </c>
      <c r="AG31" s="55">
        <v>348.23329999999999</v>
      </c>
      <c r="AH31" s="55">
        <v>368.75</v>
      </c>
      <c r="AI31" s="55">
        <v>315.55</v>
      </c>
      <c r="AJ31" s="55">
        <v>306.45</v>
      </c>
      <c r="AK31" s="55">
        <v>321</v>
      </c>
      <c r="AL31" s="55">
        <v>321.60000000000002</v>
      </c>
      <c r="AM31" s="55">
        <v>321</v>
      </c>
      <c r="AN31" s="55">
        <v>327.5</v>
      </c>
      <c r="AO31" s="34"/>
      <c r="AP31" s="34"/>
      <c r="AQ31" s="34"/>
      <c r="AR31" s="34"/>
      <c r="AS31" s="34"/>
      <c r="AT31" s="55">
        <v>325.60000000000002</v>
      </c>
      <c r="AU31" s="55">
        <v>315.2</v>
      </c>
      <c r="AV31" s="55">
        <v>340.4</v>
      </c>
      <c r="AW31" s="55">
        <v>340.75</v>
      </c>
      <c r="AX31" s="55">
        <v>342.5</v>
      </c>
      <c r="AY31" s="55">
        <v>353.17500000000001</v>
      </c>
      <c r="AZ31" s="55">
        <v>362.96249999999998</v>
      </c>
      <c r="BA31" s="55">
        <v>348.08330000000001</v>
      </c>
      <c r="BB31" s="55">
        <v>531.1</v>
      </c>
      <c r="BC31" s="55">
        <v>458.13330000000002</v>
      </c>
      <c r="BD31" s="55">
        <v>326.75</v>
      </c>
      <c r="BE31" s="55">
        <v>343.7</v>
      </c>
      <c r="BF31" s="34"/>
      <c r="BG31" s="34"/>
      <c r="BH31" s="34"/>
      <c r="BI31" s="34"/>
      <c r="BJ31" s="34"/>
      <c r="BK31" s="55">
        <v>425.75</v>
      </c>
      <c r="BL31" s="55">
        <v>361.43329999999997</v>
      </c>
      <c r="BM31" s="55">
        <v>343.80669999999998</v>
      </c>
      <c r="BN31" s="55">
        <v>353.48500000000001</v>
      </c>
      <c r="BO31" s="55">
        <v>359.2</v>
      </c>
      <c r="BP31" s="55">
        <v>366.33330000000001</v>
      </c>
      <c r="BQ31" s="55">
        <v>356.93329999999997</v>
      </c>
      <c r="BR31" s="55">
        <v>372.4</v>
      </c>
      <c r="BS31" s="55">
        <v>385.25</v>
      </c>
      <c r="BT31" s="55">
        <v>386.55</v>
      </c>
      <c r="BU31" s="55">
        <v>403.6</v>
      </c>
      <c r="BV31" s="55">
        <v>406.8</v>
      </c>
      <c r="BW31" s="34"/>
      <c r="BX31" s="34"/>
      <c r="BY31" s="34"/>
      <c r="BZ31" s="34"/>
      <c r="CA31" s="34"/>
      <c r="CB31" s="55">
        <v>392.05</v>
      </c>
      <c r="CC31" s="55">
        <v>393.25</v>
      </c>
      <c r="CD31" s="55">
        <v>410.75</v>
      </c>
      <c r="CE31" s="55">
        <v>431.35</v>
      </c>
      <c r="CF31" s="55">
        <v>463.8</v>
      </c>
      <c r="CG31" s="55">
        <v>474.56670000000003</v>
      </c>
      <c r="CH31" s="55">
        <v>449</v>
      </c>
      <c r="CI31" s="55">
        <v>433</v>
      </c>
      <c r="CJ31" s="55">
        <v>431.7</v>
      </c>
      <c r="CK31" s="55">
        <v>434.35</v>
      </c>
      <c r="CL31" s="55">
        <v>444.9</v>
      </c>
    </row>
    <row r="32" spans="1:96" x14ac:dyDescent="0.25">
      <c r="A32" s="28">
        <v>19</v>
      </c>
      <c r="B32" s="24" t="s">
        <v>88</v>
      </c>
      <c r="C32" s="1" t="s">
        <v>81</v>
      </c>
      <c r="D32" s="1" t="s">
        <v>80</v>
      </c>
      <c r="E32" s="4" t="s">
        <v>29</v>
      </c>
      <c r="F32" s="1" t="s">
        <v>120</v>
      </c>
      <c r="G32" s="1" t="s">
        <v>30</v>
      </c>
      <c r="H32" s="1" t="s">
        <v>31</v>
      </c>
      <c r="I32" s="18" t="s">
        <v>21</v>
      </c>
      <c r="J32" s="2">
        <v>43101</v>
      </c>
      <c r="K32" s="16" t="s">
        <v>131</v>
      </c>
      <c r="U32" s="55">
        <v>87844.4</v>
      </c>
      <c r="V32" s="55">
        <v>95129.95</v>
      </c>
      <c r="W32" s="55">
        <v>84668.5</v>
      </c>
      <c r="X32" s="34"/>
      <c r="Y32" s="34"/>
      <c r="Z32" s="34"/>
      <c r="AA32" s="34"/>
      <c r="AB32" s="34"/>
      <c r="AC32" s="55">
        <v>85557.35</v>
      </c>
      <c r="AD32" s="55">
        <v>78550.5</v>
      </c>
      <c r="AE32" s="55">
        <v>78221.899999999994</v>
      </c>
      <c r="AF32" s="55">
        <v>81274.649999999994</v>
      </c>
      <c r="AG32" s="55">
        <v>78299.570000000007</v>
      </c>
      <c r="AH32" s="55">
        <v>79289.899999999994</v>
      </c>
      <c r="AI32" s="55">
        <v>76390.899999999994</v>
      </c>
      <c r="AJ32" s="55">
        <v>72156.899999999994</v>
      </c>
      <c r="AK32" s="55">
        <v>72503.95</v>
      </c>
      <c r="AL32" s="55">
        <v>73126.67</v>
      </c>
      <c r="AM32" s="55">
        <v>73085.350000000006</v>
      </c>
      <c r="AN32" s="55">
        <v>72253.75</v>
      </c>
      <c r="AO32" s="34"/>
      <c r="AP32" s="34"/>
      <c r="AQ32" s="34"/>
      <c r="AR32" s="34"/>
      <c r="AS32" s="34"/>
      <c r="AT32" s="55">
        <v>72726.5</v>
      </c>
      <c r="AU32" s="55">
        <v>81331</v>
      </c>
      <c r="AV32" s="55">
        <v>74975.47</v>
      </c>
      <c r="AW32" s="55">
        <v>73302.38</v>
      </c>
      <c r="AX32" s="55">
        <v>73739.850000000006</v>
      </c>
      <c r="AY32" s="55">
        <v>70743.600000000006</v>
      </c>
      <c r="AZ32" s="55">
        <v>73657.279999999999</v>
      </c>
      <c r="BA32" s="55">
        <v>70306.77</v>
      </c>
      <c r="BB32" s="55">
        <v>85753.37</v>
      </c>
      <c r="BC32" s="55">
        <v>90624.53</v>
      </c>
      <c r="BD32" s="55">
        <v>90823.05</v>
      </c>
      <c r="BE32" s="55">
        <v>102391.3</v>
      </c>
      <c r="BF32" s="34"/>
      <c r="BG32" s="34"/>
      <c r="BH32" s="34"/>
      <c r="BI32" s="34"/>
      <c r="BJ32" s="34"/>
      <c r="BK32" s="55">
        <v>111080.2</v>
      </c>
      <c r="BL32" s="55">
        <v>112079.9</v>
      </c>
      <c r="BM32" s="55">
        <v>114965</v>
      </c>
      <c r="BN32" s="55">
        <v>108522.6</v>
      </c>
      <c r="BO32" s="55">
        <v>127332.2</v>
      </c>
      <c r="BP32" s="55">
        <v>123337.5</v>
      </c>
      <c r="BQ32" s="55">
        <v>124408.9</v>
      </c>
      <c r="BR32" s="55">
        <v>128311.5</v>
      </c>
      <c r="BS32" s="55">
        <v>124692.4</v>
      </c>
      <c r="BT32" s="55">
        <v>104096</v>
      </c>
      <c r="BU32" s="55">
        <v>105915.1</v>
      </c>
      <c r="BV32" s="55">
        <v>118504.2</v>
      </c>
      <c r="BW32" s="34"/>
      <c r="BX32" s="34"/>
      <c r="BY32" s="34"/>
      <c r="BZ32" s="34"/>
      <c r="CA32" s="34"/>
      <c r="CB32" s="55">
        <v>120173.2</v>
      </c>
      <c r="CC32" s="55">
        <v>117804.6</v>
      </c>
      <c r="CD32" s="55">
        <v>102777.3</v>
      </c>
      <c r="CE32" s="55">
        <v>114995.5</v>
      </c>
      <c r="CF32" s="55">
        <v>115020.8</v>
      </c>
      <c r="CG32" s="55">
        <v>119374.5</v>
      </c>
      <c r="CH32" s="55">
        <v>132389.79999999999</v>
      </c>
      <c r="CI32" s="55">
        <v>140959</v>
      </c>
      <c r="CJ32" s="55">
        <v>140421.1</v>
      </c>
      <c r="CK32" s="55">
        <v>138782.5</v>
      </c>
      <c r="CL32" s="55">
        <v>139295.4</v>
      </c>
    </row>
    <row r="33" spans="1:96" x14ac:dyDescent="0.25">
      <c r="A33" s="28">
        <v>20</v>
      </c>
      <c r="B33" s="24" t="s">
        <v>88</v>
      </c>
      <c r="C33" s="1" t="s">
        <v>81</v>
      </c>
      <c r="D33" s="1" t="s">
        <v>82</v>
      </c>
      <c r="E33" s="4" t="s">
        <v>29</v>
      </c>
      <c r="F33" s="1" t="s">
        <v>120</v>
      </c>
      <c r="G33" s="1" t="s">
        <v>30</v>
      </c>
      <c r="H33" s="1" t="s">
        <v>31</v>
      </c>
      <c r="I33" s="18" t="s">
        <v>21</v>
      </c>
      <c r="J33" s="2">
        <v>43101</v>
      </c>
      <c r="K33" s="16" t="s">
        <v>131</v>
      </c>
      <c r="U33" s="55">
        <v>115822</v>
      </c>
      <c r="V33" s="55">
        <v>104830.8</v>
      </c>
      <c r="W33" s="55">
        <v>127981.4</v>
      </c>
      <c r="X33" s="34"/>
      <c r="Y33" s="34"/>
      <c r="Z33" s="34"/>
      <c r="AA33" s="34"/>
      <c r="AB33" s="34"/>
      <c r="AC33" s="55">
        <v>122405</v>
      </c>
      <c r="AD33" s="55">
        <v>101741.1</v>
      </c>
      <c r="AE33" s="55">
        <v>102291.4</v>
      </c>
      <c r="AF33" s="55">
        <v>83438.7</v>
      </c>
      <c r="AG33" s="55">
        <v>75690.429999999993</v>
      </c>
      <c r="AH33" s="55">
        <v>70783.899999999994</v>
      </c>
      <c r="AI33" s="55">
        <v>79545.8</v>
      </c>
      <c r="AJ33" s="55">
        <v>76618.600000000006</v>
      </c>
      <c r="AK33" s="55">
        <v>76572.45</v>
      </c>
      <c r="AL33" s="55">
        <v>69970.429999999993</v>
      </c>
      <c r="AM33" s="55">
        <v>65268.55</v>
      </c>
      <c r="AN33" s="55">
        <v>75046</v>
      </c>
      <c r="AO33" s="34"/>
      <c r="AP33" s="34"/>
      <c r="AQ33" s="34"/>
      <c r="AR33" s="34"/>
      <c r="AS33" s="34"/>
      <c r="AT33" s="55">
        <v>86208.9</v>
      </c>
      <c r="AU33" s="55">
        <v>64408.7</v>
      </c>
      <c r="AV33" s="55">
        <v>112868.5</v>
      </c>
      <c r="AW33" s="55">
        <v>117343.7</v>
      </c>
      <c r="AX33" s="55">
        <v>116855.9</v>
      </c>
      <c r="AY33" s="55">
        <v>95097.279999999999</v>
      </c>
      <c r="AZ33" s="55">
        <v>115666.1</v>
      </c>
      <c r="BA33" s="55">
        <v>113508.1</v>
      </c>
      <c r="BB33" s="55">
        <v>113661.4</v>
      </c>
      <c r="BC33" s="55">
        <v>110928.1</v>
      </c>
      <c r="BD33" s="55">
        <v>82290.05</v>
      </c>
      <c r="BE33" s="55">
        <v>86215.13</v>
      </c>
      <c r="BF33" s="34"/>
      <c r="BG33" s="34"/>
      <c r="BH33" s="34"/>
      <c r="BI33" s="34"/>
      <c r="BJ33" s="34"/>
      <c r="BK33" s="55">
        <v>84602.3</v>
      </c>
      <c r="BL33" s="55">
        <v>94301.38</v>
      </c>
      <c r="BM33" s="55">
        <v>94761.66</v>
      </c>
      <c r="BN33" s="55">
        <v>94472</v>
      </c>
      <c r="BO33" s="55">
        <v>87126.85</v>
      </c>
      <c r="BP33" s="55">
        <v>82431.600000000006</v>
      </c>
      <c r="BQ33" s="55">
        <v>91772.37</v>
      </c>
      <c r="BR33" s="55">
        <v>88711.7</v>
      </c>
      <c r="BS33" s="55">
        <v>88025.85</v>
      </c>
      <c r="BT33" s="55">
        <v>101575.1</v>
      </c>
      <c r="BU33" s="55">
        <v>104804.3</v>
      </c>
      <c r="BV33" s="55">
        <v>101490.1</v>
      </c>
      <c r="BW33" s="34"/>
      <c r="BX33" s="34"/>
      <c r="BY33" s="34"/>
      <c r="BZ33" s="34"/>
      <c r="CA33" s="34"/>
      <c r="CB33" s="55">
        <v>100421</v>
      </c>
      <c r="CC33" s="55">
        <v>105731.7</v>
      </c>
      <c r="CD33" s="55">
        <v>109423.2</v>
      </c>
      <c r="CE33" s="55">
        <v>120414.9</v>
      </c>
      <c r="CF33" s="55">
        <v>130902.8</v>
      </c>
      <c r="CG33" s="55">
        <v>133420.4</v>
      </c>
      <c r="CH33" s="55">
        <v>135633.1</v>
      </c>
      <c r="CI33" s="55">
        <v>133144.4</v>
      </c>
      <c r="CJ33" s="55">
        <v>135882</v>
      </c>
      <c r="CK33" s="55">
        <v>127806.5</v>
      </c>
      <c r="CL33" s="55">
        <v>123454.3</v>
      </c>
    </row>
    <row r="34" spans="1:96" x14ac:dyDescent="0.25">
      <c r="A34" s="28">
        <v>21</v>
      </c>
      <c r="B34" s="24"/>
      <c r="C34" s="1" t="s">
        <v>81</v>
      </c>
      <c r="D34" s="1" t="s">
        <v>83</v>
      </c>
      <c r="E34" s="4" t="s">
        <v>29</v>
      </c>
      <c r="F34" s="1" t="s">
        <v>120</v>
      </c>
      <c r="G34" s="1" t="s">
        <v>30</v>
      </c>
      <c r="H34" s="1" t="s">
        <v>31</v>
      </c>
      <c r="I34" s="18" t="s">
        <v>21</v>
      </c>
      <c r="J34" s="2">
        <v>43101</v>
      </c>
      <c r="K34" s="16" t="s">
        <v>131</v>
      </c>
      <c r="U34" s="55">
        <v>51545.3</v>
      </c>
      <c r="V34" s="55">
        <v>46869.05</v>
      </c>
      <c r="W34" s="55">
        <v>49638.6</v>
      </c>
      <c r="X34" s="34"/>
      <c r="Y34" s="34"/>
      <c r="Z34" s="34"/>
      <c r="AA34" s="34"/>
      <c r="AB34" s="34"/>
      <c r="AC34" s="55">
        <v>49130.35</v>
      </c>
      <c r="AD34" s="55">
        <v>48368.4</v>
      </c>
      <c r="AE34" s="55">
        <v>26393.7</v>
      </c>
      <c r="AF34" s="55">
        <v>31403.55</v>
      </c>
      <c r="AG34" s="55">
        <v>33195.629999999997</v>
      </c>
      <c r="AH34" s="55">
        <v>32093.25</v>
      </c>
      <c r="AI34" s="55">
        <v>32177.8</v>
      </c>
      <c r="AJ34" s="55">
        <v>31310.35</v>
      </c>
      <c r="AK34" s="55">
        <v>28195.85</v>
      </c>
      <c r="AL34" s="55">
        <v>27858.07</v>
      </c>
      <c r="AM34" s="55">
        <v>27823.05</v>
      </c>
      <c r="AN34" s="55">
        <v>26207.45</v>
      </c>
      <c r="AO34" s="34"/>
      <c r="AP34" s="34"/>
      <c r="AQ34" s="34"/>
      <c r="AR34" s="34"/>
      <c r="AS34" s="34"/>
      <c r="AT34" s="55">
        <v>25599.8</v>
      </c>
      <c r="AU34" s="55">
        <v>23438.75</v>
      </c>
      <c r="AV34" s="55">
        <v>29341.7</v>
      </c>
      <c r="AW34" s="55">
        <v>27539.95</v>
      </c>
      <c r="AX34" s="55">
        <v>29390.05</v>
      </c>
      <c r="AY34" s="55">
        <v>28810.5</v>
      </c>
      <c r="AZ34" s="55">
        <v>33840</v>
      </c>
      <c r="BA34" s="55">
        <v>28671.93</v>
      </c>
      <c r="BB34" s="55">
        <v>40265.93</v>
      </c>
      <c r="BC34" s="55">
        <v>64127.27</v>
      </c>
      <c r="BD34" s="55">
        <v>64146.3</v>
      </c>
      <c r="BE34" s="55">
        <v>43986.9</v>
      </c>
      <c r="BF34" s="34"/>
      <c r="BG34" s="34"/>
      <c r="BH34" s="34"/>
      <c r="BI34" s="34"/>
      <c r="BJ34" s="34"/>
      <c r="BK34" s="55">
        <v>83964.3</v>
      </c>
      <c r="BL34" s="55">
        <v>188676.1</v>
      </c>
      <c r="BM34" s="55">
        <v>34558.49</v>
      </c>
      <c r="BN34" s="55">
        <v>34465.25</v>
      </c>
      <c r="BO34" s="55">
        <v>32503.9</v>
      </c>
      <c r="BP34" s="55">
        <v>31018.799999999999</v>
      </c>
      <c r="BQ34" s="55">
        <v>34631.43</v>
      </c>
      <c r="BR34" s="55">
        <v>35937.25</v>
      </c>
      <c r="BS34" s="55">
        <v>39521.550000000003</v>
      </c>
      <c r="BT34" s="55">
        <v>39142.5</v>
      </c>
      <c r="BU34" s="55">
        <v>43906</v>
      </c>
      <c r="BV34" s="55">
        <v>39434.269999999997</v>
      </c>
      <c r="BW34" s="34"/>
      <c r="BX34" s="34"/>
      <c r="BY34" s="34"/>
      <c r="BZ34" s="34"/>
      <c r="CA34" s="34"/>
      <c r="CB34" s="55">
        <v>40844.15</v>
      </c>
      <c r="CC34" s="55">
        <v>37715.65</v>
      </c>
      <c r="CD34" s="55">
        <v>30269.05</v>
      </c>
      <c r="CE34" s="55">
        <v>31180.95</v>
      </c>
      <c r="CF34" s="55">
        <v>36660.6</v>
      </c>
      <c r="CG34" s="55">
        <v>38267.370000000003</v>
      </c>
      <c r="CH34" s="55">
        <v>44069</v>
      </c>
      <c r="CI34" s="55">
        <v>50388.65</v>
      </c>
      <c r="CJ34" s="55">
        <v>56130.55</v>
      </c>
      <c r="CK34" s="55">
        <v>57766.400000000001</v>
      </c>
      <c r="CL34" s="55">
        <v>57274.400000000001</v>
      </c>
    </row>
    <row r="35" spans="1:96" x14ac:dyDescent="0.25">
      <c r="A35" s="28">
        <v>22</v>
      </c>
      <c r="B35" s="24"/>
      <c r="C35" s="1" t="s">
        <v>91</v>
      </c>
      <c r="D35" s="26" t="s">
        <v>117</v>
      </c>
      <c r="E35" s="4" t="s">
        <v>35</v>
      </c>
      <c r="F35" s="1" t="s">
        <v>121</v>
      </c>
      <c r="G35" s="1" t="s">
        <v>33</v>
      </c>
      <c r="H35" s="26" t="s">
        <v>113</v>
      </c>
      <c r="I35" s="15" t="s">
        <v>26</v>
      </c>
      <c r="J35" s="2">
        <v>43101</v>
      </c>
      <c r="K35" s="16" t="s">
        <v>131</v>
      </c>
      <c r="X35">
        <v>69.5</v>
      </c>
      <c r="Y35">
        <v>262</v>
      </c>
      <c r="Z35">
        <v>262.79999999999995</v>
      </c>
      <c r="AA35">
        <v>892.40000000000009</v>
      </c>
      <c r="AB35" s="5"/>
      <c r="AO35">
        <v>225.8</v>
      </c>
      <c r="AP35">
        <v>456.99999999999994</v>
      </c>
      <c r="AQ35">
        <v>267.40000000000009</v>
      </c>
      <c r="AR35">
        <v>960.8</v>
      </c>
      <c r="AS35" s="5"/>
      <c r="BF35">
        <v>221.8</v>
      </c>
      <c r="BG35">
        <v>320.7</v>
      </c>
      <c r="BH35">
        <v>336.4</v>
      </c>
      <c r="BI35">
        <v>532.1</v>
      </c>
      <c r="BW35">
        <v>142.9</v>
      </c>
      <c r="BX35">
        <v>486.70000000000005</v>
      </c>
      <c r="BY35">
        <v>328.4</v>
      </c>
      <c r="BZ35">
        <v>581.79999999999995</v>
      </c>
      <c r="CA35" s="5"/>
      <c r="CN35">
        <v>471.1</v>
      </c>
      <c r="CO35">
        <v>614.1</v>
      </c>
      <c r="CP35">
        <v>470.59999999999991</v>
      </c>
    </row>
    <row r="36" spans="1:96" x14ac:dyDescent="0.25">
      <c r="A36" s="28">
        <v>23</v>
      </c>
      <c r="B36" s="24" t="s">
        <v>88</v>
      </c>
      <c r="C36" s="1" t="s">
        <v>91</v>
      </c>
      <c r="D36" s="1" t="s">
        <v>87</v>
      </c>
      <c r="E36" s="54" t="s">
        <v>130</v>
      </c>
      <c r="F36" s="1" t="s">
        <v>121</v>
      </c>
      <c r="G36" s="1" t="s">
        <v>33</v>
      </c>
      <c r="H36" s="26" t="s">
        <v>113</v>
      </c>
      <c r="I36" s="15" t="s">
        <v>26</v>
      </c>
      <c r="J36" s="2">
        <v>43101</v>
      </c>
      <c r="K36" s="16" t="s">
        <v>131</v>
      </c>
      <c r="X36">
        <v>3.6</v>
      </c>
      <c r="Y36">
        <v>70.7</v>
      </c>
      <c r="Z36">
        <v>25.400000000000006</v>
      </c>
      <c r="AA36">
        <v>46.999999999999986</v>
      </c>
      <c r="AO36">
        <v>35.799999999999997</v>
      </c>
      <c r="AP36">
        <v>9.3000000000000043</v>
      </c>
      <c r="AQ36">
        <v>26.6</v>
      </c>
      <c r="AR36">
        <v>41.599999999999994</v>
      </c>
      <c r="BF36">
        <v>25.6</v>
      </c>
      <c r="BG36">
        <v>11.199999999999996</v>
      </c>
      <c r="BH36">
        <v>14.100000000000001</v>
      </c>
      <c r="BI36">
        <v>103.19999999999999</v>
      </c>
      <c r="BJ36" s="8"/>
      <c r="BW36">
        <v>25.9</v>
      </c>
      <c r="BX36">
        <v>15</v>
      </c>
      <c r="BY36">
        <v>14.100000000000001</v>
      </c>
      <c r="BZ36">
        <v>66.2</v>
      </c>
      <c r="CN36">
        <v>189.4</v>
      </c>
      <c r="CO36">
        <v>158.29999999999998</v>
      </c>
      <c r="CP36">
        <v>22.699999999999989</v>
      </c>
    </row>
    <row r="37" spans="1:96" x14ac:dyDescent="0.25">
      <c r="A37" s="28">
        <v>24</v>
      </c>
      <c r="B37" s="1"/>
      <c r="C37" s="1" t="s">
        <v>95</v>
      </c>
      <c r="D37" s="1" t="s">
        <v>92</v>
      </c>
      <c r="E37" s="4" t="s">
        <v>66</v>
      </c>
      <c r="F37" s="1" t="s">
        <v>120</v>
      </c>
      <c r="G37" s="1" t="s">
        <v>23</v>
      </c>
      <c r="H37" s="1" t="s">
        <v>67</v>
      </c>
      <c r="I37" s="18" t="s">
        <v>21</v>
      </c>
      <c r="J37" s="2">
        <v>43891</v>
      </c>
      <c r="K37" s="16" t="s">
        <v>131</v>
      </c>
      <c r="AV37" s="55">
        <v>0.7</v>
      </c>
      <c r="AW37" s="55">
        <v>-32.799999999999997</v>
      </c>
      <c r="AX37" s="55">
        <v>-34.6</v>
      </c>
      <c r="AY37" s="55">
        <v>-13.3</v>
      </c>
      <c r="AZ37" s="55">
        <v>0.7</v>
      </c>
      <c r="BA37" s="55">
        <v>3.6</v>
      </c>
      <c r="BB37" s="55">
        <v>6.5</v>
      </c>
      <c r="BC37" s="55">
        <v>7.5</v>
      </c>
      <c r="BD37" s="55">
        <v>8.5</v>
      </c>
      <c r="BE37" s="55">
        <v>10.199999999999999</v>
      </c>
      <c r="BF37" s="34"/>
      <c r="BG37" s="34"/>
      <c r="BH37" s="34"/>
      <c r="BI37" s="34"/>
      <c r="BJ37" s="34"/>
      <c r="BK37" s="55">
        <v>7.9</v>
      </c>
      <c r="BL37" s="55">
        <v>10</v>
      </c>
      <c r="BM37" s="55">
        <v>11.7</v>
      </c>
      <c r="BN37" s="55">
        <v>14.4</v>
      </c>
      <c r="BO37" s="55">
        <v>13.9</v>
      </c>
      <c r="BP37" s="55">
        <v>16.399999999999999</v>
      </c>
      <c r="BQ37" s="55">
        <v>15.3</v>
      </c>
      <c r="BR37" s="55">
        <v>16.100000000000001</v>
      </c>
      <c r="BS37" s="55">
        <v>17.5</v>
      </c>
      <c r="BT37" s="55">
        <v>17.7</v>
      </c>
      <c r="BU37" s="55">
        <v>11</v>
      </c>
      <c r="BV37" s="55">
        <v>18.8</v>
      </c>
      <c r="BW37" s="34"/>
      <c r="BX37" s="34"/>
      <c r="BY37" s="34"/>
      <c r="BZ37" s="34"/>
      <c r="CA37" s="34"/>
      <c r="CB37" s="55">
        <v>15.4</v>
      </c>
      <c r="CC37" s="55">
        <v>18</v>
      </c>
      <c r="CD37" s="55">
        <v>18.600000000000001</v>
      </c>
      <c r="CE37" s="55">
        <v>18.600000000000001</v>
      </c>
      <c r="CF37" s="55">
        <v>20.399999999999999</v>
      </c>
      <c r="CG37" s="55">
        <v>22.3</v>
      </c>
      <c r="CH37" s="55">
        <v>22.4</v>
      </c>
      <c r="CI37" s="55">
        <v>23.5</v>
      </c>
      <c r="CJ37" s="55">
        <v>25.3</v>
      </c>
      <c r="CK37" s="10"/>
    </row>
    <row r="38" spans="1:96" x14ac:dyDescent="0.25">
      <c r="A38" s="28">
        <v>25</v>
      </c>
      <c r="B38" s="27" t="s">
        <v>98</v>
      </c>
      <c r="C38" s="27" t="s">
        <v>101</v>
      </c>
      <c r="D38" s="1" t="s">
        <v>62</v>
      </c>
      <c r="E38" s="4" t="s">
        <v>22</v>
      </c>
      <c r="F38" s="1" t="s">
        <v>120</v>
      </c>
      <c r="G38" s="1" t="s">
        <v>23</v>
      </c>
      <c r="H38" s="1" t="s">
        <v>40</v>
      </c>
      <c r="I38" s="18" t="s">
        <v>21</v>
      </c>
      <c r="J38" s="2">
        <v>43800</v>
      </c>
      <c r="K38" s="16" t="s">
        <v>131</v>
      </c>
      <c r="AN38" s="55">
        <v>73.032259999999994</v>
      </c>
      <c r="AO38" s="34"/>
      <c r="AP38" s="34"/>
      <c r="AQ38" s="34"/>
      <c r="AR38" s="34"/>
      <c r="AS38" s="34"/>
      <c r="AT38" s="55">
        <v>62.5</v>
      </c>
      <c r="AU38" s="55">
        <v>71.3</v>
      </c>
      <c r="AV38" s="55">
        <v>69.400000000000006</v>
      </c>
      <c r="AW38" s="55">
        <v>43.1</v>
      </c>
      <c r="AX38" s="55">
        <v>51</v>
      </c>
      <c r="AY38" s="55">
        <v>71.7</v>
      </c>
      <c r="AZ38" s="55">
        <v>76.5</v>
      </c>
      <c r="BA38" s="55">
        <v>76</v>
      </c>
      <c r="BB38" s="55">
        <v>78.2</v>
      </c>
      <c r="BC38" s="55">
        <v>76.400000000000006</v>
      </c>
      <c r="BD38" s="55">
        <v>68</v>
      </c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55">
        <v>76.8</v>
      </c>
      <c r="BT38" s="55">
        <v>74.099999999999994</v>
      </c>
      <c r="BU38" s="55">
        <v>67.7</v>
      </c>
      <c r="BV38" s="55">
        <v>73.099999999999994</v>
      </c>
      <c r="BW38" s="34"/>
      <c r="BX38" s="34"/>
      <c r="BY38" s="34"/>
      <c r="BZ38" s="34"/>
      <c r="CA38" s="34"/>
      <c r="CB38" s="55">
        <v>57.5</v>
      </c>
      <c r="CC38" s="55">
        <v>66.3</v>
      </c>
      <c r="CD38" s="55">
        <v>60.8</v>
      </c>
      <c r="CE38" s="55">
        <v>59.4</v>
      </c>
      <c r="CF38" s="55">
        <v>59.4</v>
      </c>
      <c r="CG38" s="55">
        <v>63.1</v>
      </c>
      <c r="CH38" s="55">
        <v>61</v>
      </c>
      <c r="CI38" s="55">
        <v>59.4</v>
      </c>
      <c r="CJ38" s="55">
        <v>55.6</v>
      </c>
      <c r="CK38" s="55">
        <v>52.9</v>
      </c>
      <c r="CL38" s="55">
        <v>51.4</v>
      </c>
    </row>
    <row r="39" spans="1:96" x14ac:dyDescent="0.25">
      <c r="A39" s="28">
        <v>26</v>
      </c>
      <c r="B39" s="1"/>
      <c r="C39" s="26" t="s">
        <v>100</v>
      </c>
      <c r="D39" s="22" t="s">
        <v>63</v>
      </c>
      <c r="E39" s="4" t="s">
        <v>60</v>
      </c>
      <c r="F39" s="26" t="s">
        <v>122</v>
      </c>
      <c r="G39" s="1" t="s">
        <v>23</v>
      </c>
      <c r="H39" s="1" t="s">
        <v>40</v>
      </c>
      <c r="I39" s="18" t="s">
        <v>21</v>
      </c>
      <c r="J39" s="2">
        <v>43497</v>
      </c>
      <c r="K39" s="16" t="s">
        <v>131</v>
      </c>
      <c r="AD39" s="31">
        <v>88.296296296296291</v>
      </c>
      <c r="AE39" s="31">
        <v>90.451612903225808</v>
      </c>
      <c r="AF39" s="31">
        <v>93.36666666666666</v>
      </c>
      <c r="AG39" s="31">
        <v>96.129032258064512</v>
      </c>
      <c r="AH39" s="31">
        <v>90</v>
      </c>
      <c r="AI39" s="31">
        <v>100.2</v>
      </c>
      <c r="AJ39" s="31">
        <v>101.8064516129032</v>
      </c>
      <c r="AK39" s="31">
        <v>104.4</v>
      </c>
      <c r="AL39" s="31">
        <v>99.612903225806448</v>
      </c>
      <c r="AM39" s="31">
        <v>106.5</v>
      </c>
      <c r="AN39" s="31">
        <v>127.2903225806452</v>
      </c>
      <c r="AO39" s="31"/>
      <c r="AP39" s="31"/>
      <c r="AQ39" s="31"/>
      <c r="AR39" s="31"/>
      <c r="AS39" s="31"/>
      <c r="AT39" s="31">
        <v>153.741935483871</v>
      </c>
      <c r="AU39" s="31">
        <v>98.821428571428569</v>
      </c>
      <c r="AV39" s="31">
        <v>118.1290322580645</v>
      </c>
      <c r="AW39" s="31">
        <v>78.400000000000006</v>
      </c>
      <c r="AX39" s="31">
        <v>94.967741935483872</v>
      </c>
      <c r="AY39" s="31">
        <v>122.76666666666669</v>
      </c>
      <c r="AZ39" s="31">
        <v>122.56666666666671</v>
      </c>
      <c r="BA39" s="31">
        <v>126.1290322580645</v>
      </c>
      <c r="BB39" s="31">
        <v>122.06666666666671</v>
      </c>
      <c r="BC39" s="31">
        <v>122.38709677419359</v>
      </c>
      <c r="BD39" s="31">
        <v>136.19999999999999</v>
      </c>
      <c r="BE39" s="31">
        <v>163</v>
      </c>
      <c r="BF39" s="31"/>
      <c r="BG39" s="31"/>
      <c r="BH39" s="31"/>
      <c r="BI39" s="31"/>
      <c r="BJ39" s="31"/>
      <c r="BK39" s="31">
        <v>175.9677419354839</v>
      </c>
      <c r="BL39" s="31">
        <v>127.3214285714286</v>
      </c>
      <c r="BM39" s="31">
        <v>125.48387096774189</v>
      </c>
      <c r="BN39" s="31">
        <v>127.5333333333333</v>
      </c>
      <c r="BO39" s="31">
        <v>127.2258064516129</v>
      </c>
      <c r="BP39" s="31">
        <v>129.76666666666671</v>
      </c>
      <c r="BQ39" s="31">
        <v>125.5</v>
      </c>
      <c r="BR39" s="31">
        <v>129.90322580645159</v>
      </c>
      <c r="BS39" s="31">
        <v>127.43333333333329</v>
      </c>
      <c r="BT39" s="31">
        <v>124.61290322580641</v>
      </c>
      <c r="BU39" s="31">
        <v>146.83333333333329</v>
      </c>
      <c r="BV39" s="31">
        <v>126.3225806451613</v>
      </c>
      <c r="BW39" s="31"/>
      <c r="BX39" s="31"/>
      <c r="BY39" s="31"/>
      <c r="BZ39" s="31"/>
      <c r="CA39" s="31"/>
      <c r="CB39" s="31">
        <v>168.2258064516129</v>
      </c>
      <c r="CC39" s="31">
        <v>139.67857142857139</v>
      </c>
      <c r="CD39" s="31">
        <v>136.45161290322579</v>
      </c>
      <c r="CE39" s="31">
        <v>94.566666666666663</v>
      </c>
      <c r="CF39" s="31">
        <v>88.451612903225808</v>
      </c>
      <c r="CG39" s="31">
        <v>89.666666666666671</v>
      </c>
      <c r="CH39" s="31">
        <v>77.900000000000006</v>
      </c>
      <c r="CI39" s="31">
        <v>84.903225806451616</v>
      </c>
      <c r="CJ39" s="31">
        <v>81.066666666666663</v>
      </c>
      <c r="CK39" s="31">
        <v>77.870967741935488</v>
      </c>
      <c r="CL39" s="31">
        <v>83.222222222222229</v>
      </c>
    </row>
    <row r="40" spans="1:96" x14ac:dyDescent="0.25">
      <c r="A40" s="28">
        <v>27</v>
      </c>
      <c r="B40" s="1"/>
      <c r="C40" s="26" t="s">
        <v>100</v>
      </c>
      <c r="D40" s="22" t="s">
        <v>64</v>
      </c>
      <c r="E40" s="4" t="s">
        <v>60</v>
      </c>
      <c r="F40" s="26" t="s">
        <v>122</v>
      </c>
      <c r="G40" s="1" t="s">
        <v>23</v>
      </c>
      <c r="H40" s="1" t="s">
        <v>40</v>
      </c>
      <c r="I40" s="18" t="s">
        <v>21</v>
      </c>
      <c r="J40" s="2">
        <v>43497</v>
      </c>
      <c r="K40" s="16" t="s">
        <v>131</v>
      </c>
      <c r="AD40" s="31">
        <v>102.1111111111111</v>
      </c>
      <c r="AE40" s="31">
        <v>102.3548387096774</v>
      </c>
      <c r="AF40" s="31">
        <v>103.8333333333333</v>
      </c>
      <c r="AG40" s="31">
        <v>89.838709677419359</v>
      </c>
      <c r="AH40" s="31">
        <v>107</v>
      </c>
      <c r="AI40" s="31">
        <v>104.8666666666667</v>
      </c>
      <c r="AJ40" s="31">
        <v>98.032258064516128</v>
      </c>
      <c r="AK40" s="31">
        <v>98.63333333333334</v>
      </c>
      <c r="AL40" s="31">
        <v>105.258064516129</v>
      </c>
      <c r="AM40" s="31">
        <v>110.3333333333333</v>
      </c>
      <c r="AN40" s="31">
        <v>110.41935483870969</v>
      </c>
      <c r="AO40" s="31"/>
      <c r="AP40" s="31"/>
      <c r="AQ40" s="31"/>
      <c r="AR40" s="31"/>
      <c r="AS40" s="31"/>
      <c r="AT40" s="31">
        <v>160.93548387096769</v>
      </c>
      <c r="AU40" s="31">
        <v>116.6071428571429</v>
      </c>
      <c r="AV40" s="31">
        <v>109.1290322580645</v>
      </c>
      <c r="AW40" s="31">
        <v>45.43333333333333</v>
      </c>
      <c r="AX40" s="31">
        <v>68.096774193548384</v>
      </c>
      <c r="AY40" s="31">
        <v>102.23333333333331</v>
      </c>
      <c r="AZ40" s="31">
        <v>137.6</v>
      </c>
      <c r="BA40" s="31">
        <v>118.8387096774194</v>
      </c>
      <c r="BB40" s="31">
        <v>124.4</v>
      </c>
      <c r="BC40" s="31">
        <v>137.67741935483869</v>
      </c>
      <c r="BD40" s="31">
        <v>130</v>
      </c>
      <c r="BE40" s="31">
        <v>130.35483870967741</v>
      </c>
      <c r="BF40" s="31"/>
      <c r="BG40" s="31"/>
      <c r="BH40" s="31"/>
      <c r="BI40" s="31"/>
      <c r="BJ40" s="31"/>
      <c r="BK40" s="31">
        <v>175</v>
      </c>
      <c r="BL40" s="31">
        <v>128.78571428571431</v>
      </c>
      <c r="BM40" s="31">
        <v>136.29032258064521</v>
      </c>
      <c r="BN40" s="31">
        <v>137.9666666666667</v>
      </c>
      <c r="BO40" s="31">
        <v>121.2258064516129</v>
      </c>
      <c r="BP40" s="31">
        <v>131.8666666666667</v>
      </c>
      <c r="BQ40" s="31">
        <v>130.73333333333329</v>
      </c>
      <c r="BR40" s="31">
        <v>121.7741935483871</v>
      </c>
      <c r="BS40" s="31">
        <v>123.23333333333331</v>
      </c>
      <c r="BT40" s="31">
        <v>130.54838709677421</v>
      </c>
      <c r="BU40" s="31">
        <v>122.2</v>
      </c>
      <c r="BV40" s="31"/>
      <c r="BW40" s="31"/>
      <c r="BX40" s="31"/>
      <c r="BY40" s="31"/>
      <c r="BZ40" s="31"/>
      <c r="CA40" s="31"/>
      <c r="CB40" s="31">
        <v>168.35483870967741</v>
      </c>
      <c r="CC40" s="31">
        <v>130</v>
      </c>
      <c r="CD40" s="31">
        <v>124.2258064516129</v>
      </c>
      <c r="CE40" s="31">
        <v>118.73333333333331</v>
      </c>
      <c r="CF40" s="31">
        <v>103.0967741935484</v>
      </c>
      <c r="CG40" s="31">
        <v>101.8</v>
      </c>
      <c r="CH40" s="31">
        <v>99.166666666666671</v>
      </c>
      <c r="CI40" s="31">
        <v>98.064516129032256</v>
      </c>
      <c r="CJ40" s="31">
        <v>98.466666666666669</v>
      </c>
      <c r="CK40" s="31">
        <v>99.322580645161295</v>
      </c>
      <c r="CL40" s="31">
        <v>96.444444444444443</v>
      </c>
    </row>
    <row r="41" spans="1:96" x14ac:dyDescent="0.25">
      <c r="A41" s="28">
        <v>28</v>
      </c>
      <c r="B41" s="1"/>
      <c r="C41" s="26" t="s">
        <v>100</v>
      </c>
      <c r="D41" s="22" t="s">
        <v>65</v>
      </c>
      <c r="E41" s="4" t="s">
        <v>60</v>
      </c>
      <c r="F41" s="26" t="s">
        <v>122</v>
      </c>
      <c r="G41" s="1" t="s">
        <v>23</v>
      </c>
      <c r="H41" s="1" t="s">
        <v>40</v>
      </c>
      <c r="I41" s="18" t="s">
        <v>21</v>
      </c>
      <c r="J41" s="2">
        <v>43497</v>
      </c>
      <c r="K41" s="16" t="s">
        <v>131</v>
      </c>
      <c r="AD41" s="31">
        <v>91.851851851851848</v>
      </c>
      <c r="AE41" s="31">
        <v>95.612903225806448</v>
      </c>
      <c r="AF41" s="31">
        <v>95.833333333333329</v>
      </c>
      <c r="AG41" s="31">
        <v>102.0322580645161</v>
      </c>
      <c r="AH41" s="31">
        <v>105.5</v>
      </c>
      <c r="AI41" s="31">
        <v>99.533333333333331</v>
      </c>
      <c r="AJ41" s="31">
        <v>107.38709677419359</v>
      </c>
      <c r="AK41" s="31">
        <v>106.56666666666671</v>
      </c>
      <c r="AL41" s="31">
        <v>98.935483870967744</v>
      </c>
      <c r="AM41" s="31">
        <v>99.433333333333337</v>
      </c>
      <c r="AN41" s="31">
        <v>99.903225806451616</v>
      </c>
      <c r="AO41" s="31"/>
      <c r="AP41" s="31"/>
      <c r="AQ41" s="31"/>
      <c r="AR41" s="31"/>
      <c r="AS41" s="31"/>
      <c r="AT41" s="31">
        <v>160.12903225806451</v>
      </c>
      <c r="AU41" s="31">
        <v>98.285714285714292</v>
      </c>
      <c r="AV41" s="31">
        <v>75.709677419354833</v>
      </c>
      <c r="AW41" s="31">
        <v>21.06666666666667</v>
      </c>
      <c r="AX41" s="31">
        <v>27.741935483870972</v>
      </c>
      <c r="AY41" s="31">
        <v>50.9</v>
      </c>
      <c r="AZ41" s="31">
        <v>84.1</v>
      </c>
      <c r="BA41" s="31">
        <v>108.9354838709677</v>
      </c>
      <c r="BB41" s="31">
        <v>103.56666666666671</v>
      </c>
      <c r="BC41" s="31">
        <v>84.322580645161295</v>
      </c>
      <c r="BD41" s="31">
        <v>73.8</v>
      </c>
      <c r="BE41" s="31">
        <v>71.064516129032256</v>
      </c>
      <c r="BF41" s="31"/>
      <c r="BG41" s="31"/>
      <c r="BH41" s="31"/>
      <c r="BI41" s="31"/>
      <c r="BJ41" s="31"/>
      <c r="BK41" s="31">
        <v>138.38709677419351</v>
      </c>
      <c r="BL41" s="31">
        <v>84.928571428571431</v>
      </c>
      <c r="BM41" s="31">
        <v>87.548387096774192</v>
      </c>
      <c r="BN41" s="31">
        <v>84.533333333333331</v>
      </c>
      <c r="BO41" s="31">
        <v>93.516129032258064</v>
      </c>
      <c r="BP41" s="31">
        <v>86.7</v>
      </c>
      <c r="BQ41" s="31">
        <v>77.099999999999994</v>
      </c>
      <c r="BR41" s="31">
        <v>92.516129032258064</v>
      </c>
      <c r="BS41" s="31">
        <v>82.36666666666666</v>
      </c>
      <c r="BT41" s="31">
        <v>76.258064516129039</v>
      </c>
      <c r="BU41" s="31">
        <v>58.333333333333343</v>
      </c>
      <c r="BV41" s="31">
        <v>70.774193548387103</v>
      </c>
      <c r="BW41" s="31"/>
      <c r="BX41" s="31"/>
      <c r="BY41" s="31"/>
      <c r="BZ41" s="31"/>
      <c r="CA41" s="31"/>
      <c r="CB41" s="31">
        <v>134.32258064516131</v>
      </c>
      <c r="CC41" s="31">
        <v>75.107142857142861</v>
      </c>
      <c r="CD41" s="31">
        <v>60.516129032258057</v>
      </c>
      <c r="CE41" s="31">
        <v>64.166666666666671</v>
      </c>
      <c r="CF41" s="31">
        <v>66.096774193548384</v>
      </c>
      <c r="CG41" s="31">
        <v>67.666666666666671</v>
      </c>
      <c r="CH41" s="31">
        <v>47.333333333333343</v>
      </c>
      <c r="CI41" s="31">
        <v>63.161290322580648</v>
      </c>
      <c r="CJ41" s="31">
        <v>53.4</v>
      </c>
      <c r="CK41" s="31">
        <v>46.806451612903217</v>
      </c>
      <c r="CL41" s="31">
        <v>51.777777777777779</v>
      </c>
    </row>
    <row r="42" spans="1:96" x14ac:dyDescent="0.25">
      <c r="A42" s="28">
        <v>29</v>
      </c>
      <c r="B42" s="26"/>
      <c r="C42" s="26" t="s">
        <v>132</v>
      </c>
      <c r="D42" s="63" t="s">
        <v>133</v>
      </c>
      <c r="E42" s="64" t="s">
        <v>134</v>
      </c>
      <c r="F42" s="65"/>
      <c r="G42" s="63" t="s">
        <v>135</v>
      </c>
      <c r="H42" s="63" t="s">
        <v>67</v>
      </c>
      <c r="I42" s="18" t="s">
        <v>21</v>
      </c>
      <c r="J42" s="2">
        <v>43497</v>
      </c>
      <c r="K42" s="16" t="s">
        <v>131</v>
      </c>
      <c r="AD42" s="31">
        <v>19.977499999999999</v>
      </c>
      <c r="AE42" s="31">
        <v>18.659354839999999</v>
      </c>
      <c r="AF42" s="31">
        <v>18.991</v>
      </c>
      <c r="AG42" s="31">
        <v>17.336451610000001</v>
      </c>
      <c r="AH42" s="31">
        <v>17.878</v>
      </c>
      <c r="AI42" s="31">
        <v>18.809333330000001</v>
      </c>
      <c r="AJ42" s="31">
        <v>18.45290323</v>
      </c>
      <c r="AK42" s="31">
        <v>18.484333329999998</v>
      </c>
      <c r="AL42" s="31">
        <v>18.80354839</v>
      </c>
      <c r="AM42" s="31">
        <v>19.75266667</v>
      </c>
      <c r="AN42" s="31">
        <v>18.05225806</v>
      </c>
      <c r="AO42" s="31"/>
      <c r="AP42" s="31"/>
      <c r="AQ42" s="31"/>
      <c r="AR42" s="31"/>
      <c r="AS42" s="31"/>
      <c r="AT42" s="31">
        <v>19.066451610000001</v>
      </c>
      <c r="AU42" s="31">
        <v>19.666071429999999</v>
      </c>
      <c r="AV42" s="31">
        <v>18.208064520000001</v>
      </c>
      <c r="AW42" s="31">
        <v>28.204666670000002</v>
      </c>
      <c r="AX42" s="31">
        <v>28.225161289999999</v>
      </c>
      <c r="AY42" s="31">
        <v>23.216666669999999</v>
      </c>
      <c r="AZ42" s="31">
        <v>23.416666670000001</v>
      </c>
      <c r="BA42" s="31">
        <v>21.834516130000001</v>
      </c>
      <c r="BB42" s="31">
        <v>23.004999999999999</v>
      </c>
      <c r="BC42" s="31">
        <v>23.251290319999999</v>
      </c>
      <c r="BD42" s="31">
        <v>24.992333330000001</v>
      </c>
      <c r="BE42" s="31">
        <v>23.2</v>
      </c>
      <c r="BF42" s="31"/>
      <c r="BG42" s="31"/>
      <c r="BH42" s="31"/>
      <c r="BI42" s="31"/>
      <c r="BJ42" s="31"/>
      <c r="BK42" s="31">
        <v>22.78258065</v>
      </c>
      <c r="BL42" s="31">
        <v>24.98107143</v>
      </c>
      <c r="BM42" s="31">
        <v>23.168064520000001</v>
      </c>
      <c r="BN42" s="31">
        <v>22.995999999999999</v>
      </c>
      <c r="BO42" s="31">
        <v>21.234838709999998</v>
      </c>
      <c r="BP42" s="31">
        <v>21.2</v>
      </c>
      <c r="BQ42" s="31">
        <v>20.792000000000002</v>
      </c>
      <c r="BR42" s="31">
        <v>22.14967742</v>
      </c>
      <c r="BS42" s="31">
        <v>22.478999999999999</v>
      </c>
      <c r="BT42" s="31">
        <v>20.957741939999998</v>
      </c>
      <c r="BU42" s="31">
        <v>22.165333329999999</v>
      </c>
      <c r="BV42" s="31">
        <v>20.514193550000002</v>
      </c>
      <c r="BW42" s="31"/>
      <c r="BX42" s="31"/>
      <c r="BY42" s="31"/>
      <c r="BZ42" s="31"/>
      <c r="CA42" s="31"/>
      <c r="CB42" s="31">
        <v>20.032903229999999</v>
      </c>
      <c r="CC42" s="31">
        <v>21.10607143</v>
      </c>
      <c r="CD42" s="31">
        <v>17.072258059999999</v>
      </c>
      <c r="CE42" s="31">
        <v>16.643999999999998</v>
      </c>
      <c r="CF42" s="31">
        <v>15.11548387</v>
      </c>
      <c r="CG42" s="31">
        <v>16.260666669999999</v>
      </c>
      <c r="CH42" s="31">
        <v>19.95</v>
      </c>
      <c r="CI42" s="31">
        <v>15.30967742</v>
      </c>
      <c r="CJ42" s="31">
        <v>17.667000000000002</v>
      </c>
      <c r="CK42" s="31">
        <v>20.118064520000001</v>
      </c>
      <c r="CL42" s="31">
        <v>20.95727273</v>
      </c>
    </row>
    <row r="43" spans="1:96" ht="16.5" thickBot="1" x14ac:dyDescent="0.3">
      <c r="A43" s="28">
        <v>30</v>
      </c>
      <c r="B43" s="1"/>
      <c r="C43" s="1" t="s">
        <v>97</v>
      </c>
      <c r="D43" s="1" t="s">
        <v>27</v>
      </c>
      <c r="E43" s="4" t="s">
        <v>28</v>
      </c>
      <c r="F43" s="53" t="s">
        <v>128</v>
      </c>
      <c r="G43" s="1"/>
      <c r="H43" s="1" t="s">
        <v>24</v>
      </c>
      <c r="I43" s="14" t="s">
        <v>25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60">
        <v>348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61">
        <v>402</v>
      </c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62">
        <v>537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>
        <v>580</v>
      </c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>
        <v>653</v>
      </c>
    </row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</sheetData>
  <hyperlinks>
    <hyperlink ref="E43" r:id="rId1" xr:uid="{00000000-0004-0000-0000-000000000000}"/>
    <hyperlink ref="E29" r:id="rId2" xr:uid="{00000000-0004-0000-0000-000001000000}"/>
    <hyperlink ref="E32" r:id="rId3" xr:uid="{00000000-0004-0000-0000-000002000000}"/>
    <hyperlink ref="E30" r:id="rId4" xr:uid="{00000000-0004-0000-0000-000003000000}"/>
    <hyperlink ref="E33" r:id="rId5" xr:uid="{00000000-0004-0000-0000-000004000000}"/>
    <hyperlink ref="E31" r:id="rId6" xr:uid="{00000000-0004-0000-0000-000005000000}"/>
    <hyperlink ref="E34" r:id="rId7" xr:uid="{00000000-0004-0000-0000-000006000000}"/>
    <hyperlink ref="E6" r:id="rId8" xr:uid="{00000000-0004-0000-0000-000007000000}"/>
    <hyperlink ref="E7" r:id="rId9" xr:uid="{00000000-0004-0000-0000-000008000000}"/>
    <hyperlink ref="E8" r:id="rId10" xr:uid="{00000000-0004-0000-0000-000009000000}"/>
    <hyperlink ref="E35" r:id="rId11" xr:uid="{00000000-0004-0000-0000-00000A000000}"/>
    <hyperlink ref="E36" r:id="rId12" xr:uid="{00000000-0004-0000-0000-00000B000000}"/>
    <hyperlink ref="E4" r:id="rId13" xr:uid="{00000000-0004-0000-0000-00000C000000}"/>
    <hyperlink ref="E9" r:id="rId14" xr:uid="{00000000-0004-0000-0000-00000D000000}"/>
    <hyperlink ref="E5" r:id="rId15" xr:uid="{00000000-0004-0000-0000-00000E000000}"/>
    <hyperlink ref="E22" r:id="rId16" xr:uid="{00000000-0004-0000-0000-00000F000000}"/>
    <hyperlink ref="E23" r:id="rId17" xr:uid="{00000000-0004-0000-0000-000010000000}"/>
    <hyperlink ref="E24" r:id="rId18" xr:uid="{00000000-0004-0000-0000-000011000000}"/>
    <hyperlink ref="E25" r:id="rId19" xr:uid="{00000000-0004-0000-0000-000012000000}"/>
    <hyperlink ref="F25" r:id="rId20" display="https://www.fedstat.ru/indicator/57699" xr:uid="{00000000-0004-0000-0000-000013000000}"/>
    <hyperlink ref="E26" r:id="rId21" xr:uid="{00000000-0004-0000-0000-000014000000}"/>
    <hyperlink ref="E27" r:id="rId22" xr:uid="{00000000-0004-0000-0000-000015000000}"/>
    <hyperlink ref="E28" r:id="rId23" xr:uid="{00000000-0004-0000-0000-000016000000}"/>
    <hyperlink ref="E38" r:id="rId24" xr:uid="{00000000-0004-0000-0000-000017000000}"/>
    <hyperlink ref="E39" r:id="rId25" xr:uid="{00000000-0004-0000-0000-000018000000}"/>
    <hyperlink ref="E40" r:id="rId26" xr:uid="{00000000-0004-0000-0000-000019000000}"/>
    <hyperlink ref="E41" r:id="rId27" xr:uid="{00000000-0004-0000-0000-00001A000000}"/>
    <hyperlink ref="E37" r:id="rId28" xr:uid="{00000000-0004-0000-0000-00001B000000}"/>
    <hyperlink ref="E15" r:id="rId29" xr:uid="{00000000-0004-0000-0000-00001C000000}"/>
    <hyperlink ref="E16" r:id="rId30" xr:uid="{00000000-0004-0000-0000-00001D000000}"/>
    <hyperlink ref="E17" r:id="rId31" xr:uid="{00000000-0004-0000-0000-00001E000000}"/>
    <hyperlink ref="E18" r:id="rId32" xr:uid="{00000000-0004-0000-0000-00001F000000}"/>
    <hyperlink ref="E10" r:id="rId33" xr:uid="{00000000-0004-0000-0000-000020000000}"/>
    <hyperlink ref="E12" r:id="rId34" xr:uid="{00000000-0004-0000-0000-000021000000}"/>
    <hyperlink ref="E13" r:id="rId35" xr:uid="{00000000-0004-0000-0000-000022000000}"/>
    <hyperlink ref="E14" r:id="rId36" xr:uid="{00000000-0004-0000-0000-000023000000}"/>
    <hyperlink ref="F26" r:id="rId37" display="https://www.fedstat.ru/indicator/57699" xr:uid="{00000000-0004-0000-0000-000024000000}"/>
    <hyperlink ref="E42" r:id="rId38" xr:uid="{81C13786-B54A-49A9-B436-ABA10D4FDA7E}"/>
  </hyperlinks>
  <pageMargins left="0.7" right="0.7" top="0.75" bottom="0.75" header="0.3" footer="0.3"/>
  <pageSetup paperSize="9" firstPageNumber="2147483648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User</cp:lastModifiedBy>
  <cp:revision>43</cp:revision>
  <dcterms:created xsi:type="dcterms:W3CDTF">2022-11-07T17:08:48Z</dcterms:created>
  <dcterms:modified xsi:type="dcterms:W3CDTF">2022-11-29T19:03:28Z</dcterms:modified>
</cp:coreProperties>
</file>