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K20-RU\"/>
    </mc:Choice>
  </mc:AlternateContent>
  <xr:revisionPtr revIDLastSave="0" documentId="8_{D46EFAFC-443A-4987-BE2B-06D137A336BC}" xr6:coauthVersionLast="36" xr6:coauthVersionMax="36" xr10:uidLastSave="{00000000-0000-0000-0000-000000000000}"/>
  <bookViews>
    <workbookView xWindow="0" yWindow="0" windowWidth="14380" windowHeight="3980" activeTab="5" xr2:uid="{AF50CBF4-9C08-4033-977B-43AE6B346D61}"/>
  </bookViews>
  <sheets>
    <sheet name="Window_function" sheetId="1" r:id="rId1"/>
    <sheet name="Partion By Visulaization" sheetId="2" r:id="rId2"/>
    <sheet name="Rank" sheetId="3" r:id="rId3"/>
    <sheet name="Dense Rank" sheetId="4" r:id="rId4"/>
    <sheet name="Lag" sheetId="5" r:id="rId5"/>
    <sheet name="Lea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6" l="1"/>
  <c r="C5" i="6" s="1"/>
  <c r="E14" i="5"/>
  <c r="F5" i="5"/>
  <c r="F6" i="5"/>
  <c r="F7" i="5"/>
  <c r="F8" i="5"/>
  <c r="F9" i="5"/>
  <c r="F10" i="5"/>
  <c r="F11" i="5"/>
  <c r="F12" i="5"/>
  <c r="F13" i="5"/>
  <c r="F14" i="5"/>
  <c r="F4" i="5"/>
  <c r="D5" i="5"/>
  <c r="D6" i="5" s="1"/>
  <c r="D7" i="5" s="1"/>
  <c r="D8" i="5" s="1"/>
  <c r="D9" i="5" s="1"/>
  <c r="D10" i="5" s="1"/>
  <c r="D11" i="5" s="1"/>
  <c r="D12" i="5" s="1"/>
  <c r="D13" i="5" s="1"/>
  <c r="D14" i="5" s="1"/>
  <c r="C14" i="5"/>
  <c r="C13" i="5"/>
  <c r="C12" i="5"/>
  <c r="C11" i="5"/>
  <c r="C10" i="5"/>
  <c r="C9" i="5"/>
  <c r="C8" i="5"/>
  <c r="C7" i="5"/>
  <c r="C6" i="5"/>
  <c r="C5" i="5"/>
  <c r="C4" i="5"/>
  <c r="M9" i="2"/>
  <c r="M3" i="2"/>
  <c r="I10" i="1"/>
  <c r="I9" i="1"/>
  <c r="C6" i="6" l="1"/>
  <c r="C7" i="6" l="1"/>
  <c r="C8" i="6" l="1"/>
  <c r="C9" i="6" l="1"/>
  <c r="C10" i="6" l="1"/>
  <c r="C11" i="6" l="1"/>
  <c r="C12" i="6" l="1"/>
  <c r="C13" i="6" l="1"/>
  <c r="C14" i="6" l="1"/>
</calcChain>
</file>

<file path=xl/sharedStrings.xml><?xml version="1.0" encoding="utf-8"?>
<sst xmlns="http://schemas.openxmlformats.org/spreadsheetml/2006/main" count="226" uniqueCount="71">
  <si>
    <t>Name</t>
  </si>
  <si>
    <t>Age</t>
  </si>
  <si>
    <t>Ramesh</t>
  </si>
  <si>
    <t>Department</t>
  </si>
  <si>
    <t>salary</t>
  </si>
  <si>
    <t>Finance</t>
  </si>
  <si>
    <t>Deepesh</t>
  </si>
  <si>
    <t>Sales</t>
  </si>
  <si>
    <t>Suresh</t>
  </si>
  <si>
    <t>Ram</t>
  </si>
  <si>
    <t>Pradeep</t>
  </si>
  <si>
    <t>Employees</t>
  </si>
  <si>
    <t>Can you write a query to find the average salary for each department.?</t>
  </si>
  <si>
    <t>Select Department,avg(salary) from employees group by department;</t>
  </si>
  <si>
    <t>avg(salary)</t>
  </si>
  <si>
    <t>Finanace</t>
  </si>
  <si>
    <t>avg_salary</t>
  </si>
  <si>
    <t>Window Functions : Applies aggregate functions &amp; ranking functions over a particular window(set of rows)</t>
  </si>
  <si>
    <r>
      <rPr>
        <sz val="16"/>
        <color rgb="FFFF0000"/>
        <rFont val="Calibri"/>
        <family val="2"/>
        <scheme val="minor"/>
      </rPr>
      <t>Select</t>
    </r>
    <r>
      <rPr>
        <sz val="16"/>
        <color theme="1"/>
        <rFont val="Calibri"/>
        <family val="2"/>
        <scheme val="minor"/>
      </rPr>
      <t xml:space="preserve"> column_name1, </t>
    </r>
    <r>
      <rPr>
        <sz val="16"/>
        <color theme="5"/>
        <rFont val="Calibri"/>
        <family val="2"/>
        <scheme val="minor"/>
      </rPr>
      <t>window_function</t>
    </r>
    <r>
      <rPr>
        <sz val="16"/>
        <color theme="1"/>
        <rFont val="Calibri"/>
        <family val="2"/>
        <scheme val="minor"/>
      </rPr>
      <t>(column_name2)</t>
    </r>
    <r>
      <rPr>
        <sz val="16"/>
        <color rgb="FFFF0000"/>
        <rFont val="Calibri"/>
        <family val="2"/>
        <scheme val="minor"/>
      </rPr>
      <t xml:space="preserve"> OVER</t>
    </r>
    <r>
      <rPr>
        <sz val="16"/>
        <color theme="1"/>
        <rFont val="Calibri"/>
        <family val="2"/>
        <scheme val="minor"/>
      </rPr>
      <t xml:space="preserve"> (</t>
    </r>
    <r>
      <rPr>
        <sz val="16"/>
        <color rgb="FFFF0000"/>
        <rFont val="Calibri"/>
        <family val="2"/>
        <scheme val="minor"/>
      </rPr>
      <t xml:space="preserve">Partition by </t>
    </r>
    <r>
      <rPr>
        <sz val="16"/>
        <color theme="1"/>
        <rFont val="Calibri"/>
        <family val="2"/>
        <scheme val="minor"/>
      </rPr>
      <t xml:space="preserve">column_name1 </t>
    </r>
    <r>
      <rPr>
        <sz val="16"/>
        <color rgb="FFFF0000"/>
        <rFont val="Calibri"/>
        <family val="2"/>
        <scheme val="minor"/>
      </rPr>
      <t>Order by</t>
    </r>
    <r>
      <rPr>
        <sz val="16"/>
        <color theme="1"/>
        <rFont val="Calibri"/>
        <family val="2"/>
        <scheme val="minor"/>
      </rPr>
      <t xml:space="preserve"> column_name3) </t>
    </r>
    <r>
      <rPr>
        <sz val="16"/>
        <color rgb="FFFF0000"/>
        <rFont val="Calibri"/>
        <family val="2"/>
        <scheme val="minor"/>
      </rPr>
      <t>as</t>
    </r>
    <r>
      <rPr>
        <sz val="16"/>
        <color theme="1"/>
        <rFont val="Calibri"/>
        <family val="2"/>
        <scheme val="minor"/>
      </rPr>
      <t xml:space="preserve"> new_column </t>
    </r>
    <r>
      <rPr>
        <sz val="16"/>
        <color rgb="FFFF0000"/>
        <rFont val="Calibri"/>
        <family val="2"/>
        <scheme val="minor"/>
      </rPr>
      <t>from</t>
    </r>
    <r>
      <rPr>
        <sz val="16"/>
        <color theme="1"/>
        <rFont val="Calibri"/>
        <family val="2"/>
        <scheme val="minor"/>
      </rPr>
      <t xml:space="preserve"> table_name;</t>
    </r>
  </si>
  <si>
    <t>column_name1</t>
  </si>
  <si>
    <t>columns to be selected</t>
  </si>
  <si>
    <t>window_function</t>
  </si>
  <si>
    <t>any aggregate functions or ranking functions</t>
  </si>
  <si>
    <t>column on which window function needs to be specified</t>
  </si>
  <si>
    <t>column_name2</t>
  </si>
  <si>
    <t>column_name3</t>
  </si>
  <si>
    <t>column on  basis whose partition of rows is to be done</t>
  </si>
  <si>
    <t>new_column</t>
  </si>
  <si>
    <t>New column name</t>
  </si>
  <si>
    <t>table_name</t>
  </si>
  <si>
    <t>Name of the table</t>
  </si>
  <si>
    <t>OVER</t>
  </si>
  <si>
    <t>It is used with the window function to define that window</t>
  </si>
  <si>
    <t>1. Partition the rows into set of rows</t>
  </si>
  <si>
    <t>2. It order the wors whose partition is to be done</t>
  </si>
  <si>
    <t>Select Name,Age,Department,Salary, avg(Salary) OVER(Partition by Department) as avg_salary from employees;</t>
  </si>
  <si>
    <t>Find the rank of employees within each department on basis of salary</t>
  </si>
  <si>
    <t>Parmeet</t>
  </si>
  <si>
    <t>Trishaan</t>
  </si>
  <si>
    <t>Mansi</t>
  </si>
  <si>
    <t>Rank</t>
  </si>
  <si>
    <r>
      <t xml:space="preserve">Select Name, Age, Department, Salary, </t>
    </r>
    <r>
      <rPr>
        <sz val="14"/>
        <color theme="5"/>
        <rFont val="Calibri"/>
        <family val="2"/>
        <scheme val="minor"/>
      </rPr>
      <t xml:space="preserve">rank() </t>
    </r>
    <r>
      <rPr>
        <sz val="14"/>
        <color theme="1"/>
        <rFont val="Calibri"/>
        <family val="2"/>
        <scheme val="minor"/>
      </rPr>
      <t>OVER(partition by Department order by salry desc) as `rank` from employees;</t>
    </r>
  </si>
  <si>
    <t>Actual Rank</t>
  </si>
  <si>
    <t>row_no</t>
  </si>
  <si>
    <r>
      <t xml:space="preserve">Select Name, Age, Department, Salary, </t>
    </r>
    <r>
      <rPr>
        <sz val="14"/>
        <color theme="5"/>
        <rFont val="Calibri"/>
        <family val="2"/>
        <scheme val="minor"/>
      </rPr>
      <t xml:space="preserve">dense_rank() </t>
    </r>
    <r>
      <rPr>
        <sz val="14"/>
        <color theme="1"/>
        <rFont val="Calibri"/>
        <family val="2"/>
        <scheme val="minor"/>
      </rPr>
      <t>OVER(partition by Department order by salry desc) as `rank` from employees;</t>
    </r>
  </si>
  <si>
    <t>Dense Rank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</si>
  <si>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</si>
  <si>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</si>
  <si>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</si>
  <si>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</si>
  <si>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</si>
  <si>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</si>
  <si>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</si>
  <si>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</si>
  <si>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</si>
  <si>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</si>
  <si>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</si>
  <si>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</si>
  <si>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Month</t>
  </si>
  <si>
    <t>sales_value</t>
  </si>
  <si>
    <t>NAN</t>
  </si>
  <si>
    <t>lag(1)</t>
  </si>
  <si>
    <t>previous_month_sale</t>
  </si>
  <si>
    <t>Select month,sales_value, lag(Sales_value) OVER() as previous_sales from sales;</t>
  </si>
  <si>
    <t>Lag function takes 3 parameters:
1. Column_name on which we need to apply the lag
2. the number of rows we need to skip(offset) default is 1
3. the default value to be returned</t>
  </si>
  <si>
    <t>lag(2)</t>
  </si>
  <si>
    <t>Lead1)</t>
  </si>
  <si>
    <t>Next_month_sales</t>
  </si>
  <si>
    <t>lead(2)</t>
  </si>
  <si>
    <t>Lead function takes 3 parameters:
1. Column_name on which we need to apply the lag
2. the number of rows we need to skip(offset) default is 1
3. the default value to be returned</t>
  </si>
  <si>
    <t>Select month,sales_value, lead(Sales_value) OVER() as previous_sales from sales;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</si>
</sst>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5"/>
      <name val="Calibri"/>
      <family val="2"/>
      <scheme val="minor"/>
    </font>
    <font>
      <sz val="1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9" fontId="0" fillId="0" borderId="0" xfId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0202-EBED-47CB-B0A1-32C1C87F6081}">
  <dimension ref="A1:P29"/>
  <sheetViews>
    <sheetView workbookViewId="0">
      <selection activeCell="B2" sqref="B2:E7"/>
    </sheetView>
  </sheetViews>
  <sheetFormatPr defaultRowHeight="14.5" x14ac:dyDescent="0.35"/>
  <cols>
    <col min="4" max="4" width="16.453125" bestFit="1" customWidth="1"/>
    <col min="6" max="6" width="9.54296875" bestFit="1" customWidth="1"/>
    <col min="8" max="8" width="10.90625" bestFit="1" customWidth="1"/>
    <col min="9" max="9" width="9.81640625" bestFit="1" customWidth="1"/>
  </cols>
  <sheetData>
    <row r="1" spans="1:16" x14ac:dyDescent="0.35">
      <c r="A1" t="s">
        <v>11</v>
      </c>
    </row>
    <row r="2" spans="1:16" x14ac:dyDescent="0.35">
      <c r="B2" s="4" t="s">
        <v>0</v>
      </c>
      <c r="C2" s="4" t="s">
        <v>1</v>
      </c>
      <c r="D2" s="4" t="s">
        <v>3</v>
      </c>
      <c r="E2" s="4" t="s">
        <v>4</v>
      </c>
      <c r="H2" s="7" t="s">
        <v>12</v>
      </c>
      <c r="I2" s="7"/>
      <c r="J2" s="7"/>
      <c r="K2" s="7"/>
      <c r="L2" s="7"/>
      <c r="M2" s="7"/>
    </row>
    <row r="3" spans="1:16" x14ac:dyDescent="0.35">
      <c r="B3" s="2" t="s">
        <v>2</v>
      </c>
      <c r="C3" s="2">
        <v>20</v>
      </c>
      <c r="D3" s="2" t="s">
        <v>5</v>
      </c>
      <c r="E3" s="3">
        <v>50000</v>
      </c>
      <c r="H3" s="7"/>
      <c r="I3" s="7"/>
      <c r="J3" s="7"/>
      <c r="K3" s="7"/>
      <c r="L3" s="7"/>
      <c r="M3" s="7"/>
    </row>
    <row r="4" spans="1:16" x14ac:dyDescent="0.35">
      <c r="B4" s="2" t="s">
        <v>6</v>
      </c>
      <c r="C4" s="2">
        <v>25</v>
      </c>
      <c r="D4" s="2" t="s">
        <v>7</v>
      </c>
      <c r="E4" s="3">
        <v>30000</v>
      </c>
    </row>
    <row r="5" spans="1:16" x14ac:dyDescent="0.35">
      <c r="B5" s="2" t="s">
        <v>8</v>
      </c>
      <c r="C5" s="2">
        <v>22</v>
      </c>
      <c r="D5" s="2" t="s">
        <v>5</v>
      </c>
      <c r="E5" s="3">
        <v>50000</v>
      </c>
      <c r="H5" s="8" t="s">
        <v>13</v>
      </c>
      <c r="I5" s="8"/>
      <c r="J5" s="8"/>
      <c r="K5" s="8"/>
      <c r="L5" s="8"/>
      <c r="M5" s="8"/>
      <c r="N5" s="8"/>
    </row>
    <row r="6" spans="1:16" x14ac:dyDescent="0.35">
      <c r="B6" s="2" t="s">
        <v>9</v>
      </c>
      <c r="C6" s="2">
        <v>28</v>
      </c>
      <c r="D6" s="2" t="s">
        <v>5</v>
      </c>
      <c r="E6" s="3">
        <v>20000</v>
      </c>
      <c r="H6" s="8"/>
      <c r="I6" s="8"/>
      <c r="J6" s="8"/>
      <c r="K6" s="8"/>
      <c r="L6" s="8"/>
      <c r="M6" s="8"/>
      <c r="N6" s="8"/>
    </row>
    <row r="7" spans="1:16" x14ac:dyDescent="0.35">
      <c r="B7" s="2" t="s">
        <v>10</v>
      </c>
      <c r="C7" s="2">
        <v>22</v>
      </c>
      <c r="D7" s="2" t="s">
        <v>7</v>
      </c>
      <c r="E7" s="3">
        <v>20000</v>
      </c>
    </row>
    <row r="8" spans="1:16" x14ac:dyDescent="0.35">
      <c r="H8" s="11" t="s">
        <v>3</v>
      </c>
      <c r="I8" s="11" t="s">
        <v>14</v>
      </c>
      <c r="K8" s="12" t="s">
        <v>17</v>
      </c>
      <c r="L8" s="12"/>
      <c r="M8" s="12"/>
      <c r="N8" s="12"/>
      <c r="O8" s="12"/>
      <c r="P8" s="12"/>
    </row>
    <row r="9" spans="1:16" x14ac:dyDescent="0.35">
      <c r="H9" s="9" t="s">
        <v>15</v>
      </c>
      <c r="I9" s="10">
        <f>AVERAGE(E3,E5,E6)</f>
        <v>40000</v>
      </c>
      <c r="K9" s="12"/>
      <c r="L9" s="12"/>
      <c r="M9" s="12"/>
      <c r="N9" s="12"/>
      <c r="O9" s="12"/>
      <c r="P9" s="12"/>
    </row>
    <row r="10" spans="1:16" x14ac:dyDescent="0.35">
      <c r="H10" s="9" t="s">
        <v>7</v>
      </c>
      <c r="I10" s="10">
        <f>AVERAGE(E4,E7)</f>
        <v>25000</v>
      </c>
      <c r="K10" s="12"/>
      <c r="L10" s="12"/>
      <c r="M10" s="12"/>
      <c r="N10" s="12"/>
      <c r="O10" s="12"/>
      <c r="P10" s="12"/>
    </row>
    <row r="11" spans="1:16" x14ac:dyDescent="0.35">
      <c r="K11" s="12"/>
      <c r="L11" s="12"/>
      <c r="M11" s="12"/>
      <c r="N11" s="12"/>
      <c r="O11" s="12"/>
      <c r="P11" s="12"/>
    </row>
    <row r="12" spans="1:16" x14ac:dyDescent="0.35">
      <c r="B12" s="4" t="s">
        <v>0</v>
      </c>
      <c r="C12" s="4" t="s">
        <v>1</v>
      </c>
      <c r="D12" s="4" t="s">
        <v>3</v>
      </c>
      <c r="E12" s="4" t="s">
        <v>4</v>
      </c>
      <c r="F12" s="4" t="s">
        <v>16</v>
      </c>
      <c r="K12" s="12"/>
      <c r="L12" s="12"/>
      <c r="M12" s="12"/>
      <c r="N12" s="12"/>
      <c r="O12" s="12"/>
      <c r="P12" s="12"/>
    </row>
    <row r="13" spans="1:16" x14ac:dyDescent="0.35">
      <c r="B13" s="2" t="s">
        <v>2</v>
      </c>
      <c r="C13" s="2">
        <v>20</v>
      </c>
      <c r="D13" s="2" t="s">
        <v>5</v>
      </c>
      <c r="E13" s="3">
        <v>50000</v>
      </c>
      <c r="F13" s="10">
        <v>40000</v>
      </c>
    </row>
    <row r="14" spans="1:16" ht="14.5" customHeight="1" x14ac:dyDescent="0.35">
      <c r="B14" s="2" t="s">
        <v>6</v>
      </c>
      <c r="C14" s="2">
        <v>25</v>
      </c>
      <c r="D14" s="2" t="s">
        <v>7</v>
      </c>
      <c r="E14" s="3">
        <v>30000</v>
      </c>
      <c r="F14" s="10">
        <v>25000</v>
      </c>
      <c r="H14" s="14" t="s">
        <v>18</v>
      </c>
      <c r="I14" s="14"/>
      <c r="J14" s="14"/>
      <c r="K14" s="14"/>
      <c r="L14" s="14"/>
      <c r="M14" s="14"/>
      <c r="N14" s="14"/>
      <c r="O14" s="14"/>
      <c r="P14" s="14"/>
    </row>
    <row r="15" spans="1:16" ht="14.5" customHeight="1" x14ac:dyDescent="0.35">
      <c r="B15" s="2" t="s">
        <v>8</v>
      </c>
      <c r="C15" s="2">
        <v>22</v>
      </c>
      <c r="D15" s="2" t="s">
        <v>5</v>
      </c>
      <c r="E15" s="3">
        <v>50000</v>
      </c>
      <c r="F15" s="10">
        <v>40000</v>
      </c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4.5" customHeight="1" x14ac:dyDescent="0.35">
      <c r="B16" s="2" t="s">
        <v>9</v>
      </c>
      <c r="C16" s="2">
        <v>28</v>
      </c>
      <c r="D16" s="2" t="s">
        <v>5</v>
      </c>
      <c r="E16" s="3">
        <v>20000</v>
      </c>
      <c r="F16" s="10">
        <v>40000</v>
      </c>
      <c r="H16" s="14"/>
      <c r="I16" s="14"/>
      <c r="J16" s="14"/>
      <c r="K16" s="14"/>
      <c r="L16" s="14"/>
      <c r="M16" s="14"/>
      <c r="N16" s="14"/>
      <c r="O16" s="14"/>
      <c r="P16" s="14"/>
    </row>
    <row r="17" spans="2:16" x14ac:dyDescent="0.35">
      <c r="B17" s="2" t="s">
        <v>10</v>
      </c>
      <c r="C17" s="2">
        <v>22</v>
      </c>
      <c r="D17" s="2" t="s">
        <v>7</v>
      </c>
      <c r="E17" s="3">
        <v>20000</v>
      </c>
      <c r="F17" s="10">
        <v>25000</v>
      </c>
      <c r="H17" s="14"/>
      <c r="I17" s="14"/>
      <c r="J17" s="14"/>
      <c r="K17" s="14"/>
      <c r="L17" s="14"/>
      <c r="M17" s="14"/>
      <c r="N17" s="14"/>
      <c r="O17" s="14"/>
      <c r="P17" s="14"/>
    </row>
    <row r="18" spans="2:16" x14ac:dyDescent="0.35">
      <c r="H18" s="14"/>
      <c r="I18" s="14"/>
      <c r="J18" s="14"/>
      <c r="K18" s="14"/>
      <c r="L18" s="14"/>
      <c r="M18" s="14"/>
      <c r="N18" s="14"/>
      <c r="O18" s="14"/>
      <c r="P18" s="14"/>
    </row>
    <row r="20" spans="2:16" x14ac:dyDescent="0.35">
      <c r="H20" s="5" t="s">
        <v>19</v>
      </c>
      <c r="I20" s="5"/>
      <c r="J20" t="s">
        <v>20</v>
      </c>
    </row>
    <row r="21" spans="2:16" x14ac:dyDescent="0.35">
      <c r="B21" s="16" t="s">
        <v>35</v>
      </c>
      <c r="C21" s="16"/>
      <c r="D21" s="16"/>
      <c r="E21" s="16"/>
      <c r="F21" s="16"/>
      <c r="H21" s="5" t="s">
        <v>21</v>
      </c>
      <c r="I21" s="5"/>
      <c r="J21" t="s">
        <v>22</v>
      </c>
    </row>
    <row r="22" spans="2:16" x14ac:dyDescent="0.35">
      <c r="B22" s="16"/>
      <c r="C22" s="16"/>
      <c r="D22" s="16"/>
      <c r="E22" s="16"/>
      <c r="F22" s="16"/>
      <c r="H22" s="5" t="s">
        <v>24</v>
      </c>
      <c r="I22" s="5"/>
      <c r="J22" t="s">
        <v>23</v>
      </c>
    </row>
    <row r="23" spans="2:16" x14ac:dyDescent="0.35">
      <c r="B23" s="16"/>
      <c r="C23" s="16"/>
      <c r="D23" s="16"/>
      <c r="E23" s="16"/>
      <c r="F23" s="16"/>
      <c r="H23" s="5" t="s">
        <v>25</v>
      </c>
      <c r="I23" s="5"/>
      <c r="J23" t="s">
        <v>26</v>
      </c>
    </row>
    <row r="24" spans="2:16" x14ac:dyDescent="0.35">
      <c r="B24" s="16"/>
      <c r="C24" s="16"/>
      <c r="D24" s="16"/>
      <c r="E24" s="16"/>
      <c r="F24" s="16"/>
      <c r="H24" s="13" t="s">
        <v>27</v>
      </c>
      <c r="I24" s="13"/>
      <c r="J24" t="s">
        <v>28</v>
      </c>
    </row>
    <row r="25" spans="2:16" x14ac:dyDescent="0.35">
      <c r="B25" s="16"/>
      <c r="C25" s="16"/>
      <c r="D25" s="16"/>
      <c r="E25" s="16"/>
      <c r="F25" s="16"/>
      <c r="H25" s="5" t="s">
        <v>29</v>
      </c>
      <c r="I25" s="5"/>
      <c r="J25" t="s">
        <v>30</v>
      </c>
    </row>
    <row r="26" spans="2:16" x14ac:dyDescent="0.35">
      <c r="B26" s="16"/>
      <c r="C26" s="16"/>
      <c r="D26" s="16"/>
      <c r="E26" s="16"/>
      <c r="F26" s="16"/>
    </row>
    <row r="27" spans="2:16" x14ac:dyDescent="0.35">
      <c r="B27" s="16"/>
      <c r="C27" s="16"/>
      <c r="D27" s="16"/>
      <c r="E27" s="16"/>
      <c r="F27" s="16"/>
      <c r="H27" t="s">
        <v>31</v>
      </c>
      <c r="I27" t="s">
        <v>32</v>
      </c>
    </row>
    <row r="28" spans="2:16" x14ac:dyDescent="0.35">
      <c r="B28" s="16"/>
      <c r="C28" s="16"/>
      <c r="D28" s="16"/>
      <c r="E28" s="16"/>
      <c r="F28" s="16"/>
      <c r="I28" t="s">
        <v>33</v>
      </c>
    </row>
    <row r="29" spans="2:16" x14ac:dyDescent="0.35">
      <c r="I29" t="s">
        <v>34</v>
      </c>
    </row>
  </sheetData>
  <mergeCells count="10">
    <mergeCell ref="H21:I21"/>
    <mergeCell ref="H22:I22"/>
    <mergeCell ref="H23:I23"/>
    <mergeCell ref="H25:I25"/>
    <mergeCell ref="B21:F28"/>
    <mergeCell ref="H2:M3"/>
    <mergeCell ref="H5:N6"/>
    <mergeCell ref="K8:P12"/>
    <mergeCell ref="H14:P18"/>
    <mergeCell ref="H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9C8E-2CCE-463E-8E9E-18A9BCCFFAA3}">
  <dimension ref="B2:M10"/>
  <sheetViews>
    <sheetView workbookViewId="0">
      <selection activeCell="I8" sqref="I8:M10"/>
    </sheetView>
  </sheetViews>
  <sheetFormatPr defaultRowHeight="14.5" x14ac:dyDescent="0.35"/>
  <cols>
    <col min="4" max="4" width="11.08984375" bestFit="1" customWidth="1"/>
    <col min="11" max="11" width="11.08984375" bestFit="1" customWidth="1"/>
    <col min="13" max="13" width="9.54296875" bestFit="1" customWidth="1"/>
  </cols>
  <sheetData>
    <row r="2" spans="2:13" x14ac:dyDescent="0.35">
      <c r="B2" s="4" t="s">
        <v>0</v>
      </c>
      <c r="C2" s="4" t="s">
        <v>1</v>
      </c>
      <c r="D2" s="4" t="s">
        <v>3</v>
      </c>
      <c r="E2" s="4" t="s">
        <v>4</v>
      </c>
      <c r="I2" s="4" t="s">
        <v>0</v>
      </c>
      <c r="J2" s="4" t="s">
        <v>1</v>
      </c>
      <c r="K2" s="4" t="s">
        <v>3</v>
      </c>
      <c r="L2" s="4" t="s">
        <v>4</v>
      </c>
      <c r="M2" s="4" t="s">
        <v>16</v>
      </c>
    </row>
    <row r="3" spans="2:13" x14ac:dyDescent="0.35">
      <c r="B3" s="2" t="s">
        <v>2</v>
      </c>
      <c r="C3" s="2">
        <v>20</v>
      </c>
      <c r="D3" s="2" t="s">
        <v>5</v>
      </c>
      <c r="E3" s="3">
        <v>50000</v>
      </c>
      <c r="I3" s="2" t="s">
        <v>2</v>
      </c>
      <c r="J3" s="2">
        <v>20</v>
      </c>
      <c r="K3" s="2" t="s">
        <v>5</v>
      </c>
      <c r="L3" s="3">
        <v>50000</v>
      </c>
      <c r="M3" s="10">
        <f>AVERAGE(L3:L5)</f>
        <v>40000</v>
      </c>
    </row>
    <row r="4" spans="2:13" x14ac:dyDescent="0.35">
      <c r="B4" s="2" t="s">
        <v>6</v>
      </c>
      <c r="C4" s="2">
        <v>25</v>
      </c>
      <c r="D4" s="2" t="s">
        <v>7</v>
      </c>
      <c r="E4" s="3">
        <v>30000</v>
      </c>
      <c r="I4" s="2" t="s">
        <v>8</v>
      </c>
      <c r="J4" s="2">
        <v>22</v>
      </c>
      <c r="K4" s="2" t="s">
        <v>5</v>
      </c>
      <c r="L4" s="3">
        <v>50000</v>
      </c>
      <c r="M4" s="10">
        <v>40000</v>
      </c>
    </row>
    <row r="5" spans="2:13" x14ac:dyDescent="0.35">
      <c r="B5" s="2" t="s">
        <v>8</v>
      </c>
      <c r="C5" s="2">
        <v>22</v>
      </c>
      <c r="D5" s="2" t="s">
        <v>5</v>
      </c>
      <c r="E5" s="3">
        <v>50000</v>
      </c>
      <c r="I5" s="2" t="s">
        <v>9</v>
      </c>
      <c r="J5" s="2">
        <v>28</v>
      </c>
      <c r="K5" s="2" t="s">
        <v>5</v>
      </c>
      <c r="L5" s="3">
        <v>20000</v>
      </c>
      <c r="M5" s="10">
        <v>40000</v>
      </c>
    </row>
    <row r="6" spans="2:13" x14ac:dyDescent="0.35">
      <c r="B6" s="2" t="s">
        <v>9</v>
      </c>
      <c r="C6" s="2">
        <v>28</v>
      </c>
      <c r="D6" s="2" t="s">
        <v>5</v>
      </c>
      <c r="E6" s="3">
        <v>20000</v>
      </c>
    </row>
    <row r="7" spans="2:13" x14ac:dyDescent="0.35">
      <c r="B7" s="2" t="s">
        <v>10</v>
      </c>
      <c r="C7" s="2">
        <v>22</v>
      </c>
      <c r="D7" s="2" t="s">
        <v>7</v>
      </c>
      <c r="E7" s="3">
        <v>20000</v>
      </c>
    </row>
    <row r="8" spans="2:13" x14ac:dyDescent="0.35">
      <c r="I8" s="4" t="s">
        <v>0</v>
      </c>
      <c r="J8" s="4" t="s">
        <v>1</v>
      </c>
      <c r="K8" s="4" t="s">
        <v>3</v>
      </c>
      <c r="L8" s="4" t="s">
        <v>4</v>
      </c>
      <c r="M8" s="4" t="s">
        <v>16</v>
      </c>
    </row>
    <row r="9" spans="2:13" x14ac:dyDescent="0.35">
      <c r="I9" s="2" t="s">
        <v>6</v>
      </c>
      <c r="J9" s="2">
        <v>25</v>
      </c>
      <c r="K9" s="2" t="s">
        <v>7</v>
      </c>
      <c r="L9" s="3">
        <v>30000</v>
      </c>
      <c r="M9" s="10">
        <f>AVERAGE(L9:L10)</f>
        <v>25000</v>
      </c>
    </row>
    <row r="10" spans="2:13" x14ac:dyDescent="0.35">
      <c r="I10" s="2" t="s">
        <v>10</v>
      </c>
      <c r="J10" s="2">
        <v>22</v>
      </c>
      <c r="K10" s="2" t="s">
        <v>7</v>
      </c>
      <c r="L10" s="3">
        <v>20000</v>
      </c>
      <c r="M10" s="10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06B5-4082-4246-BBD2-F50682CFDA4E}">
  <dimension ref="B2:P20"/>
  <sheetViews>
    <sheetView workbookViewId="0">
      <selection activeCell="I18" sqref="I18"/>
    </sheetView>
  </sheetViews>
  <sheetFormatPr defaultRowHeight="14.5" x14ac:dyDescent="0.35"/>
  <cols>
    <col min="4" max="4" width="11.08984375" bestFit="1" customWidth="1"/>
    <col min="7" max="7" width="11.453125" bestFit="1" customWidth="1"/>
  </cols>
  <sheetData>
    <row r="2" spans="2:16" x14ac:dyDescent="0.35">
      <c r="B2" s="4" t="s">
        <v>0</v>
      </c>
      <c r="C2" s="4" t="s">
        <v>1</v>
      </c>
      <c r="D2" s="4" t="s">
        <v>3</v>
      </c>
      <c r="E2" s="4" t="s">
        <v>4</v>
      </c>
    </row>
    <row r="3" spans="2:16" x14ac:dyDescent="0.35">
      <c r="B3" s="2" t="s">
        <v>2</v>
      </c>
      <c r="C3" s="2">
        <v>20</v>
      </c>
      <c r="D3" s="2" t="s">
        <v>5</v>
      </c>
      <c r="E3" s="3">
        <v>50000</v>
      </c>
      <c r="I3" s="6" t="s">
        <v>36</v>
      </c>
      <c r="J3" s="6"/>
      <c r="K3" s="6"/>
      <c r="L3" s="6"/>
      <c r="M3" s="6"/>
      <c r="N3" s="6"/>
    </row>
    <row r="4" spans="2:16" x14ac:dyDescent="0.35">
      <c r="B4" s="2" t="s">
        <v>6</v>
      </c>
      <c r="C4" s="2">
        <v>25</v>
      </c>
      <c r="D4" s="2" t="s">
        <v>7</v>
      </c>
      <c r="E4" s="3">
        <v>30000</v>
      </c>
      <c r="I4" s="6"/>
      <c r="J4" s="6"/>
      <c r="K4" s="6"/>
      <c r="L4" s="6"/>
      <c r="M4" s="6"/>
      <c r="N4" s="6"/>
    </row>
    <row r="5" spans="2:16" x14ac:dyDescent="0.35">
      <c r="B5" s="2" t="s">
        <v>8</v>
      </c>
      <c r="C5" s="2">
        <v>22</v>
      </c>
      <c r="D5" s="2" t="s">
        <v>5</v>
      </c>
      <c r="E5" s="3">
        <v>50000</v>
      </c>
      <c r="I5" s="6"/>
      <c r="J5" s="6"/>
      <c r="K5" s="6"/>
      <c r="L5" s="6"/>
      <c r="M5" s="6"/>
      <c r="N5" s="6"/>
    </row>
    <row r="6" spans="2:16" x14ac:dyDescent="0.35">
      <c r="B6" s="2" t="s">
        <v>9</v>
      </c>
      <c r="C6" s="2">
        <v>28</v>
      </c>
      <c r="D6" s="2" t="s">
        <v>5</v>
      </c>
      <c r="E6" s="3">
        <v>20000</v>
      </c>
    </row>
    <row r="7" spans="2:16" x14ac:dyDescent="0.35">
      <c r="B7" s="2" t="s">
        <v>10</v>
      </c>
      <c r="C7" s="2">
        <v>22</v>
      </c>
      <c r="D7" s="2" t="s">
        <v>7</v>
      </c>
      <c r="E7" s="3">
        <v>20000</v>
      </c>
      <c r="I7" s="19" t="s">
        <v>41</v>
      </c>
      <c r="J7" s="19"/>
      <c r="K7" s="19"/>
      <c r="L7" s="19"/>
      <c r="M7" s="19"/>
      <c r="N7" s="19"/>
      <c r="O7" s="19"/>
      <c r="P7" s="19"/>
    </row>
    <row r="8" spans="2:16" x14ac:dyDescent="0.35">
      <c r="B8" s="2" t="s">
        <v>37</v>
      </c>
      <c r="C8" s="2">
        <v>23</v>
      </c>
      <c r="D8" s="2" t="s">
        <v>5</v>
      </c>
      <c r="E8" s="3">
        <v>15000</v>
      </c>
      <c r="I8" s="19"/>
      <c r="J8" s="19"/>
      <c r="K8" s="19"/>
      <c r="L8" s="19"/>
      <c r="M8" s="19"/>
      <c r="N8" s="19"/>
      <c r="O8" s="19"/>
      <c r="P8" s="19"/>
    </row>
    <row r="9" spans="2:16" x14ac:dyDescent="0.35">
      <c r="B9" s="2" t="s">
        <v>38</v>
      </c>
      <c r="C9" s="2">
        <v>21</v>
      </c>
      <c r="D9" s="2" t="s">
        <v>5</v>
      </c>
      <c r="E9" s="3">
        <v>15000</v>
      </c>
      <c r="I9" s="19"/>
      <c r="J9" s="19"/>
      <c r="K9" s="19"/>
      <c r="L9" s="19"/>
      <c r="M9" s="19"/>
      <c r="N9" s="19"/>
      <c r="O9" s="19"/>
      <c r="P9" s="19"/>
    </row>
    <row r="10" spans="2:16" x14ac:dyDescent="0.35">
      <c r="B10" s="2" t="s">
        <v>39</v>
      </c>
      <c r="C10" s="2">
        <v>21</v>
      </c>
      <c r="D10" s="2" t="s">
        <v>5</v>
      </c>
      <c r="E10" s="3">
        <v>14500</v>
      </c>
      <c r="I10" s="19"/>
      <c r="J10" s="19"/>
      <c r="K10" s="19"/>
      <c r="L10" s="19"/>
      <c r="M10" s="19"/>
      <c r="N10" s="19"/>
      <c r="O10" s="19"/>
      <c r="P10" s="19"/>
    </row>
    <row r="12" spans="2:16" x14ac:dyDescent="0.35">
      <c r="B12" s="4" t="s">
        <v>0</v>
      </c>
      <c r="C12" s="4" t="s">
        <v>1</v>
      </c>
      <c r="D12" s="4" t="s">
        <v>3</v>
      </c>
      <c r="E12" s="4" t="s">
        <v>4</v>
      </c>
      <c r="F12" s="4" t="s">
        <v>40</v>
      </c>
      <c r="G12" s="4" t="s">
        <v>42</v>
      </c>
      <c r="H12" s="20" t="s">
        <v>43</v>
      </c>
    </row>
    <row r="13" spans="2:16" x14ac:dyDescent="0.35">
      <c r="B13" s="17" t="s">
        <v>2</v>
      </c>
      <c r="C13" s="17">
        <v>20</v>
      </c>
      <c r="D13" s="17" t="s">
        <v>5</v>
      </c>
      <c r="E13" s="18">
        <v>50000</v>
      </c>
      <c r="F13" s="17">
        <v>1</v>
      </c>
      <c r="G13" s="17">
        <v>1</v>
      </c>
      <c r="H13" s="1">
        <v>1</v>
      </c>
    </row>
    <row r="14" spans="2:16" x14ac:dyDescent="0.35">
      <c r="B14" s="17" t="s">
        <v>8</v>
      </c>
      <c r="C14" s="17">
        <v>22</v>
      </c>
      <c r="D14" s="17" t="s">
        <v>5</v>
      </c>
      <c r="E14" s="18">
        <v>50000</v>
      </c>
      <c r="F14" s="17">
        <v>1</v>
      </c>
      <c r="G14" s="17">
        <v>1</v>
      </c>
      <c r="H14" s="1">
        <v>2</v>
      </c>
    </row>
    <row r="15" spans="2:16" x14ac:dyDescent="0.35">
      <c r="B15" s="17" t="s">
        <v>9</v>
      </c>
      <c r="C15" s="17">
        <v>28</v>
      </c>
      <c r="D15" s="17" t="s">
        <v>5</v>
      </c>
      <c r="E15" s="18">
        <v>20000</v>
      </c>
      <c r="F15" s="17">
        <v>2</v>
      </c>
      <c r="G15" s="17">
        <v>3</v>
      </c>
      <c r="H15" s="1">
        <v>3</v>
      </c>
    </row>
    <row r="16" spans="2:16" x14ac:dyDescent="0.35">
      <c r="B16" s="17" t="s">
        <v>37</v>
      </c>
      <c r="C16" s="17">
        <v>23</v>
      </c>
      <c r="D16" s="17" t="s">
        <v>5</v>
      </c>
      <c r="E16" s="18">
        <v>15000</v>
      </c>
      <c r="F16" s="17">
        <v>3</v>
      </c>
      <c r="G16" s="17">
        <v>4</v>
      </c>
      <c r="H16" s="1">
        <v>4</v>
      </c>
    </row>
    <row r="17" spans="2:8" x14ac:dyDescent="0.35">
      <c r="B17" s="17" t="s">
        <v>38</v>
      </c>
      <c r="C17" s="17">
        <v>21</v>
      </c>
      <c r="D17" s="17" t="s">
        <v>5</v>
      </c>
      <c r="E17" s="18">
        <v>15000</v>
      </c>
      <c r="F17" s="17">
        <v>3</v>
      </c>
      <c r="G17" s="17">
        <v>4</v>
      </c>
      <c r="H17" s="1">
        <v>5</v>
      </c>
    </row>
    <row r="18" spans="2:8" x14ac:dyDescent="0.35">
      <c r="B18" s="17" t="s">
        <v>39</v>
      </c>
      <c r="C18" s="17">
        <v>21</v>
      </c>
      <c r="D18" s="17" t="s">
        <v>5</v>
      </c>
      <c r="E18" s="18">
        <v>14500</v>
      </c>
      <c r="F18" s="17">
        <v>4</v>
      </c>
      <c r="G18" s="17">
        <v>6</v>
      </c>
      <c r="H18" s="1">
        <v>6</v>
      </c>
    </row>
    <row r="19" spans="2:8" x14ac:dyDescent="0.35">
      <c r="B19" s="2" t="s">
        <v>6</v>
      </c>
      <c r="C19" s="2">
        <v>25</v>
      </c>
      <c r="D19" s="2" t="s">
        <v>7</v>
      </c>
      <c r="E19" s="3">
        <v>30000</v>
      </c>
      <c r="F19" s="2">
        <v>1</v>
      </c>
      <c r="G19" s="2">
        <v>1</v>
      </c>
    </row>
    <row r="20" spans="2:8" x14ac:dyDescent="0.35">
      <c r="B20" s="2" t="s">
        <v>10</v>
      </c>
      <c r="C20" s="2">
        <v>22</v>
      </c>
      <c r="D20" s="2" t="s">
        <v>7</v>
      </c>
      <c r="E20" s="3">
        <v>20000</v>
      </c>
      <c r="F20" s="2">
        <v>2</v>
      </c>
      <c r="G20" s="2">
        <v>2</v>
      </c>
    </row>
  </sheetData>
  <mergeCells count="2">
    <mergeCell ref="I3:N5"/>
    <mergeCell ref="I7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EE2E-8A7B-4D9D-A2F9-D68862BEE1B5}">
  <dimension ref="B2:P20"/>
  <sheetViews>
    <sheetView workbookViewId="0">
      <selection activeCell="L13" sqref="L13"/>
    </sheetView>
  </sheetViews>
  <sheetFormatPr defaultRowHeight="14.5" x14ac:dyDescent="0.35"/>
  <cols>
    <col min="4" max="4" width="11.08984375" bestFit="1" customWidth="1"/>
    <col min="6" max="6" width="10.6328125" bestFit="1" customWidth="1"/>
    <col min="7" max="7" width="11.453125" bestFit="1" customWidth="1"/>
  </cols>
  <sheetData>
    <row r="2" spans="2:16" x14ac:dyDescent="0.35">
      <c r="B2" s="4" t="s">
        <v>0</v>
      </c>
      <c r="C2" s="4" t="s">
        <v>1</v>
      </c>
      <c r="D2" s="4" t="s">
        <v>3</v>
      </c>
      <c r="E2" s="4" t="s">
        <v>4</v>
      </c>
    </row>
    <row r="3" spans="2:16" x14ac:dyDescent="0.35">
      <c r="B3" s="2" t="s">
        <v>2</v>
      </c>
      <c r="C3" s="2">
        <v>20</v>
      </c>
      <c r="D3" s="2" t="s">
        <v>5</v>
      </c>
      <c r="E3" s="3">
        <v>50000</v>
      </c>
      <c r="I3" s="6" t="s">
        <v>36</v>
      </c>
      <c r="J3" s="6"/>
      <c r="K3" s="6"/>
      <c r="L3" s="6"/>
      <c r="M3" s="6"/>
      <c r="N3" s="6"/>
    </row>
    <row r="4" spans="2:16" x14ac:dyDescent="0.35">
      <c r="B4" s="2" t="s">
        <v>6</v>
      </c>
      <c r="C4" s="2">
        <v>25</v>
      </c>
      <c r="D4" s="2" t="s">
        <v>7</v>
      </c>
      <c r="E4" s="3">
        <v>30000</v>
      </c>
      <c r="I4" s="6"/>
      <c r="J4" s="6"/>
      <c r="K4" s="6"/>
      <c r="L4" s="6"/>
      <c r="M4" s="6"/>
      <c r="N4" s="6"/>
    </row>
    <row r="5" spans="2:16" x14ac:dyDescent="0.35">
      <c r="B5" s="2" t="s">
        <v>8</v>
      </c>
      <c r="C5" s="2">
        <v>22</v>
      </c>
      <c r="D5" s="2" t="s">
        <v>5</v>
      </c>
      <c r="E5" s="3">
        <v>50000</v>
      </c>
      <c r="I5" s="6"/>
      <c r="J5" s="6"/>
      <c r="K5" s="6"/>
      <c r="L5" s="6"/>
      <c r="M5" s="6"/>
      <c r="N5" s="6"/>
    </row>
    <row r="6" spans="2:16" x14ac:dyDescent="0.35">
      <c r="B6" s="2" t="s">
        <v>9</v>
      </c>
      <c r="C6" s="2">
        <v>28</v>
      </c>
      <c r="D6" s="2" t="s">
        <v>5</v>
      </c>
      <c r="E6" s="3">
        <v>20000</v>
      </c>
    </row>
    <row r="7" spans="2:16" x14ac:dyDescent="0.35">
      <c r="B7" s="2" t="s">
        <v>10</v>
      </c>
      <c r="C7" s="2">
        <v>22</v>
      </c>
      <c r="D7" s="2" t="s">
        <v>7</v>
      </c>
      <c r="E7" s="3">
        <v>20000</v>
      </c>
      <c r="I7" s="19" t="s">
        <v>44</v>
      </c>
      <c r="J7" s="19"/>
      <c r="K7" s="19"/>
      <c r="L7" s="19"/>
      <c r="M7" s="19"/>
      <c r="N7" s="19"/>
      <c r="O7" s="19"/>
      <c r="P7" s="19"/>
    </row>
    <row r="8" spans="2:16" x14ac:dyDescent="0.35">
      <c r="B8" s="2" t="s">
        <v>37</v>
      </c>
      <c r="C8" s="2">
        <v>23</v>
      </c>
      <c r="D8" s="2" t="s">
        <v>5</v>
      </c>
      <c r="E8" s="3">
        <v>15000</v>
      </c>
      <c r="I8" s="19"/>
      <c r="J8" s="19"/>
      <c r="K8" s="19"/>
      <c r="L8" s="19"/>
      <c r="M8" s="19"/>
      <c r="N8" s="19"/>
      <c r="O8" s="19"/>
      <c r="P8" s="19"/>
    </row>
    <row r="9" spans="2:16" x14ac:dyDescent="0.35">
      <c r="B9" s="2" t="s">
        <v>38</v>
      </c>
      <c r="C9" s="2">
        <v>21</v>
      </c>
      <c r="D9" s="2" t="s">
        <v>5</v>
      </c>
      <c r="E9" s="3">
        <v>15000</v>
      </c>
      <c r="I9" s="19"/>
      <c r="J9" s="19"/>
      <c r="K9" s="19"/>
      <c r="L9" s="19"/>
      <c r="M9" s="19"/>
      <c r="N9" s="19"/>
      <c r="O9" s="19"/>
      <c r="P9" s="19"/>
    </row>
    <row r="10" spans="2:16" x14ac:dyDescent="0.35">
      <c r="B10" s="2" t="s">
        <v>39</v>
      </c>
      <c r="C10" s="2">
        <v>21</v>
      </c>
      <c r="D10" s="2" t="s">
        <v>5</v>
      </c>
      <c r="E10" s="3">
        <v>14500</v>
      </c>
      <c r="I10" s="19"/>
      <c r="J10" s="19"/>
      <c r="K10" s="19"/>
      <c r="L10" s="19"/>
      <c r="M10" s="19"/>
      <c r="N10" s="19"/>
      <c r="O10" s="19"/>
      <c r="P10" s="19"/>
    </row>
    <row r="12" spans="2:16" x14ac:dyDescent="0.35">
      <c r="B12" s="4" t="s">
        <v>0</v>
      </c>
      <c r="C12" s="4" t="s">
        <v>1</v>
      </c>
      <c r="D12" s="4" t="s">
        <v>3</v>
      </c>
      <c r="E12" s="4" t="s">
        <v>4</v>
      </c>
      <c r="F12" s="4" t="s">
        <v>45</v>
      </c>
      <c r="G12" s="4" t="s">
        <v>40</v>
      </c>
      <c r="H12" s="20" t="s">
        <v>43</v>
      </c>
    </row>
    <row r="13" spans="2:16" x14ac:dyDescent="0.35">
      <c r="B13" s="17" t="s">
        <v>2</v>
      </c>
      <c r="C13" s="17">
        <v>20</v>
      </c>
      <c r="D13" s="17" t="s">
        <v>5</v>
      </c>
      <c r="E13" s="18">
        <v>50000</v>
      </c>
      <c r="F13" s="17">
        <v>1</v>
      </c>
      <c r="G13" s="17">
        <v>1</v>
      </c>
      <c r="H13" s="1">
        <v>1</v>
      </c>
    </row>
    <row r="14" spans="2:16" x14ac:dyDescent="0.35">
      <c r="B14" s="17" t="s">
        <v>8</v>
      </c>
      <c r="C14" s="17">
        <v>22</v>
      </c>
      <c r="D14" s="17" t="s">
        <v>5</v>
      </c>
      <c r="E14" s="18">
        <v>50000</v>
      </c>
      <c r="F14" s="17">
        <v>1</v>
      </c>
      <c r="G14" s="17">
        <v>1</v>
      </c>
      <c r="H14" s="1">
        <v>2</v>
      </c>
    </row>
    <row r="15" spans="2:16" x14ac:dyDescent="0.35">
      <c r="B15" s="17" t="s">
        <v>9</v>
      </c>
      <c r="C15" s="17">
        <v>28</v>
      </c>
      <c r="D15" s="17" t="s">
        <v>5</v>
      </c>
      <c r="E15" s="18">
        <v>20000</v>
      </c>
      <c r="F15" s="17">
        <v>2</v>
      </c>
      <c r="G15" s="17">
        <v>3</v>
      </c>
      <c r="H15" s="1">
        <v>3</v>
      </c>
    </row>
    <row r="16" spans="2:16" x14ac:dyDescent="0.35">
      <c r="B16" s="17" t="s">
        <v>37</v>
      </c>
      <c r="C16" s="17">
        <v>23</v>
      </c>
      <c r="D16" s="17" t="s">
        <v>5</v>
      </c>
      <c r="E16" s="18">
        <v>15000</v>
      </c>
      <c r="F16" s="17">
        <v>3</v>
      </c>
      <c r="G16" s="17">
        <v>4</v>
      </c>
      <c r="H16" s="1">
        <v>4</v>
      </c>
    </row>
    <row r="17" spans="2:8" x14ac:dyDescent="0.35">
      <c r="B17" s="17" t="s">
        <v>38</v>
      </c>
      <c r="C17" s="17">
        <v>21</v>
      </c>
      <c r="D17" s="17" t="s">
        <v>5</v>
      </c>
      <c r="E17" s="18">
        <v>15000</v>
      </c>
      <c r="F17" s="17">
        <v>3</v>
      </c>
      <c r="G17" s="17">
        <v>4</v>
      </c>
      <c r="H17" s="1">
        <v>5</v>
      </c>
    </row>
    <row r="18" spans="2:8" x14ac:dyDescent="0.35">
      <c r="B18" s="17" t="s">
        <v>39</v>
      </c>
      <c r="C18" s="17">
        <v>21</v>
      </c>
      <c r="D18" s="17" t="s">
        <v>5</v>
      </c>
      <c r="E18" s="18">
        <v>14500</v>
      </c>
      <c r="F18" s="17">
        <v>4</v>
      </c>
      <c r="G18" s="17">
        <v>6</v>
      </c>
      <c r="H18" s="1">
        <v>6</v>
      </c>
    </row>
    <row r="19" spans="2:8" x14ac:dyDescent="0.35">
      <c r="B19" s="2" t="s">
        <v>6</v>
      </c>
      <c r="C19" s="2">
        <v>25</v>
      </c>
      <c r="D19" s="2" t="s">
        <v>7</v>
      </c>
      <c r="E19" s="3">
        <v>30000</v>
      </c>
      <c r="F19" s="2">
        <v>1</v>
      </c>
      <c r="G19" s="2">
        <v>1</v>
      </c>
    </row>
    <row r="20" spans="2:8" x14ac:dyDescent="0.35">
      <c r="B20" s="2" t="s">
        <v>10</v>
      </c>
      <c r="C20" s="2">
        <v>22</v>
      </c>
      <c r="D20" s="2" t="s">
        <v>7</v>
      </c>
      <c r="E20" s="3">
        <v>20000</v>
      </c>
      <c r="F20" s="2">
        <v>2</v>
      </c>
      <c r="G20" s="2">
        <v>2</v>
      </c>
    </row>
  </sheetData>
  <mergeCells count="2">
    <mergeCell ref="I3:N5"/>
    <mergeCell ref="I7:P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7650-5119-42F4-8991-3CF89A4462D4}">
  <dimension ref="A1:O14"/>
  <sheetViews>
    <sheetView workbookViewId="0">
      <selection activeCell="F18" sqref="F18"/>
    </sheetView>
  </sheetViews>
  <sheetFormatPr defaultRowHeight="14.5" x14ac:dyDescent="0.35"/>
  <cols>
    <col min="3" max="3" width="10.81640625" bestFit="1" customWidth="1"/>
    <col min="4" max="4" width="19" bestFit="1" customWidth="1"/>
    <col min="5" max="5" width="19" customWidth="1"/>
    <col min="6" max="6" width="8.7265625" style="21"/>
  </cols>
  <sheetData>
    <row r="1" spans="1:15" x14ac:dyDescent="0.35">
      <c r="A1" t="s">
        <v>7</v>
      </c>
      <c r="D1" t="s">
        <v>61</v>
      </c>
      <c r="E1" t="s">
        <v>65</v>
      </c>
    </row>
    <row r="2" spans="1:15" x14ac:dyDescent="0.35">
      <c r="B2" s="11" t="s">
        <v>58</v>
      </c>
      <c r="C2" s="11" t="s">
        <v>59</v>
      </c>
      <c r="D2" t="s">
        <v>62</v>
      </c>
    </row>
    <row r="3" spans="1:15" x14ac:dyDescent="0.35">
      <c r="B3" s="9" t="s">
        <v>46</v>
      </c>
      <c r="C3" s="9">
        <v>10000</v>
      </c>
      <c r="D3" t="s">
        <v>60</v>
      </c>
      <c r="E3" t="s">
        <v>60</v>
      </c>
      <c r="F3" s="21" t="s">
        <v>60</v>
      </c>
      <c r="I3" s="15" t="s">
        <v>63</v>
      </c>
      <c r="J3" s="15"/>
      <c r="K3" s="15"/>
      <c r="L3" s="15"/>
      <c r="M3" s="15"/>
      <c r="N3" s="15"/>
      <c r="O3" s="15"/>
    </row>
    <row r="4" spans="1:15" x14ac:dyDescent="0.35">
      <c r="B4" s="9" t="s">
        <v>47</v>
      </c>
      <c r="C4" s="9">
        <f>C3+C3*0.1</f>
        <v>11000</v>
      </c>
      <c r="D4" s="9">
        <v>10000</v>
      </c>
      <c r="E4" s="24" t="s">
        <v>60</v>
      </c>
      <c r="F4" s="21">
        <f>(C4-D4)/D4</f>
        <v>0.1</v>
      </c>
      <c r="I4" s="15"/>
      <c r="J4" s="15"/>
      <c r="K4" s="15"/>
      <c r="L4" s="15"/>
      <c r="M4" s="15"/>
      <c r="N4" s="15"/>
      <c r="O4" s="15"/>
    </row>
    <row r="5" spans="1:15" x14ac:dyDescent="0.35">
      <c r="B5" s="9" t="s">
        <v>48</v>
      </c>
      <c r="C5" s="9">
        <f>C4+C4*0.25</f>
        <v>13750</v>
      </c>
      <c r="D5" s="9">
        <f>D4+D4*0.1</f>
        <v>11000</v>
      </c>
      <c r="E5" s="9">
        <v>11000</v>
      </c>
      <c r="F5" s="21">
        <f t="shared" ref="F5:F14" si="0">(C5-D5)/D5</f>
        <v>0.25</v>
      </c>
      <c r="I5" s="15"/>
      <c r="J5" s="15"/>
      <c r="K5" s="15"/>
      <c r="L5" s="15"/>
      <c r="M5" s="15"/>
      <c r="N5" s="15"/>
      <c r="O5" s="15"/>
    </row>
    <row r="6" spans="1:15" x14ac:dyDescent="0.35">
      <c r="B6" s="9" t="s">
        <v>49</v>
      </c>
      <c r="C6" s="9">
        <f>C5-C5*0.15</f>
        <v>11687.5</v>
      </c>
      <c r="D6" s="9">
        <f>D5+D5*0.25</f>
        <v>13750</v>
      </c>
      <c r="E6" s="9">
        <v>13750</v>
      </c>
      <c r="F6" s="21">
        <f t="shared" si="0"/>
        <v>-0.15</v>
      </c>
      <c r="I6" s="15"/>
      <c r="J6" s="15"/>
      <c r="K6" s="15"/>
      <c r="L6" s="15"/>
      <c r="M6" s="15"/>
      <c r="N6" s="15"/>
      <c r="O6" s="15"/>
    </row>
    <row r="7" spans="1:15" x14ac:dyDescent="0.35">
      <c r="B7" s="9" t="s">
        <v>50</v>
      </c>
      <c r="C7" s="9">
        <f>C6+C6*0.05</f>
        <v>12271.875</v>
      </c>
      <c r="D7" s="9">
        <f>D6-D6*0.15</f>
        <v>11687.5</v>
      </c>
      <c r="E7" s="9">
        <v>11687.5</v>
      </c>
      <c r="F7" s="21">
        <f t="shared" si="0"/>
        <v>0.05</v>
      </c>
    </row>
    <row r="8" spans="1:15" x14ac:dyDescent="0.35">
      <c r="B8" s="9" t="s">
        <v>51</v>
      </c>
      <c r="C8" s="9">
        <f>C7-C7*0.5</f>
        <v>6135.9375</v>
      </c>
      <c r="D8" s="9">
        <f>D7+D7*0.05</f>
        <v>12271.875</v>
      </c>
      <c r="E8" s="9">
        <v>12271.875</v>
      </c>
      <c r="F8" s="21">
        <f t="shared" si="0"/>
        <v>-0.5</v>
      </c>
      <c r="I8" s="22" t="s">
        <v>64</v>
      </c>
      <c r="J8" s="23"/>
      <c r="K8" s="23"/>
      <c r="L8" s="23"/>
      <c r="M8" s="23"/>
      <c r="N8" s="23"/>
      <c r="O8" s="23"/>
    </row>
    <row r="9" spans="1:15" x14ac:dyDescent="0.35">
      <c r="B9" s="9" t="s">
        <v>52</v>
      </c>
      <c r="C9" s="9">
        <f>C8+C8*0.8</f>
        <v>11044.6875</v>
      </c>
      <c r="D9" s="9">
        <f>D8-D8*0.5</f>
        <v>6135.9375</v>
      </c>
      <c r="E9" s="9">
        <v>6135.9375</v>
      </c>
      <c r="F9" s="21">
        <f t="shared" si="0"/>
        <v>0.8</v>
      </c>
      <c r="I9" s="23"/>
      <c r="J9" s="23"/>
      <c r="K9" s="23"/>
      <c r="L9" s="23"/>
      <c r="M9" s="23"/>
      <c r="N9" s="23"/>
      <c r="O9" s="23"/>
    </row>
    <row r="10" spans="1:15" x14ac:dyDescent="0.35">
      <c r="B10" s="9" t="s">
        <v>53</v>
      </c>
      <c r="C10" s="9">
        <f>C9+C9*0.2</f>
        <v>13253.625</v>
      </c>
      <c r="D10" s="9">
        <f>D9+D9*0.8</f>
        <v>11044.6875</v>
      </c>
      <c r="E10" s="9">
        <v>11044.6875</v>
      </c>
      <c r="F10" s="21">
        <f t="shared" si="0"/>
        <v>0.2</v>
      </c>
      <c r="I10" s="23"/>
      <c r="J10" s="23"/>
      <c r="K10" s="23"/>
      <c r="L10" s="23"/>
      <c r="M10" s="23"/>
      <c r="N10" s="23"/>
      <c r="O10" s="23"/>
    </row>
    <row r="11" spans="1:15" x14ac:dyDescent="0.35">
      <c r="B11" s="9" t="s">
        <v>54</v>
      </c>
      <c r="C11" s="9">
        <f>C10+C10*0.6</f>
        <v>21205.8</v>
      </c>
      <c r="D11" s="9">
        <f>D10+D10*0.2</f>
        <v>13253.625</v>
      </c>
      <c r="E11" s="9">
        <v>13253.625</v>
      </c>
      <c r="F11" s="21">
        <f t="shared" si="0"/>
        <v>0.6</v>
      </c>
      <c r="I11" s="23"/>
      <c r="J11" s="23"/>
      <c r="K11" s="23"/>
      <c r="L11" s="23"/>
      <c r="M11" s="23"/>
      <c r="N11" s="23"/>
      <c r="O11" s="23"/>
    </row>
    <row r="12" spans="1:15" x14ac:dyDescent="0.35">
      <c r="B12" s="9" t="s">
        <v>55</v>
      </c>
      <c r="C12" s="9">
        <f>C11-C11*0.14</f>
        <v>18236.987999999998</v>
      </c>
      <c r="D12" s="9">
        <f>D11+D11*0.6</f>
        <v>21205.8</v>
      </c>
      <c r="E12" s="9">
        <v>21205.8</v>
      </c>
      <c r="F12" s="21">
        <f t="shared" si="0"/>
        <v>-0.1400000000000001</v>
      </c>
      <c r="I12" s="23"/>
      <c r="J12" s="23"/>
      <c r="K12" s="23"/>
      <c r="L12" s="23"/>
      <c r="M12" s="23"/>
      <c r="N12" s="23"/>
      <c r="O12" s="23"/>
    </row>
    <row r="13" spans="1:15" x14ac:dyDescent="0.35">
      <c r="B13" s="9" t="s">
        <v>56</v>
      </c>
      <c r="C13" s="9">
        <f>C12+C12*0.1</f>
        <v>20060.686799999996</v>
      </c>
      <c r="D13" s="9">
        <f>D12-D12*0.14</f>
        <v>18236.987999999998</v>
      </c>
      <c r="E13" s="9">
        <v>18236.987999999998</v>
      </c>
      <c r="F13" s="21">
        <f t="shared" si="0"/>
        <v>9.9999999999999922E-2</v>
      </c>
    </row>
    <row r="14" spans="1:15" x14ac:dyDescent="0.35">
      <c r="B14" s="9" t="s">
        <v>57</v>
      </c>
      <c r="C14" s="9">
        <f>C13+C13*0.1</f>
        <v>22066.755479999996</v>
      </c>
      <c r="D14" s="9">
        <f>D13+D13*0.1</f>
        <v>20060.686799999996</v>
      </c>
      <c r="E14" s="9">
        <f>E13+E13*0.1</f>
        <v>20060.686799999996</v>
      </c>
      <c r="F14" s="21">
        <f t="shared" si="0"/>
        <v>0.10000000000000003</v>
      </c>
    </row>
  </sheetData>
  <mergeCells count="2">
    <mergeCell ref="I3:O6"/>
    <mergeCell ref="I8:O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115E-8CC8-4656-A561-9326E23A5231}">
  <dimension ref="A1:O14"/>
  <sheetViews>
    <sheetView tabSelected="1" workbookViewId="0">
      <selection activeCell="G14" sqref="G14"/>
    </sheetView>
  </sheetViews>
  <sheetFormatPr defaultRowHeight="14.5" x14ac:dyDescent="0.35"/>
  <cols>
    <col min="3" max="3" width="10.81640625" bestFit="1" customWidth="1"/>
    <col min="4" max="4" width="16.54296875" bestFit="1" customWidth="1"/>
    <col min="5" max="6" width="10.81640625" customWidth="1"/>
  </cols>
  <sheetData>
    <row r="1" spans="1:15" x14ac:dyDescent="0.35">
      <c r="A1" t="s">
        <v>7</v>
      </c>
      <c r="D1" t="s">
        <v>66</v>
      </c>
      <c r="E1" t="s">
        <v>68</v>
      </c>
    </row>
    <row r="2" spans="1:15" x14ac:dyDescent="0.35">
      <c r="B2" s="11" t="s">
        <v>58</v>
      </c>
      <c r="C2" s="11" t="s">
        <v>59</v>
      </c>
      <c r="D2" s="25" t="s">
        <v>67</v>
      </c>
      <c r="E2" s="25"/>
      <c r="F2" s="25"/>
    </row>
    <row r="3" spans="1:15" x14ac:dyDescent="0.35">
      <c r="B3" s="9" t="s">
        <v>46</v>
      </c>
      <c r="C3" s="9">
        <v>10000</v>
      </c>
      <c r="D3" s="9">
        <v>11000</v>
      </c>
      <c r="E3" s="9">
        <v>11000</v>
      </c>
      <c r="F3" s="24"/>
      <c r="I3" s="15" t="s">
        <v>70</v>
      </c>
      <c r="J3" s="15"/>
      <c r="K3" s="15"/>
      <c r="L3" s="15"/>
      <c r="M3" s="15"/>
      <c r="N3" s="15"/>
      <c r="O3" s="15"/>
    </row>
    <row r="4" spans="1:15" x14ac:dyDescent="0.35">
      <c r="B4" s="9" t="s">
        <v>47</v>
      </c>
      <c r="C4" s="9">
        <f>C3+C3*0.1</f>
        <v>11000</v>
      </c>
      <c r="D4" s="9">
        <v>13750</v>
      </c>
      <c r="E4" s="9">
        <v>13750</v>
      </c>
      <c r="F4" s="24"/>
      <c r="I4" s="15"/>
      <c r="J4" s="15"/>
      <c r="K4" s="15"/>
      <c r="L4" s="15"/>
      <c r="M4" s="15"/>
      <c r="N4" s="15"/>
      <c r="O4" s="15"/>
    </row>
    <row r="5" spans="1:15" x14ac:dyDescent="0.35">
      <c r="B5" s="9" t="s">
        <v>48</v>
      </c>
      <c r="C5" s="9">
        <f>C4+C4*0.25</f>
        <v>13750</v>
      </c>
      <c r="D5" s="9">
        <v>11687.5</v>
      </c>
      <c r="E5" s="9">
        <v>11687.5</v>
      </c>
      <c r="F5" s="24"/>
      <c r="I5" s="15"/>
      <c r="J5" s="15"/>
      <c r="K5" s="15"/>
      <c r="L5" s="15"/>
      <c r="M5" s="15"/>
      <c r="N5" s="15"/>
      <c r="O5" s="15"/>
    </row>
    <row r="6" spans="1:15" x14ac:dyDescent="0.35">
      <c r="B6" s="9" t="s">
        <v>49</v>
      </c>
      <c r="C6" s="9">
        <f>C5-C5*0.15</f>
        <v>11687.5</v>
      </c>
      <c r="D6" s="9">
        <v>12271.875</v>
      </c>
      <c r="E6" s="9">
        <v>12271.875</v>
      </c>
      <c r="F6" s="24"/>
      <c r="I6" s="15"/>
      <c r="J6" s="15"/>
      <c r="K6" s="15"/>
      <c r="L6" s="15"/>
      <c r="M6" s="15"/>
      <c r="N6" s="15"/>
      <c r="O6" s="15"/>
    </row>
    <row r="7" spans="1:15" x14ac:dyDescent="0.35">
      <c r="B7" s="9" t="s">
        <v>50</v>
      </c>
      <c r="C7" s="9">
        <f>C6+C6*0.05</f>
        <v>12271.875</v>
      </c>
      <c r="D7" s="9">
        <v>6135.9375</v>
      </c>
      <c r="E7" s="9">
        <v>6135.9375</v>
      </c>
      <c r="F7" s="24"/>
    </row>
    <row r="8" spans="1:15" x14ac:dyDescent="0.35">
      <c r="B8" s="9" t="s">
        <v>51</v>
      </c>
      <c r="C8" s="9">
        <f>C7-C7*0.5</f>
        <v>6135.9375</v>
      </c>
      <c r="D8" s="9">
        <v>11044.6875</v>
      </c>
      <c r="E8" s="9">
        <v>11044.6875</v>
      </c>
      <c r="F8" s="24"/>
      <c r="I8" s="22" t="s">
        <v>69</v>
      </c>
      <c r="J8" s="23"/>
      <c r="K8" s="23"/>
      <c r="L8" s="23"/>
      <c r="M8" s="23"/>
      <c r="N8" s="23"/>
      <c r="O8" s="23"/>
    </row>
    <row r="9" spans="1:15" x14ac:dyDescent="0.35">
      <c r="B9" s="9" t="s">
        <v>52</v>
      </c>
      <c r="C9" s="9">
        <f>C8+C8*0.8</f>
        <v>11044.6875</v>
      </c>
      <c r="D9" s="9">
        <v>13253.625</v>
      </c>
      <c r="E9" s="9">
        <v>13253.625</v>
      </c>
      <c r="F9" s="24"/>
      <c r="I9" s="23"/>
      <c r="J9" s="23"/>
      <c r="K9" s="23"/>
      <c r="L9" s="23"/>
      <c r="M9" s="23"/>
      <c r="N9" s="23"/>
      <c r="O9" s="23"/>
    </row>
    <row r="10" spans="1:15" x14ac:dyDescent="0.35">
      <c r="B10" s="9" t="s">
        <v>53</v>
      </c>
      <c r="C10" s="9">
        <f>C9+C9*0.2</f>
        <v>13253.625</v>
      </c>
      <c r="D10" s="9">
        <v>21205.8</v>
      </c>
      <c r="E10" s="9">
        <v>21205.8</v>
      </c>
      <c r="F10" s="24"/>
      <c r="I10" s="23"/>
      <c r="J10" s="23"/>
      <c r="K10" s="23"/>
      <c r="L10" s="23"/>
      <c r="M10" s="23"/>
      <c r="N10" s="23"/>
      <c r="O10" s="23"/>
    </row>
    <row r="11" spans="1:15" x14ac:dyDescent="0.35">
      <c r="B11" s="9" t="s">
        <v>54</v>
      </c>
      <c r="C11" s="9">
        <f>C10+C10*0.6</f>
        <v>21205.8</v>
      </c>
      <c r="D11" s="9">
        <v>18236.987999999998</v>
      </c>
      <c r="E11" s="9">
        <v>18236.987999999998</v>
      </c>
      <c r="F11" s="24"/>
      <c r="I11" s="23"/>
      <c r="J11" s="23"/>
      <c r="K11" s="23"/>
      <c r="L11" s="23"/>
      <c r="M11" s="23"/>
      <c r="N11" s="23"/>
      <c r="O11" s="23"/>
    </row>
    <row r="12" spans="1:15" x14ac:dyDescent="0.35">
      <c r="B12" s="9" t="s">
        <v>55</v>
      </c>
      <c r="C12" s="9">
        <f>C11-C11*0.14</f>
        <v>18236.987999999998</v>
      </c>
      <c r="D12" s="9">
        <v>20060.686799999996</v>
      </c>
      <c r="E12" s="9">
        <v>20060.686799999996</v>
      </c>
      <c r="F12" s="24"/>
      <c r="I12" s="23"/>
      <c r="J12" s="23"/>
      <c r="K12" s="23"/>
      <c r="L12" s="23"/>
      <c r="M12" s="23"/>
      <c r="N12" s="23"/>
      <c r="O12" s="23"/>
    </row>
    <row r="13" spans="1:15" x14ac:dyDescent="0.35">
      <c r="B13" s="9" t="s">
        <v>56</v>
      </c>
      <c r="C13" s="9">
        <f>C12+C12*0.1</f>
        <v>20060.686799999996</v>
      </c>
      <c r="D13" s="9">
        <v>22066.755479999996</v>
      </c>
      <c r="E13" s="24" t="s">
        <v>60</v>
      </c>
      <c r="F13" s="24"/>
    </row>
    <row r="14" spans="1:15" x14ac:dyDescent="0.35">
      <c r="B14" s="9" t="s">
        <v>57</v>
      </c>
      <c r="C14" s="9">
        <f>C13+C13*0.1</f>
        <v>22066.755479999996</v>
      </c>
      <c r="D14" s="24" t="s">
        <v>60</v>
      </c>
      <c r="E14" s="24" t="s">
        <v>60</v>
      </c>
      <c r="F14" s="24"/>
    </row>
  </sheetData>
  <mergeCells count="2">
    <mergeCell ref="I3:O6"/>
    <mergeCell ref="I8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Window_function</vt:lpstr>
      <vt:lpstr>Partion By Visulaization</vt:lpstr>
      <vt:lpstr>Rank</vt:lpstr>
      <vt:lpstr>Dense Rank</vt:lpstr>
      <vt:lpstr>Lag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2022-09-09T03:28:49Z</dcterms:created>
  <dcterms:modified xsi:type="dcterms:W3CDTF">2022-09-10T13:12:20Z</dcterms:modified>
</cp:coreProperties>
</file>