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EB4BEB99-769D-47DC-B0E7-5E4D35184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5 Productive Employees" sheetId="2" r:id="rId1"/>
    <sheet name="Department-Wise Productivity Co" sheetId="3" r:id="rId2"/>
    <sheet name="Productivity Efficiency Index" sheetId="4" r:id="rId3"/>
    <sheet name="Correlation Analysis" sheetId="5" r:id="rId4"/>
    <sheet name="Underutilized High Performers" sheetId="6" r:id="rId5"/>
    <sheet name="Tasks per Hour Efficiency" sheetId="7" r:id="rId6"/>
  </sheets>
  <definedNames>
    <definedName name="_xlnm._FilterDatabase" localSheetId="2" hidden="1">'Productivity Efficiency Index'!$K$27:$L$52</definedName>
    <definedName name="_xlnm._FilterDatabase" localSheetId="0" hidden="1">'Top 5 Productive Employees'!$A$1:$G$26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7" l="1"/>
  <c r="M2" i="3" a="1"/>
  <c r="M2" i="3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I3" i="5"/>
  <c r="K27" i="5"/>
  <c r="J3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I2" i="3" a="1"/>
  <c r="I2" i="3" s="1"/>
  <c r="J2" i="3" s="1" a="1"/>
  <c r="J2" i="3" s="1"/>
  <c r="I23" i="4" l="1"/>
  <c r="I6" i="4"/>
  <c r="I19" i="4"/>
  <c r="I15" i="4"/>
  <c r="I11" i="4"/>
  <c r="I7" i="4"/>
  <c r="I26" i="4"/>
  <c r="I22" i="4"/>
  <c r="I18" i="4"/>
  <c r="I14" i="4"/>
  <c r="I10" i="4"/>
  <c r="I25" i="4"/>
  <c r="I21" i="4"/>
  <c r="I17" i="4"/>
  <c r="I13" i="4"/>
  <c r="I9" i="4"/>
  <c r="I5" i="4"/>
  <c r="I24" i="4"/>
  <c r="I20" i="4"/>
  <c r="I16" i="4"/>
  <c r="I12" i="4"/>
  <c r="I8" i="4"/>
  <c r="I3" i="4"/>
  <c r="I4" i="4"/>
  <c r="I2" i="4"/>
  <c r="J5" i="3" a="1"/>
  <c r="J5" i="3" s="1"/>
  <c r="J4" i="3" a="1"/>
  <c r="J4" i="3" s="1"/>
  <c r="J3" i="3" a="1"/>
  <c r="J3" i="3" s="1"/>
  <c r="J6" i="3" a="1"/>
  <c r="J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<sst xmlns="http://schemas.openxmlformats.org/spreadsheetml/2006/main" count="392" uniqueCount="54">
  <si>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</si>
  <si>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</si>
  <si>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</si>
  <si>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</si>
  <si>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</si>
  <si>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</si>
  <si>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</si>
  <si>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</si>
  <si>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</si>
  <si>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</si>
  <si>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</si>
  <si>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</si>
  <si>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</si>
  <si>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</si>
  <si>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</si>
  <si>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</si>
  <si>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</si>
  <si>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</si>
  <si>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</si>
  <si>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</si>
  <si>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</si>
  <si>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</si>
  <si>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</si>
  <si>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</si>
  <si>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</si>
  <si>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</si>
  <si>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</si>
  <si>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</si>
  <si>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</si>
  <si>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</si>
  <si>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</si>
  <si>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</si>
  <si>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</si>
  <si>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</si>
  <si>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</si>
  <si>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</si>
  <si>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</si>
  <si>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department has the least variation</t>
  </si>
  <si>
    <t>Department-Wise Productivity Co</t>
  </si>
  <si>
    <t>Row Labels</t>
  </si>
  <si>
    <t>Grand Total</t>
  </si>
  <si>
    <t>StdDevp of Productivity_Score</t>
  </si>
  <si>
    <t>PivotTable with the STDEV.P function</t>
  </si>
  <si>
    <t>PEI (Productivity Efficiency Index)</t>
  </si>
  <si>
    <t>PFI RANK</t>
  </si>
  <si>
    <t>display the top 3 PFI RANK EMPLOYEES</t>
  </si>
  <si>
    <t>Hours_Worked vs Performance_Rating</t>
  </si>
  <si>
    <t>Tasks_Completed vs Performance_Rating</t>
  </si>
  <si>
    <t>Determine which has a stronger influence on Performance Rating</t>
  </si>
  <si>
    <t>Work Hours and Productivity Correlation: Create a scatter plot to visualize the relationship between Hours_Worked and Productivity_Score</t>
  </si>
  <si>
    <t xml:space="preserve"> Identify if there is a positive or negative correlation</t>
  </si>
  <si>
    <t>MEET_CITERIA</t>
  </si>
  <si>
    <t xml:space="preserve"> Tasks per Hour</t>
  </si>
  <si>
    <t>most task-efficient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</si>
</sst>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FF747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3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4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5 PRODUCTIVE EMPLOYEE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1697360017497812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Productive Employees'!$D$1</c:f>
              <c:strCache>
                <c:ptCount val="1"/>
                <c:pt idx="0">
                  <c:v>Hours_Worked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'Top 5 Productive Employees'!$A$2:$C$26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'Top 5 Productive Employees'!$D$2:$D$26</c:f>
              <c:numCache>
                <c:formatCode>General</c:formatCode>
                <c:ptCount val="5"/>
                <c:pt idx="0">
                  <c:v>45</c:v>
                </c:pt>
                <c:pt idx="1">
                  <c:v>50</c:v>
                </c:pt>
                <c:pt idx="2">
                  <c:v>48</c:v>
                </c:pt>
                <c:pt idx="3">
                  <c:v>46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7-430E-BD75-B199905C3B19}"/>
            </c:ext>
          </c:extLst>
        </c:ser>
        <c:ser>
          <c:idx val="1"/>
          <c:order val="1"/>
          <c:tx>
            <c:strRef>
              <c:f>'Top 5 Productive Employees'!$E$1</c:f>
              <c:strCache>
                <c:ptCount val="1"/>
                <c:pt idx="0">
                  <c:v>Tasks_Completed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'Top 5 Productive Employees'!$A$2:$C$26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'Top 5 Productive Employees'!$E$2:$E$26</c:f>
              <c:numCache>
                <c:formatCode>General</c:formatCode>
                <c:ptCount val="5"/>
                <c:pt idx="0">
                  <c:v>75</c:v>
                </c:pt>
                <c:pt idx="1">
                  <c:v>80</c:v>
                </c:pt>
                <c:pt idx="2">
                  <c:v>78</c:v>
                </c:pt>
                <c:pt idx="3">
                  <c:v>77</c:v>
                </c:pt>
                <c:pt idx="4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7-430E-BD75-B199905C3B19}"/>
            </c:ext>
          </c:extLst>
        </c:ser>
        <c:ser>
          <c:idx val="2"/>
          <c:order val="2"/>
          <c:tx>
            <c:strRef>
              <c:f>'Top 5 Productive Employees'!$F$1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'Top 5 Productive Employees'!$A$2:$C$26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'Top 5 Productive Employees'!$F$2:$F$26</c:f>
              <c:numCache>
                <c:formatCode>General</c:formatCode>
                <c:ptCount val="5"/>
                <c:pt idx="0">
                  <c:v>95</c:v>
                </c:pt>
                <c:pt idx="1">
                  <c:v>100</c:v>
                </c:pt>
                <c:pt idx="2">
                  <c:v>98</c:v>
                </c:pt>
                <c:pt idx="3">
                  <c:v>96</c:v>
                </c:pt>
                <c:pt idx="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57-430E-BD75-B199905C3B19}"/>
            </c:ext>
          </c:extLst>
        </c:ser>
        <c:ser>
          <c:idx val="3"/>
          <c:order val="3"/>
          <c:tx>
            <c:strRef>
              <c:f>'Top 5 Productive Employees'!$G$1</c:f>
              <c:strCache>
                <c:ptCount val="1"/>
                <c:pt idx="0">
                  <c:v>Performance_Rating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'Top 5 Productive Employees'!$A$2:$C$26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'Top 5 Productive Employees'!$G$2:$G$26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57-430E-BD75-B199905C3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045167"/>
        <c:axId val="943028847"/>
      </c:barChart>
      <c:catAx>
        <c:axId val="94304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28847"/>
        <c:crosses val="autoZero"/>
        <c:auto val="1"/>
        <c:lblAlgn val="ctr"/>
        <c:lblOffset val="100"/>
        <c:noMultiLvlLbl val="0"/>
      </c:catAx>
      <c:valAx>
        <c:axId val="94302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4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Correlation: Hours Worked vs Productivity Score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31131889763779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Analysis'!$F$2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'Correlation Analysis'!$D$3:$D$27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'Correlation Analysis'!$F$3:$F$27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9-4FF3-BEC5-98F5A70FA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050447"/>
        <c:axId val="943053327"/>
      </c:scatterChart>
      <c:valAx>
        <c:axId val="94305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53327"/>
        <c:crosses val="autoZero"/>
        <c:crossBetween val="midCat"/>
      </c:valAx>
      <c:valAx>
        <c:axId val="9430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5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1120140</xdr:colOff>
      <xdr:row>26</xdr:row>
      <xdr:rowOff>49530</xdr:rowOff>
    </xdr:from>
    <xdr:to>
      <xdr:col>12</xdr:col>
      <xdr:colOff>563880</xdr:colOff>
      <xdr:row>42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412BA-0AB2-F968-4677-BDB26B4D5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281940</xdr:colOff>
      <xdr:row>9</xdr:row>
      <xdr:rowOff>102870</xdr:rowOff>
    </xdr:from>
    <xdr:to>
      <xdr:col>10</xdr:col>
      <xdr:colOff>4853940</xdr:colOff>
      <xdr:row>24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C3DAD-0887-2170-E8DC-01E10556D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nashree Gharai" refreshedDate="45919.537821990743" createdVersion="8" refreshedVersion="8" minRefreshableVersion="3" recordCount="25" xr:uid="{2102FF65-276E-4BD1-B234-9E842C825401}">
  <cacheSource type="worksheet">
    <worksheetSource ref="A1:G26" sheet="Department-Wise Productivity Co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0C93FD-6C8C-4751-8C83-6D507CFFA18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0:J16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C0EB-B5D7-4C22-B6D6-16D679FF3CE4}">
  <sheetPr filterMode="1"/>
  <dimension ref="A1:G26"/>
  <sheetViews>
    <sheetView tabSelected="1" workbookViewId="0">
      <selection activeCell="D32" sqref="D32"/>
    </sheetView>
  </sheetViews>
  <sheetFormatPr defaultRowHeight="13.2" x14ac:dyDescent="0.25"/>
  <cols>
    <col min="4" max="4" width="18.109375" bestFit="1" customWidth="1"/>
    <col min="6" max="6" width="21.44140625" bestFit="1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hidden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4.4" hidden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4.4" hidden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4.4" hidden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4.4" hidden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4.4" hidden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4.4" hidden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4.4" hidden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4.4" hidden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4.4" hidden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4.4" hidden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4.4" hidden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4.4" hidden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4.4" hidden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4.4" hidden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4" hidden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4" hidden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4" hidden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4" hidden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4" hidden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autoFilter ref="A1:G26" xr:uid="{B054C0EB-B5D7-4C22-B6D6-16D679FF3CE4}">
    <filterColumn colId="5">
      <top10 val="5" filterVal="95"/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2141-FCC1-4707-832D-3E98D864D4B4}">
  <dimension ref="A1:M26"/>
  <sheetViews>
    <sheetView topLeftCell="H1" workbookViewId="0">
      <selection activeCell="M3" sqref="M3"/>
    </sheetView>
  </sheetViews>
  <sheetFormatPr defaultRowHeight="13.2" x14ac:dyDescent="0.25"/>
  <cols>
    <col min="2" max="2" width="7.33203125" bestFit="1" customWidth="1"/>
    <col min="3" max="3" width="11.109375" bestFit="1" customWidth="1"/>
    <col min="7" max="7" width="18.44140625" bestFit="1" customWidth="1"/>
    <col min="8" max="8" width="29.6640625" bestFit="1" customWidth="1"/>
    <col min="9" max="9" width="34.44140625" bestFit="1" customWidth="1"/>
    <col min="10" max="10" width="28.33203125" bestFit="1" customWidth="1"/>
    <col min="12" max="12" width="31.33203125" bestFit="1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5" t="s">
        <v>38</v>
      </c>
    </row>
    <row r="2" spans="1:13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I2" t="str" cm="1">
        <f t="array" ref="I2:I6">_xlfn.UNIQUE(C2:C26)</f>
        <v>Sales</v>
      </c>
      <c r="J2" cm="1">
        <f t="array" ref="J2">_xlfn.STDEV.S(IF($C$2:$C$26=I2,$F$2:$F$26))</f>
        <v>4.7923550230201704</v>
      </c>
      <c r="L2" s="6" t="s">
        <v>37</v>
      </c>
      <c r="M2" t="e" cm="1">
        <f t="array" aca="1" ref="M2" ca="1">INEX(I2:I6,MATCH(MIN(J2:J6),J2:J6,0))</f>
        <v>#NAME?</v>
      </c>
    </row>
    <row r="3" spans="1:13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 t="str">
        <v>Marketing</v>
      </c>
      <c r="J3" cm="1">
        <f t="array" ref="J3">_xlfn.STDEV.S(IF($C$2:$C$26=I3,$F$2:$F$26))</f>
        <v>2.2360679774997898</v>
      </c>
    </row>
    <row r="4" spans="1:13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 t="str">
        <v>HR</v>
      </c>
      <c r="J4" cm="1">
        <f t="array" ref="J4">_xlfn.STDEV.S(IF($C$2:$C$26=I4,$F$2:$F$26))</f>
        <v>3.9623225512317894</v>
      </c>
    </row>
    <row r="5" spans="1:13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I5" t="str">
        <v>IT</v>
      </c>
      <c r="J5" cm="1">
        <f t="array" ref="J5">_xlfn.STDEV.S(IF($C$2:$C$26=I5,$F$2:$F$26))</f>
        <v>5.2630789467763073</v>
      </c>
    </row>
    <row r="6" spans="1:13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I6" t="str">
        <v>Finance</v>
      </c>
      <c r="J6" cm="1">
        <f t="array" ref="J6">_xlfn.STDEV.S(IF($C$2:$C$26=I6,$F$2:$F$26))</f>
        <v>3.415650255319866</v>
      </c>
    </row>
    <row r="7" spans="1:13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13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I8" s="6" t="s">
        <v>42</v>
      </c>
    </row>
    <row r="9" spans="1:13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13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I10" s="7" t="s">
        <v>39</v>
      </c>
      <c r="J10" t="s">
        <v>41</v>
      </c>
    </row>
    <row r="11" spans="1:13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I11" s="8" t="s">
        <v>16</v>
      </c>
      <c r="J11" s="9">
        <v>2.9580398915498081</v>
      </c>
    </row>
    <row r="12" spans="1:13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I12" s="8" t="s">
        <v>12</v>
      </c>
      <c r="J12" s="9">
        <v>3.54400902933387</v>
      </c>
    </row>
    <row r="13" spans="1:13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I13" s="8" t="s">
        <v>14</v>
      </c>
      <c r="J13" s="9">
        <v>4.7074409183759283</v>
      </c>
    </row>
    <row r="14" spans="1:13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I14" s="8" t="s">
        <v>10</v>
      </c>
      <c r="J14" s="9">
        <v>2</v>
      </c>
    </row>
    <row r="15" spans="1:13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I15" s="8" t="s">
        <v>8</v>
      </c>
      <c r="J15" s="9">
        <v>4.3748015828022293</v>
      </c>
    </row>
    <row r="16" spans="1:13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I16" s="8" t="s">
        <v>40</v>
      </c>
      <c r="J16" s="9">
        <v>12.412896519346321</v>
      </c>
    </row>
    <row r="17" spans="1:7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3DEF-5355-4E24-BB17-58E9D4FEB400}">
  <sheetPr filterMode="1"/>
  <dimension ref="A1:L52"/>
  <sheetViews>
    <sheetView topLeftCell="A10" workbookViewId="0">
      <selection activeCell="H54" sqref="H54"/>
    </sheetView>
  </sheetViews>
  <sheetFormatPr defaultRowHeight="13.2" x14ac:dyDescent="0.25"/>
  <cols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29.88671875" bestFit="1" customWidth="1"/>
    <col min="11" max="11" width="35.4414062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43</v>
      </c>
      <c r="I1" s="5" t="s">
        <v>44</v>
      </c>
    </row>
    <row r="2" spans="1:11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2">
        <f>(F2*G2)/D2</f>
        <v>9.1428571428571423</v>
      </c>
      <c r="I2" s="2">
        <f>RANK(H2,$H$2:$H$26,0)</f>
        <v>10</v>
      </c>
      <c r="K2" s="4"/>
    </row>
    <row r="3" spans="1:11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3">
        <f t="shared" ref="H3:H26" si="0">(F3*G3)/D3</f>
        <v>11.25</v>
      </c>
      <c r="I3" s="3">
        <f>RANK(H3,$H$2:$H$26,0)</f>
        <v>1</v>
      </c>
    </row>
    <row r="4" spans="1:11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2">
        <f t="shared" si="0"/>
        <v>7</v>
      </c>
      <c r="I4" s="2">
        <f>RANK(H4,$H$2:$H$26,0)</f>
        <v>17</v>
      </c>
    </row>
    <row r="5" spans="1:11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3">
        <f t="shared" si="0"/>
        <v>10.555555555555555</v>
      </c>
      <c r="I5" s="3">
        <f>RANK(H5,$H$2:$H$26,0)</f>
        <v>5</v>
      </c>
    </row>
    <row r="6" spans="1:11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2">
        <f t="shared" si="0"/>
        <v>4.8</v>
      </c>
      <c r="I6" s="2">
        <f>RANK(H6,$H$2:$H$26,0)</f>
        <v>23</v>
      </c>
    </row>
    <row r="7" spans="1:11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3">
        <f t="shared" si="0"/>
        <v>8.9473684210526319</v>
      </c>
      <c r="I7" s="3">
        <f>RANK(H7,$H$2:$H$26,0)</f>
        <v>12</v>
      </c>
    </row>
    <row r="8" spans="1:11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2">
        <f t="shared" si="0"/>
        <v>10</v>
      </c>
      <c r="I8" s="2">
        <f>RANK(H8,$H$2:$H$26,0)</f>
        <v>9</v>
      </c>
    </row>
    <row r="9" spans="1:11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3">
        <f t="shared" si="0"/>
        <v>6.9642857142857144</v>
      </c>
      <c r="I9" s="3">
        <f>RANK(H9,$H$2:$H$26,0)</f>
        <v>19</v>
      </c>
    </row>
    <row r="10" spans="1:11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2">
        <f t="shared" si="0"/>
        <v>10.952380952380953</v>
      </c>
      <c r="I10" s="2">
        <f>RANK(H10,$H$2:$H$26,0)</f>
        <v>2</v>
      </c>
    </row>
    <row r="11" spans="1:11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3">
        <f t="shared" si="0"/>
        <v>8.9729729729729737</v>
      </c>
      <c r="I11" s="3">
        <f>RANK(H11,$H$2:$H$26,0)</f>
        <v>11</v>
      </c>
    </row>
    <row r="12" spans="1:11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2">
        <f t="shared" si="0"/>
        <v>7.0344827586206895</v>
      </c>
      <c r="I12" s="2">
        <f>RANK(H12,$H$2:$H$26,0)</f>
        <v>16</v>
      </c>
    </row>
    <row r="13" spans="1:11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3">
        <f t="shared" si="0"/>
        <v>10.681818181818182</v>
      </c>
      <c r="I13" s="3">
        <f>RANK(H13,$H$2:$H$26,0)</f>
        <v>4</v>
      </c>
    </row>
    <row r="14" spans="1:11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2">
        <f t="shared" si="0"/>
        <v>6.8181818181818183</v>
      </c>
      <c r="I14" s="2">
        <f>RANK(H14,$H$2:$H$26,0)</f>
        <v>21</v>
      </c>
    </row>
    <row r="15" spans="1:11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3">
        <f t="shared" si="0"/>
        <v>8.6829268292682933</v>
      </c>
      <c r="I15" s="3">
        <f>RANK(H15,$H$2:$H$26,0)</f>
        <v>14</v>
      </c>
    </row>
    <row r="16" spans="1:11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2">
        <f t="shared" si="0"/>
        <v>10.208333333333334</v>
      </c>
      <c r="I16" s="2">
        <f>RANK(H16,$H$2:$H$26,0)</f>
        <v>8</v>
      </c>
    </row>
    <row r="17" spans="1:12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3">
        <f t="shared" si="0"/>
        <v>4.7692307692307692</v>
      </c>
      <c r="I17" s="3">
        <f>RANK(H17,$H$2:$H$26,0)</f>
        <v>24</v>
      </c>
    </row>
    <row r="18" spans="1:12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2">
        <f t="shared" si="0"/>
        <v>6.967741935483871</v>
      </c>
      <c r="I18" s="2">
        <f>RANK(H18,$H$2:$H$26,0)</f>
        <v>18</v>
      </c>
    </row>
    <row r="19" spans="1:12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3">
        <f t="shared" si="0"/>
        <v>10.813953488372093</v>
      </c>
      <c r="I19" s="3">
        <f>RANK(H19,$H$2:$H$26,0)</f>
        <v>3</v>
      </c>
    </row>
    <row r="20" spans="1:12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2">
        <f t="shared" si="0"/>
        <v>8.9230769230769234</v>
      </c>
      <c r="I20" s="2">
        <f>RANK(H20,$H$2:$H$26,0)</f>
        <v>13</v>
      </c>
    </row>
    <row r="21" spans="1:12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3">
        <f t="shared" si="0"/>
        <v>8.6666666666666661</v>
      </c>
      <c r="I21" s="3">
        <f>RANK(H21,$H$2:$H$26,0)</f>
        <v>15</v>
      </c>
    </row>
    <row r="22" spans="1:12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2">
        <f t="shared" si="0"/>
        <v>4.7407407407407405</v>
      </c>
      <c r="I22" s="2">
        <f>RANK(H22,$H$2:$H$26,0)</f>
        <v>25</v>
      </c>
    </row>
    <row r="23" spans="1:12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3">
        <f t="shared" si="0"/>
        <v>6.9375</v>
      </c>
      <c r="I23" s="3">
        <f>RANK(H23,$H$2:$H$26,0)</f>
        <v>20</v>
      </c>
      <c r="K23" s="6" t="s">
        <v>45</v>
      </c>
    </row>
    <row r="24" spans="1:12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2">
        <f t="shared" si="0"/>
        <v>10.434782608695652</v>
      </c>
      <c r="I24" s="2">
        <f>RANK(H24,$H$2:$H$26,0)</f>
        <v>7</v>
      </c>
    </row>
    <row r="25" spans="1:12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3">
        <f t="shared" si="0"/>
        <v>6.7058823529411766</v>
      </c>
      <c r="I25" s="3">
        <f>RANK(H25,$H$2:$H$26,0)</f>
        <v>22</v>
      </c>
    </row>
    <row r="26" spans="1:12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2">
        <f t="shared" si="0"/>
        <v>10.531914893617021</v>
      </c>
      <c r="I26" s="2">
        <f>RANK(H26,$H$2:$H$26,0)</f>
        <v>6</v>
      </c>
    </row>
    <row r="27" spans="1:12" ht="14.4" x14ac:dyDescent="0.3">
      <c r="K27" s="1" t="s">
        <v>1</v>
      </c>
      <c r="L27" s="5" t="s">
        <v>44</v>
      </c>
    </row>
    <row r="28" spans="1:12" ht="14.4" hidden="1" x14ac:dyDescent="0.3">
      <c r="K28" s="2" t="s">
        <v>7</v>
      </c>
      <c r="L28" s="2">
        <v>10</v>
      </c>
    </row>
    <row r="29" spans="1:12" ht="14.4" x14ac:dyDescent="0.3">
      <c r="K29" s="3" t="s">
        <v>9</v>
      </c>
      <c r="L29" s="3">
        <v>1</v>
      </c>
    </row>
    <row r="30" spans="1:12" ht="14.4" hidden="1" x14ac:dyDescent="0.3">
      <c r="K30" s="2" t="s">
        <v>11</v>
      </c>
      <c r="L30" s="2">
        <v>17</v>
      </c>
    </row>
    <row r="31" spans="1:12" ht="14.4" hidden="1" x14ac:dyDescent="0.3">
      <c r="K31" s="3" t="s">
        <v>13</v>
      </c>
      <c r="L31" s="3">
        <v>5</v>
      </c>
    </row>
    <row r="32" spans="1:12" ht="14.4" hidden="1" x14ac:dyDescent="0.3">
      <c r="K32" s="2" t="s">
        <v>15</v>
      </c>
      <c r="L32" s="2">
        <v>23</v>
      </c>
    </row>
    <row r="33" spans="11:12" ht="14.4" hidden="1" x14ac:dyDescent="0.3">
      <c r="K33" s="3" t="s">
        <v>17</v>
      </c>
      <c r="L33" s="3">
        <v>12</v>
      </c>
    </row>
    <row r="34" spans="11:12" ht="14.4" hidden="1" x14ac:dyDescent="0.3">
      <c r="K34" s="2" t="s">
        <v>18</v>
      </c>
      <c r="L34" s="2">
        <v>9</v>
      </c>
    </row>
    <row r="35" spans="11:12" ht="14.4" hidden="1" x14ac:dyDescent="0.3">
      <c r="K35" s="3" t="s">
        <v>19</v>
      </c>
      <c r="L35" s="3">
        <v>19</v>
      </c>
    </row>
    <row r="36" spans="11:12" ht="14.4" x14ac:dyDescent="0.3">
      <c r="K36" s="2" t="s">
        <v>20</v>
      </c>
      <c r="L36" s="2">
        <v>2</v>
      </c>
    </row>
    <row r="37" spans="11:12" ht="14.4" hidden="1" x14ac:dyDescent="0.3">
      <c r="K37" s="3" t="s">
        <v>21</v>
      </c>
      <c r="L37" s="3">
        <v>11</v>
      </c>
    </row>
    <row r="38" spans="11:12" ht="14.4" hidden="1" x14ac:dyDescent="0.3">
      <c r="K38" s="2" t="s">
        <v>22</v>
      </c>
      <c r="L38" s="2">
        <v>16</v>
      </c>
    </row>
    <row r="39" spans="11:12" ht="14.4" hidden="1" x14ac:dyDescent="0.3">
      <c r="K39" s="3" t="s">
        <v>23</v>
      </c>
      <c r="L39" s="3">
        <v>4</v>
      </c>
    </row>
    <row r="40" spans="11:12" ht="14.4" hidden="1" x14ac:dyDescent="0.3">
      <c r="K40" s="2" t="s">
        <v>24</v>
      </c>
      <c r="L40" s="2">
        <v>21</v>
      </c>
    </row>
    <row r="41" spans="11:12" ht="14.4" hidden="1" x14ac:dyDescent="0.3">
      <c r="K41" s="3" t="s">
        <v>25</v>
      </c>
      <c r="L41" s="3">
        <v>14</v>
      </c>
    </row>
    <row r="42" spans="11:12" ht="14.4" hidden="1" x14ac:dyDescent="0.3">
      <c r="K42" s="2" t="s">
        <v>26</v>
      </c>
      <c r="L42" s="2">
        <v>8</v>
      </c>
    </row>
    <row r="43" spans="11:12" ht="14.4" hidden="1" x14ac:dyDescent="0.3">
      <c r="K43" s="3" t="s">
        <v>27</v>
      </c>
      <c r="L43" s="3">
        <v>24</v>
      </c>
    </row>
    <row r="44" spans="11:12" ht="14.4" hidden="1" x14ac:dyDescent="0.3">
      <c r="K44" s="2" t="s">
        <v>28</v>
      </c>
      <c r="L44" s="2">
        <v>18</v>
      </c>
    </row>
    <row r="45" spans="11:12" ht="14.4" x14ac:dyDescent="0.3">
      <c r="K45" s="3" t="s">
        <v>29</v>
      </c>
      <c r="L45" s="3">
        <v>3</v>
      </c>
    </row>
    <row r="46" spans="11:12" ht="14.4" hidden="1" x14ac:dyDescent="0.3">
      <c r="K46" s="2" t="s">
        <v>30</v>
      </c>
      <c r="L46" s="2">
        <v>13</v>
      </c>
    </row>
    <row r="47" spans="11:12" ht="14.4" hidden="1" x14ac:dyDescent="0.3">
      <c r="K47" s="3" t="s">
        <v>31</v>
      </c>
      <c r="L47" s="3">
        <v>15</v>
      </c>
    </row>
    <row r="48" spans="11:12" ht="14.4" hidden="1" x14ac:dyDescent="0.3">
      <c r="K48" s="2" t="s">
        <v>32</v>
      </c>
      <c r="L48" s="2">
        <v>25</v>
      </c>
    </row>
    <row r="49" spans="11:12" ht="14.4" hidden="1" x14ac:dyDescent="0.3">
      <c r="K49" s="3" t="s">
        <v>33</v>
      </c>
      <c r="L49" s="3">
        <v>20</v>
      </c>
    </row>
    <row r="50" spans="11:12" ht="14.4" hidden="1" x14ac:dyDescent="0.3">
      <c r="K50" s="2" t="s">
        <v>34</v>
      </c>
      <c r="L50" s="2">
        <v>7</v>
      </c>
    </row>
    <row r="51" spans="11:12" ht="14.4" hidden="1" x14ac:dyDescent="0.3">
      <c r="K51" s="3" t="s">
        <v>35</v>
      </c>
      <c r="L51" s="3">
        <v>22</v>
      </c>
    </row>
    <row r="52" spans="11:12" ht="14.4" hidden="1" x14ac:dyDescent="0.3">
      <c r="K52" s="2" t="s">
        <v>36</v>
      </c>
      <c r="L52" s="2">
        <v>6</v>
      </c>
    </row>
  </sheetData>
  <autoFilter ref="K27:L52" xr:uid="{7DC43DEF-5355-4E24-BB17-58E9D4FEB400}">
    <filterColumn colId="1">
      <top10 top="0" val="3" filterVal="3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0E46-7477-49A8-ADBC-075CEAD7EAE2}">
  <dimension ref="A2:K27"/>
  <sheetViews>
    <sheetView workbookViewId="0">
      <selection activeCell="A2" sqref="A2:G27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9" max="9" width="55.21875" bestFit="1" customWidth="1"/>
    <col min="10" max="10" width="36.33203125" bestFit="1" customWidth="1"/>
    <col min="11" max="11" width="115" bestFit="1" customWidth="1"/>
  </cols>
  <sheetData>
    <row r="2" spans="1:11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1" t="s">
        <v>46</v>
      </c>
      <c r="J2" s="11" t="s">
        <v>47</v>
      </c>
    </row>
    <row r="3" spans="1:11" ht="14.4" x14ac:dyDescent="0.3">
      <c r="A3" s="2">
        <v>101</v>
      </c>
      <c r="B3" s="2" t="s">
        <v>7</v>
      </c>
      <c r="C3" s="2" t="s">
        <v>8</v>
      </c>
      <c r="D3" s="2">
        <v>35</v>
      </c>
      <c r="E3" s="2">
        <v>50</v>
      </c>
      <c r="F3" s="2">
        <v>80</v>
      </c>
      <c r="G3" s="2">
        <v>4</v>
      </c>
      <c r="I3">
        <f>CORREL(D3:D27, G3:G27)</f>
        <v>0.94623485838187704</v>
      </c>
      <c r="J3">
        <f>CORREL(E3:E27, G3:G27)</f>
        <v>0.95745537036476214</v>
      </c>
    </row>
    <row r="4" spans="1:11" ht="14.4" x14ac:dyDescent="0.3">
      <c r="A4" s="3">
        <v>102</v>
      </c>
      <c r="B4" s="3" t="s">
        <v>9</v>
      </c>
      <c r="C4" s="3" t="s">
        <v>10</v>
      </c>
      <c r="D4" s="3">
        <v>40</v>
      </c>
      <c r="E4" s="3">
        <v>65</v>
      </c>
      <c r="F4" s="3">
        <v>90</v>
      </c>
      <c r="G4" s="3">
        <v>5</v>
      </c>
    </row>
    <row r="5" spans="1:11" ht="14.4" x14ac:dyDescent="0.3">
      <c r="A5" s="2">
        <v>103</v>
      </c>
      <c r="B5" s="2" t="s">
        <v>11</v>
      </c>
      <c r="C5" s="2" t="s">
        <v>12</v>
      </c>
      <c r="D5" s="2">
        <v>30</v>
      </c>
      <c r="E5" s="2">
        <v>40</v>
      </c>
      <c r="F5" s="2">
        <v>70</v>
      </c>
      <c r="G5" s="2">
        <v>3</v>
      </c>
    </row>
    <row r="6" spans="1:11" ht="14.4" x14ac:dyDescent="0.3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</row>
    <row r="7" spans="1:11" ht="14.4" x14ac:dyDescent="0.3">
      <c r="A7" s="2">
        <v>105</v>
      </c>
      <c r="B7" s="2" t="s">
        <v>15</v>
      </c>
      <c r="C7" s="2" t="s">
        <v>16</v>
      </c>
      <c r="D7" s="2">
        <v>25</v>
      </c>
      <c r="E7" s="2">
        <v>30</v>
      </c>
      <c r="F7" s="2">
        <v>60</v>
      </c>
      <c r="G7" s="2">
        <v>2</v>
      </c>
    </row>
    <row r="8" spans="1:11" ht="14.4" x14ac:dyDescent="0.3">
      <c r="A8" s="3">
        <v>106</v>
      </c>
      <c r="B8" s="3" t="s">
        <v>17</v>
      </c>
      <c r="C8" s="3" t="s">
        <v>8</v>
      </c>
      <c r="D8" s="3">
        <v>38</v>
      </c>
      <c r="E8" s="3">
        <v>58</v>
      </c>
      <c r="F8" s="3">
        <v>85</v>
      </c>
      <c r="G8" s="3">
        <v>4</v>
      </c>
      <c r="I8" s="11" t="s">
        <v>48</v>
      </c>
      <c r="K8" s="10" t="s">
        <v>49</v>
      </c>
    </row>
    <row r="9" spans="1:11" ht="14.4" x14ac:dyDescent="0.3">
      <c r="A9" s="2">
        <v>107</v>
      </c>
      <c r="B9" s="2" t="s">
        <v>18</v>
      </c>
      <c r="C9" s="2" t="s">
        <v>14</v>
      </c>
      <c r="D9" s="2">
        <v>50</v>
      </c>
      <c r="E9" s="2">
        <v>80</v>
      </c>
      <c r="F9" s="2">
        <v>100</v>
      </c>
      <c r="G9" s="2">
        <v>5</v>
      </c>
      <c r="I9" s="4" t="s">
        <v>4</v>
      </c>
    </row>
    <row r="10" spans="1:11" ht="14.4" x14ac:dyDescent="0.3">
      <c r="A10" s="3">
        <v>108</v>
      </c>
      <c r="B10" s="3" t="s">
        <v>19</v>
      </c>
      <c r="C10" s="3" t="s">
        <v>12</v>
      </c>
      <c r="D10" s="3">
        <v>28</v>
      </c>
      <c r="E10" s="3">
        <v>35</v>
      </c>
      <c r="F10" s="3">
        <v>65</v>
      </c>
      <c r="G10" s="3">
        <v>3</v>
      </c>
    </row>
    <row r="11" spans="1:11" ht="14.4" x14ac:dyDescent="0.3">
      <c r="A11" s="2">
        <v>109</v>
      </c>
      <c r="B11" s="2" t="s">
        <v>20</v>
      </c>
      <c r="C11" s="2" t="s">
        <v>10</v>
      </c>
      <c r="D11" s="2">
        <v>42</v>
      </c>
      <c r="E11" s="2">
        <v>70</v>
      </c>
      <c r="F11" s="2">
        <v>92</v>
      </c>
      <c r="G11" s="2">
        <v>5</v>
      </c>
    </row>
    <row r="12" spans="1:11" ht="14.4" x14ac:dyDescent="0.3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3">
        <v>4</v>
      </c>
    </row>
    <row r="13" spans="1:11" ht="14.4" x14ac:dyDescent="0.3">
      <c r="A13" s="2">
        <v>111</v>
      </c>
      <c r="B13" s="2" t="s">
        <v>22</v>
      </c>
      <c r="C13" s="2" t="s">
        <v>16</v>
      </c>
      <c r="D13" s="2">
        <v>29</v>
      </c>
      <c r="E13" s="2">
        <v>38</v>
      </c>
      <c r="F13" s="2">
        <v>68</v>
      </c>
      <c r="G13" s="2">
        <v>3</v>
      </c>
    </row>
    <row r="14" spans="1:11" ht="14.4" x14ac:dyDescent="0.3">
      <c r="A14" s="3">
        <v>112</v>
      </c>
      <c r="B14" s="3" t="s">
        <v>23</v>
      </c>
      <c r="C14" s="3" t="s">
        <v>10</v>
      </c>
      <c r="D14" s="3">
        <v>44</v>
      </c>
      <c r="E14" s="3">
        <v>73</v>
      </c>
      <c r="F14" s="3">
        <v>94</v>
      </c>
      <c r="G14" s="3">
        <v>5</v>
      </c>
    </row>
    <row r="15" spans="1:11" ht="14.4" x14ac:dyDescent="0.3">
      <c r="A15" s="2">
        <v>113</v>
      </c>
      <c r="B15" s="2" t="s">
        <v>24</v>
      </c>
      <c r="C15" s="2" t="s">
        <v>12</v>
      </c>
      <c r="D15" s="2">
        <v>33</v>
      </c>
      <c r="E15" s="2">
        <v>45</v>
      </c>
      <c r="F15" s="2">
        <v>75</v>
      </c>
      <c r="G15" s="2">
        <v>3</v>
      </c>
    </row>
    <row r="16" spans="1:11" ht="14.4" x14ac:dyDescent="0.3">
      <c r="A16" s="3">
        <v>114</v>
      </c>
      <c r="B16" s="3" t="s">
        <v>25</v>
      </c>
      <c r="C16" s="3" t="s">
        <v>8</v>
      </c>
      <c r="D16" s="3">
        <v>41</v>
      </c>
      <c r="E16" s="3">
        <v>66</v>
      </c>
      <c r="F16" s="3">
        <v>89</v>
      </c>
      <c r="G16" s="3">
        <v>4</v>
      </c>
    </row>
    <row r="17" spans="1:11" ht="14.4" x14ac:dyDescent="0.3">
      <c r="A17" s="2">
        <v>115</v>
      </c>
      <c r="B17" s="2" t="s">
        <v>26</v>
      </c>
      <c r="C17" s="2" t="s">
        <v>14</v>
      </c>
      <c r="D17" s="2">
        <v>48</v>
      </c>
      <c r="E17" s="2">
        <v>78</v>
      </c>
      <c r="F17" s="2">
        <v>98</v>
      </c>
      <c r="G17" s="2">
        <v>5</v>
      </c>
    </row>
    <row r="18" spans="1:11" ht="14.4" x14ac:dyDescent="0.3">
      <c r="A18" s="3">
        <v>116</v>
      </c>
      <c r="B18" s="3" t="s">
        <v>27</v>
      </c>
      <c r="C18" s="3" t="s">
        <v>16</v>
      </c>
      <c r="D18" s="3">
        <v>26</v>
      </c>
      <c r="E18" s="3">
        <v>32</v>
      </c>
      <c r="F18" s="3">
        <v>62</v>
      </c>
      <c r="G18" s="3">
        <v>2</v>
      </c>
    </row>
    <row r="19" spans="1:11" ht="14.4" x14ac:dyDescent="0.3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2">
        <v>3</v>
      </c>
    </row>
    <row r="20" spans="1:11" ht="14.4" x14ac:dyDescent="0.3">
      <c r="A20" s="3">
        <v>118</v>
      </c>
      <c r="B20" s="3" t="s">
        <v>29</v>
      </c>
      <c r="C20" s="3" t="s">
        <v>10</v>
      </c>
      <c r="D20" s="3">
        <v>43</v>
      </c>
      <c r="E20" s="3">
        <v>75</v>
      </c>
      <c r="F20" s="3">
        <v>93</v>
      </c>
      <c r="G20" s="3">
        <v>5</v>
      </c>
    </row>
    <row r="21" spans="1:11" ht="14.4" x14ac:dyDescent="0.3">
      <c r="A21" s="2">
        <v>119</v>
      </c>
      <c r="B21" s="2" t="s">
        <v>30</v>
      </c>
      <c r="C21" s="2" t="s">
        <v>14</v>
      </c>
      <c r="D21" s="2">
        <v>39</v>
      </c>
      <c r="E21" s="2">
        <v>60</v>
      </c>
      <c r="F21" s="2">
        <v>87</v>
      </c>
      <c r="G21" s="2">
        <v>4</v>
      </c>
    </row>
    <row r="22" spans="1:11" ht="14.4" x14ac:dyDescent="0.3">
      <c r="A22" s="3">
        <v>120</v>
      </c>
      <c r="B22" s="3" t="s">
        <v>31</v>
      </c>
      <c r="C22" s="3" t="s">
        <v>8</v>
      </c>
      <c r="D22" s="3">
        <v>36</v>
      </c>
      <c r="E22" s="3">
        <v>52</v>
      </c>
      <c r="F22" s="3">
        <v>78</v>
      </c>
      <c r="G22" s="3">
        <v>4</v>
      </c>
    </row>
    <row r="23" spans="1:11" ht="14.4" x14ac:dyDescent="0.3">
      <c r="A23" s="2">
        <v>121</v>
      </c>
      <c r="B23" s="2" t="s">
        <v>32</v>
      </c>
      <c r="C23" s="2" t="s">
        <v>16</v>
      </c>
      <c r="D23" s="2">
        <v>27</v>
      </c>
      <c r="E23" s="2">
        <v>34</v>
      </c>
      <c r="F23" s="2">
        <v>64</v>
      </c>
      <c r="G23" s="2">
        <v>2</v>
      </c>
    </row>
    <row r="24" spans="1:11" ht="14.4" x14ac:dyDescent="0.3">
      <c r="A24" s="3">
        <v>122</v>
      </c>
      <c r="B24" s="3" t="s">
        <v>33</v>
      </c>
      <c r="C24" s="3" t="s">
        <v>12</v>
      </c>
      <c r="D24" s="3">
        <v>32</v>
      </c>
      <c r="E24" s="3">
        <v>44</v>
      </c>
      <c r="F24" s="3">
        <v>74</v>
      </c>
      <c r="G24" s="3">
        <v>3</v>
      </c>
    </row>
    <row r="25" spans="1:11" ht="14.4" x14ac:dyDescent="0.3">
      <c r="A25" s="2">
        <v>123</v>
      </c>
      <c r="B25" s="2" t="s">
        <v>34</v>
      </c>
      <c r="C25" s="2" t="s">
        <v>10</v>
      </c>
      <c r="D25" s="2">
        <v>46</v>
      </c>
      <c r="E25" s="2">
        <v>77</v>
      </c>
      <c r="F25" s="2">
        <v>96</v>
      </c>
      <c r="G25" s="2">
        <v>5</v>
      </c>
    </row>
    <row r="26" spans="1:11" ht="14.4" x14ac:dyDescent="0.3">
      <c r="A26" s="3">
        <v>124</v>
      </c>
      <c r="B26" s="3" t="s">
        <v>35</v>
      </c>
      <c r="C26" s="3" t="s">
        <v>8</v>
      </c>
      <c r="D26" s="3">
        <v>34</v>
      </c>
      <c r="E26" s="3">
        <v>48</v>
      </c>
      <c r="F26" s="3">
        <v>76</v>
      </c>
      <c r="G26" s="3">
        <v>3</v>
      </c>
      <c r="K26" s="1" t="s">
        <v>50</v>
      </c>
    </row>
    <row r="27" spans="1:11" ht="14.4" x14ac:dyDescent="0.3">
      <c r="A27" s="2">
        <v>125</v>
      </c>
      <c r="B27" s="2" t="s">
        <v>36</v>
      </c>
      <c r="C27" s="2" t="s">
        <v>14</v>
      </c>
      <c r="D27" s="2">
        <v>47</v>
      </c>
      <c r="E27" s="2">
        <v>79</v>
      </c>
      <c r="F27" s="2">
        <v>99</v>
      </c>
      <c r="G27" s="2">
        <v>5</v>
      </c>
      <c r="K27">
        <f>CORREL(D3:D27, F3:F27)</f>
        <v>0.99249842295704516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505C-7AEE-494A-8408-C287BCCA2C2C}">
  <dimension ref="A1:H26"/>
  <sheetViews>
    <sheetView workbookViewId="0">
      <selection activeCell="O9" sqref="O9"/>
    </sheetView>
  </sheetViews>
  <sheetFormatPr defaultRowHeight="13.2" x14ac:dyDescent="0.25"/>
  <cols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3.44140625" bestFit="1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51</v>
      </c>
    </row>
    <row r="2" spans="1:8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2" t="b">
        <f>AND(G2&gt;=4, D2&lt;AVERAGE($D$2:$D$26))</f>
        <v>1</v>
      </c>
    </row>
    <row r="3" spans="1:8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3" t="b">
        <f t="shared" ref="H3:H26" si="0">AND(G3&gt;=4, D3&lt;AVERAGE($D$2:$D$26))</f>
        <v>0</v>
      </c>
    </row>
    <row r="4" spans="1:8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2" t="b">
        <f t="shared" si="0"/>
        <v>0</v>
      </c>
    </row>
    <row r="5" spans="1:8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3" t="b">
        <f t="shared" si="0"/>
        <v>0</v>
      </c>
    </row>
    <row r="6" spans="1:8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2" t="b">
        <f t="shared" si="0"/>
        <v>0</v>
      </c>
    </row>
    <row r="7" spans="1:8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3" t="b">
        <f t="shared" si="0"/>
        <v>0</v>
      </c>
    </row>
    <row r="8" spans="1:8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2" t="b">
        <f t="shared" si="0"/>
        <v>0</v>
      </c>
    </row>
    <row r="9" spans="1:8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3" t="b">
        <f t="shared" si="0"/>
        <v>0</v>
      </c>
    </row>
    <row r="10" spans="1:8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2" t="b">
        <f t="shared" si="0"/>
        <v>0</v>
      </c>
    </row>
    <row r="11" spans="1:8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3" t="b">
        <f t="shared" si="0"/>
        <v>1</v>
      </c>
    </row>
    <row r="12" spans="1:8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2" t="b">
        <f t="shared" si="0"/>
        <v>0</v>
      </c>
    </row>
    <row r="13" spans="1:8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3" t="b">
        <f t="shared" si="0"/>
        <v>0</v>
      </c>
    </row>
    <row r="14" spans="1:8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2" t="b">
        <f t="shared" si="0"/>
        <v>0</v>
      </c>
    </row>
    <row r="15" spans="1:8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3" t="b">
        <f t="shared" si="0"/>
        <v>0</v>
      </c>
    </row>
    <row r="16" spans="1:8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2" t="b">
        <f t="shared" si="0"/>
        <v>0</v>
      </c>
    </row>
    <row r="17" spans="1:8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3" t="b">
        <f t="shared" si="0"/>
        <v>0</v>
      </c>
    </row>
    <row r="18" spans="1:8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2" t="b">
        <f t="shared" si="0"/>
        <v>0</v>
      </c>
    </row>
    <row r="19" spans="1:8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3" t="b">
        <f t="shared" si="0"/>
        <v>0</v>
      </c>
    </row>
    <row r="20" spans="1:8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2" t="b">
        <f t="shared" si="0"/>
        <v>0</v>
      </c>
    </row>
    <row r="21" spans="1:8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3" t="b">
        <f t="shared" si="0"/>
        <v>1</v>
      </c>
    </row>
    <row r="22" spans="1:8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2" t="b">
        <f t="shared" si="0"/>
        <v>0</v>
      </c>
    </row>
    <row r="23" spans="1:8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3" t="b">
        <f t="shared" si="0"/>
        <v>0</v>
      </c>
    </row>
    <row r="24" spans="1:8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2" t="b">
        <f t="shared" si="0"/>
        <v>0</v>
      </c>
    </row>
    <row r="25" spans="1:8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3" t="b">
        <f t="shared" si="0"/>
        <v>0</v>
      </c>
    </row>
    <row r="26" spans="1:8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2" t="b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320A-CE04-4E17-B0E7-A7B5D342805E}">
  <dimension ref="A1:K26"/>
  <sheetViews>
    <sheetView workbookViewId="0">
      <selection activeCell="J11" sqref="J11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3.88671875" bestFit="1" customWidth="1"/>
    <col min="10" max="10" width="25.88671875" bestFit="1" customWidth="1"/>
  </cols>
  <sheetData>
    <row r="1" spans="1:11" ht="14.4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52</v>
      </c>
    </row>
    <row r="2" spans="1:11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2">
        <f>E2/D2</f>
        <v>1.4285714285714286</v>
      </c>
      <c r="J2" s="5" t="s">
        <v>53</v>
      </c>
      <c r="K2" s="2" t="str">
        <f>INDEX(B2:B26,MATCH(MAX(H2:H26),H2:H26,0))</f>
        <v>Arjun</v>
      </c>
    </row>
    <row r="3" spans="1:11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3">
        <f t="shared" ref="H3:H26" si="0">E3/D3</f>
        <v>1.625</v>
      </c>
    </row>
    <row r="4" spans="1:11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2">
        <f t="shared" si="0"/>
        <v>1.3333333333333333</v>
      </c>
    </row>
    <row r="5" spans="1:11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3">
        <f t="shared" si="0"/>
        <v>1.6666666666666667</v>
      </c>
    </row>
    <row r="6" spans="1:11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2">
        <f t="shared" si="0"/>
        <v>1.2</v>
      </c>
    </row>
    <row r="7" spans="1:11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3">
        <f t="shared" si="0"/>
        <v>1.5263157894736843</v>
      </c>
    </row>
    <row r="8" spans="1:11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2">
        <f t="shared" si="0"/>
        <v>1.6</v>
      </c>
    </row>
    <row r="9" spans="1:11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3">
        <f t="shared" si="0"/>
        <v>1.25</v>
      </c>
    </row>
    <row r="10" spans="1:11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2">
        <f t="shared" si="0"/>
        <v>1.6666666666666667</v>
      </c>
    </row>
    <row r="11" spans="1:11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3">
        <f t="shared" si="0"/>
        <v>1.4864864864864864</v>
      </c>
    </row>
    <row r="12" spans="1:11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2">
        <f t="shared" si="0"/>
        <v>1.3103448275862069</v>
      </c>
    </row>
    <row r="13" spans="1:11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3">
        <f t="shared" si="0"/>
        <v>1.6590909090909092</v>
      </c>
    </row>
    <row r="14" spans="1:11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2">
        <f t="shared" si="0"/>
        <v>1.3636363636363635</v>
      </c>
    </row>
    <row r="15" spans="1:11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3">
        <f t="shared" si="0"/>
        <v>1.6097560975609757</v>
      </c>
    </row>
    <row r="16" spans="1:11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2">
        <f t="shared" si="0"/>
        <v>1.625</v>
      </c>
    </row>
    <row r="17" spans="1:8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3">
        <f t="shared" si="0"/>
        <v>1.2307692307692308</v>
      </c>
    </row>
    <row r="18" spans="1:8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2">
        <f t="shared" si="0"/>
        <v>1.3548387096774193</v>
      </c>
    </row>
    <row r="19" spans="1:8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3">
        <f t="shared" si="0"/>
        <v>1.7441860465116279</v>
      </c>
    </row>
    <row r="20" spans="1:8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2">
        <f t="shared" si="0"/>
        <v>1.5384615384615385</v>
      </c>
    </row>
    <row r="21" spans="1:8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3">
        <f t="shared" si="0"/>
        <v>1.4444444444444444</v>
      </c>
    </row>
    <row r="22" spans="1:8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2">
        <f t="shared" si="0"/>
        <v>1.2592592592592593</v>
      </c>
    </row>
    <row r="23" spans="1:8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3">
        <f t="shared" si="0"/>
        <v>1.375</v>
      </c>
    </row>
    <row r="24" spans="1:8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2">
        <f t="shared" si="0"/>
        <v>1.673913043478261</v>
      </c>
    </row>
    <row r="25" spans="1:8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3">
        <f t="shared" si="0"/>
        <v>1.411764705882353</v>
      </c>
    </row>
    <row r="26" spans="1:8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2">
        <f t="shared" si="0"/>
        <v>1.6808510638297873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5 Productive Employees</vt:lpstr>
      <vt:lpstr>Department-Wise Productivity Co</vt:lpstr>
      <vt:lpstr>Productivity Efficiency Index</vt:lpstr>
      <vt:lpstr>Correlation Analysis</vt:lpstr>
      <vt:lpstr>Underutilized High Performers</vt:lpstr>
      <vt:lpstr>Tasks per Hour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Parnashree Gharai</dc:creator>
  <cp:lastModifiedBy>Parnashree Gharai</cp:lastModifiedBy>
  <dcterms:created xsi:type="dcterms:W3CDTF">2025-09-19T08:23:39Z</dcterms:created>
  <dcterms:modified xsi:type="dcterms:W3CDTF">2025-09-19T08:23:40Z</dcterms:modified>
</cp:coreProperties>
</file>