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yProjects\Weatherer\inputs\"/>
    </mc:Choice>
  </mc:AlternateContent>
  <bookViews>
    <workbookView xWindow="0" yWindow="0" windowWidth="28800" windowHeight="124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Sheet1!$A$1:$Z$51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1" i="1" l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AD151" i="1"/>
  <c r="AC151" i="1"/>
  <c r="AB151" i="1"/>
  <c r="AA151" i="1"/>
  <c r="AD150" i="1"/>
  <c r="AC150" i="1"/>
  <c r="AB150" i="1"/>
  <c r="AA150" i="1"/>
  <c r="AD149" i="1"/>
  <c r="AC149" i="1"/>
  <c r="AB149" i="1"/>
  <c r="AA149" i="1"/>
  <c r="AD148" i="1"/>
  <c r="AC148" i="1"/>
  <c r="AB148" i="1"/>
  <c r="AA148" i="1"/>
  <c r="AD147" i="1"/>
  <c r="AC147" i="1"/>
  <c r="AB147" i="1"/>
  <c r="AA147" i="1"/>
  <c r="AD146" i="1"/>
  <c r="AC146" i="1"/>
  <c r="AB146" i="1"/>
  <c r="AA146" i="1"/>
  <c r="AD145" i="1"/>
  <c r="AC145" i="1"/>
  <c r="AB145" i="1"/>
  <c r="AA145" i="1"/>
  <c r="AD144" i="1"/>
  <c r="AC144" i="1"/>
  <c r="AB144" i="1"/>
  <c r="AA144" i="1"/>
  <c r="AD143" i="1"/>
  <c r="AC143" i="1"/>
  <c r="AB143" i="1"/>
  <c r="AA143" i="1"/>
  <c r="AD142" i="1"/>
  <c r="AC142" i="1"/>
  <c r="AB142" i="1"/>
  <c r="AA142" i="1"/>
  <c r="AD141" i="1"/>
  <c r="AC141" i="1"/>
  <c r="AB141" i="1"/>
  <c r="AA141" i="1"/>
  <c r="AD140" i="1"/>
  <c r="AC140" i="1"/>
  <c r="AB140" i="1"/>
  <c r="AA140" i="1"/>
  <c r="AD139" i="1"/>
  <c r="AC139" i="1"/>
  <c r="AB139" i="1"/>
  <c r="AA139" i="1"/>
  <c r="AD138" i="1"/>
  <c r="AC138" i="1"/>
  <c r="AB138" i="1"/>
  <c r="AA138" i="1"/>
  <c r="AD137" i="1"/>
  <c r="AC137" i="1"/>
  <c r="AB137" i="1"/>
  <c r="AA137" i="1"/>
  <c r="AD136" i="1"/>
  <c r="AC136" i="1"/>
  <c r="AB136" i="1"/>
  <c r="AA136" i="1"/>
  <c r="AD135" i="1"/>
  <c r="AC135" i="1"/>
  <c r="AB135" i="1"/>
  <c r="AA135" i="1"/>
  <c r="AD134" i="1"/>
  <c r="AC134" i="1"/>
  <c r="AB134" i="1"/>
  <c r="AA134" i="1"/>
  <c r="AD133" i="1"/>
  <c r="AC133" i="1"/>
  <c r="AB133" i="1"/>
  <c r="AA133" i="1"/>
  <c r="AD132" i="1"/>
  <c r="AC132" i="1"/>
  <c r="AB132" i="1"/>
  <c r="AA132" i="1"/>
  <c r="AD131" i="1"/>
  <c r="AC131" i="1"/>
  <c r="AB131" i="1"/>
  <c r="AA131" i="1"/>
  <c r="AD130" i="1"/>
  <c r="AC130" i="1"/>
  <c r="AB130" i="1"/>
  <c r="AA130" i="1"/>
  <c r="AD129" i="1"/>
  <c r="AC129" i="1"/>
  <c r="AB129" i="1"/>
  <c r="AA129" i="1"/>
  <c r="AD128" i="1"/>
  <c r="AC128" i="1"/>
  <c r="AB128" i="1"/>
  <c r="AA128" i="1"/>
  <c r="AD127" i="1"/>
  <c r="AC127" i="1"/>
  <c r="AB127" i="1"/>
  <c r="AA127" i="1"/>
  <c r="AD126" i="1"/>
  <c r="AC126" i="1"/>
  <c r="AB126" i="1"/>
  <c r="AA126" i="1"/>
  <c r="AD125" i="1"/>
  <c r="AC125" i="1"/>
  <c r="AB125" i="1"/>
  <c r="AA125" i="1"/>
  <c r="AD124" i="1"/>
  <c r="AC124" i="1"/>
  <c r="AB124" i="1"/>
  <c r="AA124" i="1"/>
  <c r="AD123" i="1"/>
  <c r="AC123" i="1"/>
  <c r="AB123" i="1"/>
  <c r="AA123" i="1"/>
  <c r="AD122" i="1"/>
  <c r="AC122" i="1"/>
  <c r="AB122" i="1"/>
  <c r="AA122" i="1"/>
  <c r="AD121" i="1"/>
  <c r="AC121" i="1"/>
  <c r="AB121" i="1"/>
  <c r="AA121" i="1"/>
  <c r="AD120" i="1"/>
  <c r="AC120" i="1"/>
  <c r="AB120" i="1"/>
  <c r="AA120" i="1"/>
  <c r="AD119" i="1"/>
  <c r="AC119" i="1"/>
  <c r="AB119" i="1"/>
  <c r="AA119" i="1"/>
  <c r="AD118" i="1"/>
  <c r="AC118" i="1"/>
  <c r="AB118" i="1"/>
  <c r="AA118" i="1"/>
  <c r="AD117" i="1"/>
  <c r="AC117" i="1"/>
  <c r="AB117" i="1"/>
  <c r="AA117" i="1"/>
  <c r="AD116" i="1"/>
  <c r="AC116" i="1"/>
  <c r="AB116" i="1"/>
  <c r="AA116" i="1"/>
  <c r="AD115" i="1"/>
  <c r="AC115" i="1"/>
  <c r="AB115" i="1"/>
  <c r="AA115" i="1"/>
  <c r="AD114" i="1"/>
  <c r="AC114" i="1"/>
  <c r="AB114" i="1"/>
  <c r="AA114" i="1"/>
  <c r="AD113" i="1"/>
  <c r="AC113" i="1"/>
  <c r="AB113" i="1"/>
  <c r="AA113" i="1"/>
  <c r="AD112" i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  <c r="AC2" i="1"/>
  <c r="AD2" i="1"/>
  <c r="AB2" i="1"/>
  <c r="AA2" i="1"/>
  <c r="Y151" i="1"/>
  <c r="Z151" i="1" s="1"/>
  <c r="Y150" i="1"/>
  <c r="Z150" i="1" s="1"/>
  <c r="Z149" i="1"/>
  <c r="Y149" i="1"/>
  <c r="Y148" i="1"/>
  <c r="Z148" i="1" s="1"/>
  <c r="Y147" i="1"/>
  <c r="Z147" i="1" s="1"/>
  <c r="Y146" i="1"/>
  <c r="Z146" i="1" s="1"/>
  <c r="Z145" i="1"/>
  <c r="Y145" i="1"/>
  <c r="Y144" i="1"/>
  <c r="Z144" i="1" s="1"/>
  <c r="Y143" i="1"/>
  <c r="Z143" i="1" s="1"/>
  <c r="Y142" i="1"/>
  <c r="Z142" i="1" s="1"/>
  <c r="Z141" i="1"/>
  <c r="Y141" i="1"/>
  <c r="Y140" i="1"/>
  <c r="Z140" i="1" s="1"/>
  <c r="Y139" i="1"/>
  <c r="Z139" i="1" s="1"/>
  <c r="Y138" i="1"/>
  <c r="Z138" i="1" s="1"/>
  <c r="Z137" i="1"/>
  <c r="Y137" i="1"/>
  <c r="Y136" i="1"/>
  <c r="Z136" i="1" s="1"/>
  <c r="Y135" i="1"/>
  <c r="Z135" i="1" s="1"/>
  <c r="Y134" i="1"/>
  <c r="Z134" i="1" s="1"/>
  <c r="Z133" i="1"/>
  <c r="Y133" i="1"/>
  <c r="Y132" i="1"/>
  <c r="Z132" i="1" s="1"/>
  <c r="Y131" i="1"/>
  <c r="Z131" i="1" s="1"/>
  <c r="Y130" i="1"/>
  <c r="Z130" i="1" s="1"/>
  <c r="Z129" i="1"/>
  <c r="Y129" i="1"/>
  <c r="Y128" i="1"/>
  <c r="Z128" i="1" s="1"/>
  <c r="Y127" i="1"/>
  <c r="Z127" i="1" s="1"/>
  <c r="Y126" i="1"/>
  <c r="Z126" i="1" s="1"/>
  <c r="Z125" i="1"/>
  <c r="Y125" i="1"/>
  <c r="Y124" i="1"/>
  <c r="Z124" i="1" s="1"/>
  <c r="Z123" i="1"/>
  <c r="Y123" i="1"/>
  <c r="Y122" i="1"/>
  <c r="Z122" i="1" s="1"/>
  <c r="Z121" i="1"/>
  <c r="Y121" i="1"/>
  <c r="Y120" i="1"/>
  <c r="Z120" i="1" s="1"/>
  <c r="Z119" i="1"/>
  <c r="Y119" i="1"/>
  <c r="Y118" i="1"/>
  <c r="Z118" i="1" s="1"/>
  <c r="Z117" i="1"/>
  <c r="Y117" i="1"/>
  <c r="Y116" i="1"/>
  <c r="Z116" i="1" s="1"/>
  <c r="Z115" i="1"/>
  <c r="Y115" i="1"/>
  <c r="Y114" i="1"/>
  <c r="Z114" i="1" s="1"/>
  <c r="Z113" i="1"/>
  <c r="Y113" i="1"/>
  <c r="Y112" i="1"/>
  <c r="Z112" i="1" s="1"/>
  <c r="Z111" i="1"/>
  <c r="Y111" i="1"/>
  <c r="Y110" i="1"/>
  <c r="Z110" i="1" s="1"/>
  <c r="Z109" i="1"/>
  <c r="Y109" i="1"/>
  <c r="Y108" i="1"/>
  <c r="Z108" i="1" s="1"/>
  <c r="Z107" i="1"/>
  <c r="Y107" i="1"/>
  <c r="Y106" i="1"/>
  <c r="Z106" i="1" s="1"/>
  <c r="Z105" i="1"/>
  <c r="Y105" i="1"/>
  <c r="Y104" i="1"/>
  <c r="Z104" i="1" s="1"/>
  <c r="Z103" i="1"/>
  <c r="Y103" i="1"/>
  <c r="Y102" i="1"/>
  <c r="Z102" i="1" s="1"/>
  <c r="Y101" i="1"/>
  <c r="Z101" i="1" s="1"/>
  <c r="S101" i="1"/>
  <c r="Y100" i="1"/>
  <c r="Z100" i="1" s="1"/>
  <c r="S100" i="1"/>
  <c r="Y99" i="1"/>
  <c r="Z99" i="1" s="1"/>
  <c r="S99" i="1"/>
  <c r="Z98" i="1"/>
  <c r="Y98" i="1"/>
  <c r="S98" i="1"/>
  <c r="Y97" i="1"/>
  <c r="Z97" i="1" s="1"/>
  <c r="S97" i="1"/>
  <c r="Y96" i="1"/>
  <c r="Z96" i="1" s="1"/>
  <c r="S96" i="1"/>
  <c r="Z95" i="1"/>
  <c r="Y95" i="1"/>
  <c r="S95" i="1"/>
  <c r="Y94" i="1"/>
  <c r="Z94" i="1" s="1"/>
  <c r="S94" i="1"/>
  <c r="Y93" i="1"/>
  <c r="Z93" i="1" s="1"/>
  <c r="S93" i="1"/>
  <c r="Y92" i="1"/>
  <c r="Z92" i="1" s="1"/>
  <c r="S92" i="1"/>
  <c r="Y91" i="1"/>
  <c r="Z91" i="1" s="1"/>
  <c r="S91" i="1"/>
  <c r="Z90" i="1"/>
  <c r="Y90" i="1"/>
  <c r="S90" i="1"/>
  <c r="Y89" i="1"/>
  <c r="Z89" i="1" s="1"/>
  <c r="S89" i="1"/>
  <c r="Y88" i="1"/>
  <c r="Z88" i="1" s="1"/>
  <c r="S88" i="1"/>
  <c r="Z87" i="1"/>
  <c r="Y87" i="1"/>
  <c r="S87" i="1"/>
  <c r="Y86" i="1"/>
  <c r="Z86" i="1" s="1"/>
  <c r="S86" i="1"/>
  <c r="Y85" i="1"/>
  <c r="Z85" i="1" s="1"/>
  <c r="S85" i="1"/>
  <c r="Y84" i="1"/>
  <c r="Z84" i="1" s="1"/>
  <c r="S84" i="1"/>
  <c r="Y83" i="1"/>
  <c r="Z83" i="1" s="1"/>
  <c r="S83" i="1"/>
  <c r="Z82" i="1"/>
  <c r="Y82" i="1"/>
  <c r="S82" i="1"/>
  <c r="Y81" i="1"/>
  <c r="Z81" i="1" s="1"/>
  <c r="S81" i="1"/>
  <c r="Y80" i="1"/>
  <c r="Z80" i="1" s="1"/>
  <c r="S80" i="1"/>
  <c r="Z79" i="1"/>
  <c r="Y79" i="1"/>
  <c r="S79" i="1"/>
  <c r="Y78" i="1"/>
  <c r="Z78" i="1" s="1"/>
  <c r="S78" i="1"/>
  <c r="Y77" i="1"/>
  <c r="Z77" i="1" s="1"/>
  <c r="S77" i="1"/>
  <c r="Y76" i="1"/>
  <c r="Z76" i="1" s="1"/>
  <c r="S76" i="1"/>
  <c r="Y75" i="1"/>
  <c r="Z75" i="1" s="1"/>
  <c r="S75" i="1"/>
  <c r="Z74" i="1"/>
  <c r="Y74" i="1"/>
  <c r="S74" i="1"/>
  <c r="Y73" i="1"/>
  <c r="Z73" i="1" s="1"/>
  <c r="S73" i="1"/>
  <c r="Y72" i="1"/>
  <c r="Z72" i="1" s="1"/>
  <c r="S72" i="1"/>
  <c r="Z71" i="1"/>
  <c r="Y71" i="1"/>
  <c r="S71" i="1"/>
  <c r="Y70" i="1"/>
  <c r="Z70" i="1" s="1"/>
  <c r="S70" i="1"/>
  <c r="Y69" i="1"/>
  <c r="Z69" i="1" s="1"/>
  <c r="S69" i="1"/>
  <c r="Y68" i="1"/>
  <c r="Z68" i="1" s="1"/>
  <c r="S68" i="1"/>
  <c r="Y67" i="1"/>
  <c r="Z67" i="1" s="1"/>
  <c r="S67" i="1"/>
  <c r="Z66" i="1"/>
  <c r="Y66" i="1"/>
  <c r="S66" i="1"/>
  <c r="Y65" i="1"/>
  <c r="Z65" i="1" s="1"/>
  <c r="S65" i="1"/>
  <c r="Y64" i="1"/>
  <c r="Z64" i="1" s="1"/>
  <c r="S64" i="1"/>
  <c r="Z63" i="1"/>
  <c r="Y63" i="1"/>
  <c r="S63" i="1"/>
  <c r="Y62" i="1"/>
  <c r="Z62" i="1" s="1"/>
  <c r="S62" i="1"/>
  <c r="Y61" i="1"/>
  <c r="Z61" i="1" s="1"/>
  <c r="S61" i="1"/>
  <c r="Y60" i="1"/>
  <c r="Z60" i="1" s="1"/>
  <c r="S60" i="1"/>
  <c r="Y59" i="1"/>
  <c r="Z59" i="1" s="1"/>
  <c r="S59" i="1"/>
  <c r="Z58" i="1"/>
  <c r="Y58" i="1"/>
  <c r="S58" i="1"/>
  <c r="Y57" i="1"/>
  <c r="Z57" i="1" s="1"/>
  <c r="S57" i="1"/>
  <c r="Y56" i="1"/>
  <c r="Z56" i="1" s="1"/>
  <c r="S56" i="1"/>
  <c r="Z55" i="1"/>
  <c r="Y55" i="1"/>
  <c r="S55" i="1"/>
  <c r="Y54" i="1"/>
  <c r="Z54" i="1" s="1"/>
  <c r="S54" i="1"/>
  <c r="Y53" i="1"/>
  <c r="Z53" i="1" s="1"/>
  <c r="S53" i="1"/>
  <c r="Y52" i="1"/>
  <c r="Z52" i="1" s="1"/>
  <c r="S52" i="1"/>
  <c r="Y31" i="1" l="1"/>
  <c r="Z31" i="1" s="1"/>
  <c r="Y25" i="1"/>
  <c r="Z25" i="1" s="1"/>
  <c r="Y28" i="1"/>
  <c r="Z28" i="1" s="1"/>
  <c r="Y39" i="1"/>
  <c r="Z39" i="1" s="1"/>
  <c r="Y48" i="1"/>
  <c r="Z48" i="1" s="1"/>
  <c r="Y10" i="1"/>
  <c r="Z10" i="1" s="1"/>
  <c r="Y14" i="1"/>
  <c r="Z14" i="1" s="1"/>
  <c r="Y22" i="1"/>
  <c r="Z22" i="1" s="1"/>
  <c r="Y51" i="1"/>
  <c r="Z51" i="1" s="1"/>
  <c r="Y38" i="1"/>
  <c r="Z38" i="1" s="1"/>
  <c r="Y29" i="1"/>
  <c r="Z29" i="1" s="1"/>
  <c r="Y11" i="1"/>
  <c r="Z11" i="1" s="1"/>
  <c r="Y40" i="1"/>
  <c r="Z40" i="1" s="1"/>
  <c r="Y35" i="1"/>
  <c r="Z35" i="1" s="1"/>
  <c r="Y45" i="1"/>
  <c r="Z45" i="1" s="1"/>
  <c r="Y20" i="1"/>
  <c r="Z20" i="1" s="1"/>
  <c r="Y42" i="1"/>
  <c r="Z42" i="1" s="1"/>
  <c r="Y50" i="1"/>
  <c r="Z50" i="1" s="1"/>
  <c r="Y33" i="1"/>
  <c r="Z33" i="1" s="1"/>
  <c r="Y17" i="1"/>
  <c r="Z17" i="1" s="1"/>
  <c r="Y3" i="1"/>
  <c r="Z3" i="1" s="1"/>
  <c r="Y4" i="1"/>
  <c r="Z4" i="1" s="1"/>
  <c r="Y9" i="1"/>
  <c r="Z9" i="1" s="1"/>
  <c r="Y49" i="1"/>
  <c r="Z49" i="1" s="1"/>
  <c r="Y46" i="1"/>
  <c r="Z46" i="1" s="1"/>
  <c r="Y26" i="1"/>
  <c r="Z26" i="1" s="1"/>
  <c r="Y6" i="1"/>
  <c r="Z6" i="1" s="1"/>
  <c r="Y24" i="1"/>
  <c r="Z24" i="1" s="1"/>
  <c r="Y21" i="1"/>
  <c r="Z21" i="1" s="1"/>
  <c r="Y37" i="1"/>
  <c r="Z37" i="1" s="1"/>
  <c r="Y43" i="1"/>
  <c r="Z43" i="1" s="1"/>
  <c r="Y13" i="1"/>
  <c r="Z13" i="1" s="1"/>
  <c r="Y23" i="1"/>
  <c r="Z23" i="1" s="1"/>
  <c r="Y47" i="1"/>
  <c r="Z47" i="1" s="1"/>
  <c r="Y44" i="1"/>
  <c r="Z44" i="1" s="1"/>
  <c r="Y36" i="1"/>
  <c r="Z36" i="1" s="1"/>
  <c r="Y8" i="1"/>
  <c r="Z8" i="1" s="1"/>
  <c r="Y5" i="1"/>
  <c r="Z5" i="1" s="1"/>
  <c r="Y12" i="1"/>
  <c r="Z12" i="1" s="1"/>
  <c r="Y30" i="1"/>
  <c r="Z30" i="1" s="1"/>
  <c r="Y16" i="1"/>
  <c r="Z16" i="1" s="1"/>
  <c r="Y19" i="1"/>
  <c r="Z19" i="1" s="1"/>
  <c r="Y2" i="1"/>
  <c r="Z2" i="1" s="1"/>
  <c r="Y34" i="1"/>
  <c r="Z34" i="1" s="1"/>
  <c r="Y32" i="1"/>
  <c r="Z32" i="1" s="1"/>
  <c r="Y18" i="1"/>
  <c r="Z18" i="1" s="1"/>
  <c r="Y27" i="1"/>
  <c r="Z27" i="1" s="1"/>
  <c r="Y15" i="1"/>
  <c r="Z15" i="1" s="1"/>
  <c r="Y41" i="1"/>
  <c r="Z41" i="1" s="1"/>
  <c r="Y7" i="1"/>
  <c r="Z7" i="1" s="1"/>
  <c r="S31" i="1" l="1"/>
  <c r="S25" i="1"/>
  <c r="S28" i="1"/>
  <c r="S39" i="1"/>
  <c r="S48" i="1"/>
  <c r="S10" i="1"/>
  <c r="S14" i="1"/>
  <c r="S22" i="1"/>
  <c r="S51" i="1"/>
  <c r="S38" i="1"/>
  <c r="S29" i="1"/>
  <c r="S11" i="1"/>
  <c r="S40" i="1"/>
  <c r="S35" i="1"/>
  <c r="S45" i="1"/>
  <c r="S20" i="1"/>
  <c r="S42" i="1"/>
  <c r="S50" i="1"/>
  <c r="S33" i="1"/>
  <c r="S17" i="1"/>
  <c r="S3" i="1"/>
  <c r="S4" i="1"/>
  <c r="S9" i="1"/>
  <c r="S49" i="1"/>
  <c r="S46" i="1"/>
  <c r="S26" i="1"/>
  <c r="S6" i="1"/>
  <c r="S24" i="1"/>
  <c r="S21" i="1"/>
  <c r="S37" i="1"/>
  <c r="S43" i="1"/>
  <c r="S13" i="1"/>
  <c r="S23" i="1"/>
  <c r="S47" i="1"/>
  <c r="S44" i="1"/>
  <c r="S36" i="1"/>
  <c r="S8" i="1"/>
  <c r="S5" i="1"/>
  <c r="S12" i="1"/>
  <c r="S30" i="1"/>
  <c r="S16" i="1"/>
  <c r="S19" i="1"/>
  <c r="S2" i="1"/>
  <c r="S34" i="1"/>
  <c r="S32" i="1"/>
  <c r="S18" i="1"/>
  <c r="S27" i="1"/>
  <c r="S15" i="1"/>
  <c r="S41" i="1"/>
  <c r="S7" i="1"/>
</calcChain>
</file>

<file path=xl/sharedStrings.xml><?xml version="1.0" encoding="utf-8"?>
<sst xmlns="http://schemas.openxmlformats.org/spreadsheetml/2006/main" count="1380" uniqueCount="158">
  <si>
    <t>address</t>
  </si>
  <si>
    <t>state</t>
  </si>
  <si>
    <t>measure</t>
  </si>
  <si>
    <t>cmap</t>
  </si>
  <si>
    <t>zoom</t>
  </si>
  <si>
    <t>stroke_width</t>
  </si>
  <si>
    <t>time_start</t>
  </si>
  <si>
    <t>time_end</t>
  </si>
  <si>
    <t>measurement_value</t>
  </si>
  <si>
    <t>time_resolution</t>
  </si>
  <si>
    <t>width</t>
  </si>
  <si>
    <t>height</t>
  </si>
  <si>
    <t>dpi</t>
  </si>
  <si>
    <t>bleed</t>
  </si>
  <si>
    <t>border</t>
  </si>
  <si>
    <t>colorspace</t>
  </si>
  <si>
    <t>prefix</t>
  </si>
  <si>
    <t>geo_range</t>
  </si>
  <si>
    <t>Alabama, United States of America</t>
  </si>
  <si>
    <t>Alaska, United States of America</t>
  </si>
  <si>
    <t>Arizona, United States of America</t>
  </si>
  <si>
    <t>Arkansas, United States of America</t>
  </si>
  <si>
    <t>California, United States of America</t>
  </si>
  <si>
    <t>Colorado, United States of America</t>
  </si>
  <si>
    <t>Connecticut, United States of America</t>
  </si>
  <si>
    <t>Delaware, United States of America</t>
  </si>
  <si>
    <t>Florida, United States of America</t>
  </si>
  <si>
    <t>Georgia, United States of America</t>
  </si>
  <si>
    <t>Hawaii, United States of America</t>
  </si>
  <si>
    <t>Idaho, United States of America</t>
  </si>
  <si>
    <t>Illinois, United States of America</t>
  </si>
  <si>
    <t>Indiana, United States of America</t>
  </si>
  <si>
    <t>Iowa, United States of America</t>
  </si>
  <si>
    <t>Kansas, United States of America</t>
  </si>
  <si>
    <t>Kentucky, United States of America</t>
  </si>
  <si>
    <t>Louisiana, United States of America</t>
  </si>
  <si>
    <t>Maine, United States of America</t>
  </si>
  <si>
    <t>Maryland, United States of America</t>
  </si>
  <si>
    <t>Massachusetts, United States of America</t>
  </si>
  <si>
    <t>Michigan, United States of America</t>
  </si>
  <si>
    <t>Minnesota, United States of America</t>
  </si>
  <si>
    <t>Mississippi, United States of America</t>
  </si>
  <si>
    <t>Missouri, United States of America</t>
  </si>
  <si>
    <t>Montana, United States of America</t>
  </si>
  <si>
    <t>Nebraska, United States of America</t>
  </si>
  <si>
    <t>Nevada, United States of America</t>
  </si>
  <si>
    <t>New Hampshire, United States of America</t>
  </si>
  <si>
    <t>New Jersey, United States of America</t>
  </si>
  <si>
    <t>New Mexico, United States of America</t>
  </si>
  <si>
    <t>New York, United States of America</t>
  </si>
  <si>
    <t>North Carolina, United States of America</t>
  </si>
  <si>
    <t>North Dakota, United States of America</t>
  </si>
  <si>
    <t>Ohio, United States of America</t>
  </si>
  <si>
    <t>Oklahoma, United States of America</t>
  </si>
  <si>
    <t>Oregon, United States of America</t>
  </si>
  <si>
    <t>Pennsylvania, United States of America</t>
  </si>
  <si>
    <t>Rhode Island, United States of America</t>
  </si>
  <si>
    <t>South Carolina, United States of America</t>
  </si>
  <si>
    <t>South Dakota, United States of America</t>
  </si>
  <si>
    <t>Tennessee, United States of America</t>
  </si>
  <si>
    <t>Texas, United States of America</t>
  </si>
  <si>
    <t>Utah, United States of America</t>
  </si>
  <si>
    <t>Vermont, United States of America</t>
  </si>
  <si>
    <t>Virginia, United States of America</t>
  </si>
  <si>
    <t>Washington, United States of America</t>
  </si>
  <si>
    <t>West Virginia, United States of America</t>
  </si>
  <si>
    <t>Wisconsin, United States of America</t>
  </si>
  <si>
    <t>Wyoming, United States of America</t>
  </si>
  <si>
    <t>AL</t>
  </si>
  <si>
    <t>AR</t>
  </si>
  <si>
    <t>CA</t>
  </si>
  <si>
    <t>CO</t>
  </si>
  <si>
    <t>DE</t>
  </si>
  <si>
    <t>FL</t>
  </si>
  <si>
    <t>ID</t>
  </si>
  <si>
    <t>IL</t>
  </si>
  <si>
    <t>IN</t>
  </si>
  <si>
    <t>MA</t>
  </si>
  <si>
    <t>MI</t>
  </si>
  <si>
    <t>MO</t>
  </si>
  <si>
    <t>NE</t>
  </si>
  <si>
    <t>OH</t>
  </si>
  <si>
    <t>OK</t>
  </si>
  <si>
    <t>OR</t>
  </si>
  <si>
    <t>AK</t>
  </si>
  <si>
    <t>AZ</t>
  </si>
  <si>
    <t>CT</t>
  </si>
  <si>
    <t>GA</t>
  </si>
  <si>
    <t>HI</t>
  </si>
  <si>
    <t>IA</t>
  </si>
  <si>
    <t>KS</t>
  </si>
  <si>
    <t>KY</t>
  </si>
  <si>
    <t>ND</t>
  </si>
  <si>
    <t>RI</t>
  </si>
  <si>
    <t>LA</t>
  </si>
  <si>
    <t>ME</t>
  </si>
  <si>
    <t>MD</t>
  </si>
  <si>
    <t>MS</t>
  </si>
  <si>
    <t>MN</t>
  </si>
  <si>
    <t>NY</t>
  </si>
  <si>
    <t>PA</t>
  </si>
  <si>
    <t>MT</t>
  </si>
  <si>
    <t>NV</t>
  </si>
  <si>
    <t>NH</t>
  </si>
  <si>
    <t>NJ</t>
  </si>
  <si>
    <t>NM</t>
  </si>
  <si>
    <t>NC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</si>
  <si>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</si>
  <si>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</si>
  <si>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</si>
  <si>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</si>
  <si>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</si>
  <si>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</si>
  <si>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</si>
  <si>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</si>
  <si>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</si>
  <si>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</si>
  <si>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</si>
  <si>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tcdc</t>
  </si>
  <si>
    <t>Greys</t>
  </si>
  <si>
    <t>monthly</t>
  </si>
  <si>
    <t>cmyk</t>
  </si>
  <si>
    <t>flag</t>
  </si>
  <si>
    <t>gist_ncar</t>
  </si>
  <si>
    <t>gist_stern_r</t>
  </si>
  <si>
    <t>gist_yarg</t>
  </si>
  <si>
    <t>ocean_r</t>
  </si>
  <si>
    <t>winter_r</t>
  </si>
  <si>
    <t>YlGnBu</t>
  </si>
  <si>
    <t>afmhot</t>
  </si>
  <si>
    <t>Blues</t>
  </si>
  <si>
    <t>BrBG</t>
  </si>
  <si>
    <t>BuGn_r</t>
  </si>
  <si>
    <t>BuPu_r</t>
  </si>
  <si>
    <t>CMRmap</t>
  </si>
  <si>
    <t>cool_r</t>
  </si>
  <si>
    <t>coolwarm_r</t>
  </si>
  <si>
    <t>copper_r</t>
  </si>
  <si>
    <t>gist_earth</t>
  </si>
  <si>
    <t>gist_heat_r</t>
  </si>
  <si>
    <t>lat_min</t>
  </si>
  <si>
    <t>lat_max</t>
  </si>
  <si>
    <t>lon_min</t>
  </si>
  <si>
    <t>lon_max</t>
  </si>
  <si>
    <t>aspect</t>
  </si>
  <si>
    <t>shape</t>
  </si>
  <si>
    <t>mockup_18x24</t>
  </si>
  <si>
    <t>mockup_11x14</t>
  </si>
  <si>
    <t>noborder_18x24</t>
  </si>
  <si>
    <t>noborder_11x14</t>
  </si>
  <si>
    <t>detail_18x24</t>
  </si>
  <si>
    <t>detail_11x14</t>
  </si>
  <si>
    <t>lat_min_zoom</t>
  </si>
  <si>
    <t>lat_max_zoom</t>
  </si>
  <si>
    <t>lon_min_zoom</t>
  </si>
  <si>
    <t>lon_max_zoom</t>
  </si>
  <si>
    <t>mat_color</t>
  </si>
  <si>
    <t>#000000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</si>
</sst>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unding_bo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Alabama</v>
          </cell>
          <cell r="B2" t="str">
            <v>30.1941,35.0079,-88.4731,-84.8884</v>
          </cell>
        </row>
        <row r="3">
          <cell r="A3" t="str">
            <v>Alaska</v>
          </cell>
          <cell r="B3" t="str">
            <v>51.2097,71.441,-179.1505,-129.9795</v>
          </cell>
        </row>
        <row r="4">
          <cell r="A4" t="str">
            <v>Arizona</v>
          </cell>
          <cell r="B4" t="str">
            <v>31.332,37.0037,-114.8164,-109.045</v>
          </cell>
        </row>
        <row r="5">
          <cell r="A5" t="str">
            <v>Arkansas</v>
          </cell>
          <cell r="B5" t="str">
            <v>33.0042,36.4996,-94.6192,-89.6419</v>
          </cell>
        </row>
        <row r="6">
          <cell r="A6" t="str">
            <v>California</v>
          </cell>
          <cell r="B6" t="str">
            <v>32.5343,42.0095,-124.4096,-114.1308</v>
          </cell>
        </row>
        <row r="7">
          <cell r="A7" t="str">
            <v>Colorado</v>
          </cell>
          <cell r="B7" t="str">
            <v>36.9923,41.0035,-109.0604,-102.0415</v>
          </cell>
        </row>
        <row r="8">
          <cell r="A8" t="str">
            <v>Connecticut</v>
          </cell>
          <cell r="B8" t="str">
            <v>40.9805,42.0504,-73.7279,-71.7872</v>
          </cell>
        </row>
        <row r="9">
          <cell r="A9" t="str">
            <v>Delaware</v>
          </cell>
          <cell r="B9" t="str">
            <v>38.451,39.8395,-75.7886,-75.0489</v>
          </cell>
        </row>
        <row r="10">
          <cell r="A10" t="str">
            <v>Florida</v>
          </cell>
          <cell r="B10" t="str">
            <v>24.521,31.001,-87.6348,-80.0307</v>
          </cell>
        </row>
        <row r="11">
          <cell r="A11" t="str">
            <v>Georgia</v>
          </cell>
          <cell r="B11" t="str">
            <v>30.3556,35.0009,-85.6052,-80.8407</v>
          </cell>
        </row>
        <row r="12">
          <cell r="A12" t="str">
            <v>Hawaii</v>
          </cell>
          <cell r="B12" t="str">
            <v>18.9117,22.2356,-160.2471,-154.8066</v>
          </cell>
        </row>
        <row r="13">
          <cell r="A13" t="str">
            <v>Idaho</v>
          </cell>
          <cell r="B13" t="str">
            <v>41.988,49.0009,-117.2431,-111.0434</v>
          </cell>
        </row>
        <row r="14">
          <cell r="A14" t="str">
            <v>Illinois</v>
          </cell>
          <cell r="B14" t="str">
            <v>36.9701,42.5084,-91.5129,-87.4952</v>
          </cell>
        </row>
        <row r="15">
          <cell r="A15" t="str">
            <v>Indiana</v>
          </cell>
          <cell r="B15" t="str">
            <v>37.7717,41.7607,-88.0975,-84.7846</v>
          </cell>
        </row>
        <row r="16">
          <cell r="A16" t="str">
            <v>Iowa</v>
          </cell>
          <cell r="B16" t="str">
            <v>40.3755,43.501,-96.6394,-90.1404</v>
          </cell>
        </row>
        <row r="17">
          <cell r="A17" t="str">
            <v>Kansas</v>
          </cell>
          <cell r="B17" t="str">
            <v>36.9929,40.0033,-102.0518,-94.5886</v>
          </cell>
        </row>
        <row r="18">
          <cell r="A18" t="str">
            <v>Kentucky</v>
          </cell>
          <cell r="B18" t="str">
            <v>36.4968,39.1481,-89.4168,-81.965</v>
          </cell>
        </row>
        <row r="19">
          <cell r="A19" t="str">
            <v>Louisiana</v>
          </cell>
          <cell r="B19" t="str">
            <v>28.9287,33.0197,-94.0434,-88.8165</v>
          </cell>
        </row>
        <row r="20">
          <cell r="A20" t="str">
            <v>Maine</v>
          </cell>
          <cell r="B20" t="str">
            <v>43.0648,47.4598,-71.0843,-66.9406</v>
          </cell>
        </row>
        <row r="21">
          <cell r="A21" t="str">
            <v>Maryland</v>
          </cell>
          <cell r="B21" t="str">
            <v>37.912,39.7231,-79.4872,-75.0492</v>
          </cell>
        </row>
        <row r="22">
          <cell r="A22" t="str">
            <v>Massachusetts</v>
          </cell>
          <cell r="B22" t="str">
            <v>41.2381,42.8868,-73.5081,-69.9282</v>
          </cell>
        </row>
        <row r="23">
          <cell r="A23" t="str">
            <v>Michigan</v>
          </cell>
          <cell r="B23" t="str">
            <v>41.696,48.191,-90.4185,-82.4184</v>
          </cell>
        </row>
        <row r="24">
          <cell r="A24" t="str">
            <v>Minnesota</v>
          </cell>
          <cell r="B24" t="str">
            <v>43.4993,49.3853,-97.2399,-89.4918</v>
          </cell>
        </row>
        <row r="25">
          <cell r="A25" t="str">
            <v>Mississippi</v>
          </cell>
          <cell r="B25" t="str">
            <v>30.1739,34.9962,-91.6499,-88.0976</v>
          </cell>
        </row>
        <row r="26">
          <cell r="A26" t="str">
            <v>Missouri</v>
          </cell>
          <cell r="B26" t="str">
            <v>35.9042,40.6136,-95.7744,-89.0987</v>
          </cell>
        </row>
        <row r="27">
          <cell r="A27" t="str">
            <v>Montana</v>
          </cell>
          <cell r="B27" t="str">
            <v>44.3579,49.0011,-116.0496,-104.0395</v>
          </cell>
        </row>
        <row r="28">
          <cell r="A28" t="str">
            <v>Nebraska</v>
          </cell>
          <cell r="B28" t="str">
            <v>39.9999,43.0017,-104.0537,-95.3082</v>
          </cell>
        </row>
        <row r="29">
          <cell r="A29" t="str">
            <v>Nevada</v>
          </cell>
          <cell r="B29" t="str">
            <v>35.0023,42.0018,-120.0058,-114.0394</v>
          </cell>
        </row>
        <row r="30">
          <cell r="A30" t="str">
            <v>New Hampshire</v>
          </cell>
          <cell r="B30" t="str">
            <v>42.6971,45.3053,-72.5573,-70.7086</v>
          </cell>
        </row>
        <row r="31">
          <cell r="A31" t="str">
            <v>New Jersey</v>
          </cell>
          <cell r="B31" t="str">
            <v>38.9289,41.3576,-75.5598,-73.8937</v>
          </cell>
        </row>
        <row r="32">
          <cell r="A32" t="str">
            <v>New Mexico</v>
          </cell>
          <cell r="B32" t="str">
            <v>31.3321,37.0002,-109.0502,-103.002</v>
          </cell>
        </row>
        <row r="33">
          <cell r="A33" t="str">
            <v>New York</v>
          </cell>
          <cell r="B33" t="str">
            <v>40.496,45.0128,-79.762,-71.8562</v>
          </cell>
        </row>
        <row r="34">
          <cell r="A34" t="str">
            <v>North Carolina</v>
          </cell>
          <cell r="B34" t="str">
            <v>33.8401,36.5883,-84.3217,-75.4604</v>
          </cell>
        </row>
        <row r="35">
          <cell r="A35" t="str">
            <v>North Dakota</v>
          </cell>
          <cell r="B35" t="str">
            <v>45.935,49.0007,-104.0489,-96.5548</v>
          </cell>
        </row>
        <row r="36">
          <cell r="A36" t="str">
            <v>Ohio</v>
          </cell>
          <cell r="B36" t="str">
            <v>38.4031,41.9775,-84.8202,-80.5187</v>
          </cell>
        </row>
        <row r="37">
          <cell r="A37" t="str">
            <v>Oklahoma</v>
          </cell>
          <cell r="B37" t="str">
            <v>33.616,37.0023,-103.0026,-94.4314</v>
          </cell>
        </row>
        <row r="38">
          <cell r="A38" t="str">
            <v>Oregon</v>
          </cell>
          <cell r="B38" t="str">
            <v>41.992,46.2938,-124.5664,-116.4633</v>
          </cell>
        </row>
        <row r="39">
          <cell r="A39" t="str">
            <v>Pennsylvania</v>
          </cell>
          <cell r="B39" t="str">
            <v>39.7199,42.2695,-80.5195,-74.6896</v>
          </cell>
        </row>
        <row r="40">
          <cell r="A40" t="str">
            <v>Rhode Island</v>
          </cell>
          <cell r="B40" t="str">
            <v>41.1461,42.0191,-71.8865,-71.1207</v>
          </cell>
        </row>
        <row r="41">
          <cell r="A41" t="str">
            <v>South Carolina</v>
          </cell>
          <cell r="B41" t="str">
            <v>32.0374,35.2155,-83.3539,-78.5409</v>
          </cell>
        </row>
        <row r="42">
          <cell r="A42" t="str">
            <v>South Dakota</v>
          </cell>
          <cell r="B42" t="str">
            <v>42.4796,45.9455,-104.0577,-96.4364</v>
          </cell>
        </row>
        <row r="43">
          <cell r="A43" t="str">
            <v>Tennessee</v>
          </cell>
          <cell r="B43" t="str">
            <v>34.9832,36.6783,-90.3105,-81.6469</v>
          </cell>
        </row>
        <row r="44">
          <cell r="A44" t="str">
            <v>Texas</v>
          </cell>
          <cell r="B44" t="str">
            <v>25.8371,36.5007,-106.646,-93.5083</v>
          </cell>
        </row>
        <row r="45">
          <cell r="A45" t="str">
            <v>Utah</v>
          </cell>
          <cell r="B45" t="str">
            <v>36.9978,42.0017,-114.0531,-109.0415</v>
          </cell>
        </row>
        <row r="46">
          <cell r="A46" t="str">
            <v>Vermont</v>
          </cell>
          <cell r="B46" t="str">
            <v>42.7268,45.0165,-73.4382,-71.4651</v>
          </cell>
        </row>
        <row r="47">
          <cell r="A47" t="str">
            <v>Virginia</v>
          </cell>
          <cell r="B47" t="str">
            <v>36.5408,39.4659,-83.6752,-75.2418</v>
          </cell>
        </row>
        <row r="48">
          <cell r="A48" t="str">
            <v>Washington</v>
          </cell>
          <cell r="B48" t="str">
            <v>45.5437,49.0049,-124.7494,-116.9161</v>
          </cell>
        </row>
        <row r="49">
          <cell r="A49" t="str">
            <v>West Virginia</v>
          </cell>
          <cell r="B49" t="str">
            <v>37.2017,40.6378,-82.6444,-77.7189</v>
          </cell>
        </row>
        <row r="50">
          <cell r="A50" t="str">
            <v>Wisconsin</v>
          </cell>
          <cell r="B50" t="str">
            <v>42.4919,47.0808,-92.8893,-86.8052</v>
          </cell>
        </row>
        <row r="51">
          <cell r="A51" t="str">
            <v>Wyoming</v>
          </cell>
          <cell r="B51" t="str">
            <v>40.9946,45.006,-111.0563,-104.0518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1"/>
  <sheetViews>
    <sheetView tabSelected="1" topLeftCell="B1" zoomScale="70" zoomScaleNormal="70" workbookViewId="0">
      <selection activeCell="M113" sqref="M113:M118"/>
    </sheetView>
  </sheetViews>
  <sheetFormatPr defaultRowHeight="15" x14ac:dyDescent="0.25"/>
  <cols>
    <col min="1" max="1" width="39" bestFit="1" customWidth="1"/>
    <col min="3" max="4" width="11.85546875" bestFit="1" customWidth="1"/>
    <col min="7" max="7" width="13.85546875" customWidth="1"/>
    <col min="8" max="8" width="17.7109375" customWidth="1"/>
    <col min="9" max="9" width="19.5703125" bestFit="1" customWidth="1"/>
    <col min="10" max="10" width="15.42578125" bestFit="1" customWidth="1"/>
    <col min="16" max="16" width="13.85546875" bestFit="1" customWidth="1"/>
    <col min="19" max="19" width="34.7109375" bestFit="1" customWidth="1"/>
    <col min="20" max="20" width="12.7109375" bestFit="1" customWidth="1"/>
    <col min="27" max="27" width="14.42578125" bestFit="1" customWidth="1"/>
    <col min="28" max="29" width="15" bestFit="1" customWidth="1"/>
    <col min="30" max="30" width="15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156</v>
      </c>
      <c r="Q1" t="s">
        <v>15</v>
      </c>
      <c r="R1" t="s">
        <v>16</v>
      </c>
      <c r="S1" t="s">
        <v>17</v>
      </c>
      <c r="T1" t="s">
        <v>122</v>
      </c>
      <c r="U1" t="s">
        <v>140</v>
      </c>
      <c r="V1" t="s">
        <v>141</v>
      </c>
      <c r="W1" t="s">
        <v>142</v>
      </c>
      <c r="X1" t="s">
        <v>143</v>
      </c>
      <c r="Y1" t="s">
        <v>144</v>
      </c>
      <c r="Z1" t="s">
        <v>145</v>
      </c>
      <c r="AA1" t="s">
        <v>152</v>
      </c>
      <c r="AB1" t="s">
        <v>153</v>
      </c>
      <c r="AC1" t="s">
        <v>154</v>
      </c>
      <c r="AD1" t="s">
        <v>155</v>
      </c>
    </row>
    <row r="2" spans="1:30" x14ac:dyDescent="0.25">
      <c r="A2" t="s">
        <v>25</v>
      </c>
      <c r="B2" t="s">
        <v>72</v>
      </c>
      <c r="C2" t="s">
        <v>118</v>
      </c>
      <c r="D2" t="s">
        <v>129</v>
      </c>
      <c r="E2">
        <v>8</v>
      </c>
      <c r="F2">
        <v>0.25</v>
      </c>
      <c r="G2">
        <v>19790101</v>
      </c>
      <c r="H2">
        <v>20090101</v>
      </c>
      <c r="I2" t="s">
        <v>118</v>
      </c>
      <c r="J2" t="s">
        <v>120</v>
      </c>
      <c r="K2">
        <v>18</v>
      </c>
      <c r="L2">
        <v>24</v>
      </c>
      <c r="M2">
        <v>150</v>
      </c>
      <c r="N2">
        <v>0.25</v>
      </c>
      <c r="O2">
        <v>1</v>
      </c>
      <c r="P2" t="s">
        <v>157</v>
      </c>
      <c r="Q2" t="s">
        <v>121</v>
      </c>
      <c r="R2" t="s">
        <v>146</v>
      </c>
      <c r="S2" t="str">
        <f>VLOOKUP(LEFT(A2,FIND(",",A2)-1),[1]Sheet1!$A$2:$B$51,2,FALSE)</f>
        <v>38.451,39.8395,-75.7886,-75.0489</v>
      </c>
      <c r="U2">
        <v>38.451000000000001</v>
      </c>
      <c r="V2">
        <v>39.839500000000001</v>
      </c>
      <c r="W2">
        <v>-75.788600000000002</v>
      </c>
      <c r="X2">
        <v>-75.048900000000003</v>
      </c>
      <c r="Y2">
        <f>(X2-W2)/(V2-U2)</f>
        <v>0.53273316528627934</v>
      </c>
      <c r="Z2" t="str">
        <f>IF(AND(Y2 &gt;= 0.9, Y2 &lt;= 1.1),"Square", "Rectangular")</f>
        <v>Rectangular</v>
      </c>
      <c r="AA2">
        <f>((V2+U2)/2) -0.25</f>
        <v>38.895250000000004</v>
      </c>
      <c r="AB2">
        <f>((V2+U2)/2) +0.25</f>
        <v>39.395250000000004</v>
      </c>
      <c r="AC2">
        <f>((X2+W2)/2)-0.25</f>
        <v>-75.668750000000003</v>
      </c>
      <c r="AD2">
        <f>((X2+W2)/2)+0.25</f>
        <v>-75.168750000000003</v>
      </c>
    </row>
    <row r="3" spans="1:30" x14ac:dyDescent="0.25">
      <c r="A3" t="s">
        <v>47</v>
      </c>
      <c r="B3" t="s">
        <v>104</v>
      </c>
      <c r="C3" t="s">
        <v>118</v>
      </c>
      <c r="D3" t="s">
        <v>132</v>
      </c>
      <c r="E3">
        <v>8</v>
      </c>
      <c r="F3">
        <v>0.25</v>
      </c>
      <c r="G3">
        <v>19790101</v>
      </c>
      <c r="H3">
        <v>20090101</v>
      </c>
      <c r="I3" t="s">
        <v>118</v>
      </c>
      <c r="J3" t="s">
        <v>120</v>
      </c>
      <c r="K3">
        <v>18</v>
      </c>
      <c r="L3">
        <v>24</v>
      </c>
      <c r="M3">
        <v>150</v>
      </c>
      <c r="N3">
        <v>0.25</v>
      </c>
      <c r="O3">
        <v>1</v>
      </c>
      <c r="P3" t="s">
        <v>157</v>
      </c>
      <c r="Q3" t="s">
        <v>121</v>
      </c>
      <c r="R3" t="s">
        <v>146</v>
      </c>
      <c r="S3" t="str">
        <f>VLOOKUP(LEFT(A3,FIND(",",A3)-1),[1]Sheet1!$A$2:$B$51,2,FALSE)</f>
        <v>38.9289,41.3576,-75.5598,-73.8937</v>
      </c>
      <c r="U3">
        <v>38.928899999999999</v>
      </c>
      <c r="V3">
        <v>41.357599999999998</v>
      </c>
      <c r="W3">
        <v>-75.559799999999996</v>
      </c>
      <c r="X3">
        <v>-73.893699999999995</v>
      </c>
      <c r="Y3">
        <f>(X3-W3)/(V3-U3)</f>
        <v>0.68600485856631144</v>
      </c>
      <c r="Z3" t="str">
        <f>IF(AND(Y3 &gt;= 0.9, Y3 &lt;= 1.1),"Square", "Rectangular")</f>
        <v>Rectangular</v>
      </c>
      <c r="AA3">
        <f t="shared" ref="AA3:AA66" si="0">((V3+U3)/2) -0.25</f>
        <v>39.893249999999995</v>
      </c>
      <c r="AB3">
        <f t="shared" ref="AB3:AB66" si="1">((V3+U3)/2) +0.25</f>
        <v>40.393249999999995</v>
      </c>
      <c r="AC3">
        <f t="shared" ref="AC3:AC66" si="2">((X3+W3)/2)-0.25</f>
        <v>-74.976749999999996</v>
      </c>
      <c r="AD3">
        <f t="shared" ref="AD3:AD66" si="3">((X3+W3)/2)+0.25</f>
        <v>-74.476749999999996</v>
      </c>
    </row>
    <row r="4" spans="1:30" x14ac:dyDescent="0.25">
      <c r="A4" t="s">
        <v>46</v>
      </c>
      <c r="B4" t="s">
        <v>103</v>
      </c>
      <c r="C4" t="s">
        <v>118</v>
      </c>
      <c r="D4" t="s">
        <v>131</v>
      </c>
      <c r="E4">
        <v>8</v>
      </c>
      <c r="F4">
        <v>0.25</v>
      </c>
      <c r="G4">
        <v>19790101</v>
      </c>
      <c r="H4">
        <v>20090101</v>
      </c>
      <c r="I4" t="s">
        <v>118</v>
      </c>
      <c r="J4" t="s">
        <v>120</v>
      </c>
      <c r="K4">
        <v>18</v>
      </c>
      <c r="L4">
        <v>24</v>
      </c>
      <c r="M4">
        <v>150</v>
      </c>
      <c r="N4">
        <v>0.25</v>
      </c>
      <c r="O4">
        <v>1</v>
      </c>
      <c r="P4" t="s">
        <v>157</v>
      </c>
      <c r="Q4" t="s">
        <v>121</v>
      </c>
      <c r="R4" t="s">
        <v>146</v>
      </c>
      <c r="S4" t="str">
        <f>VLOOKUP(LEFT(A4,FIND(",",A4)-1),[1]Sheet1!$A$2:$B$51,2,FALSE)</f>
        <v>42.6971,45.3053,-72.5573,-70.7086</v>
      </c>
      <c r="U4">
        <v>42.697099999999999</v>
      </c>
      <c r="V4">
        <v>45.305300000000003</v>
      </c>
      <c r="W4">
        <v>-72.557299999999998</v>
      </c>
      <c r="X4">
        <v>-70.708600000000004</v>
      </c>
      <c r="Y4">
        <f>(X4-W4)/(V4-U4)</f>
        <v>0.70880300590445178</v>
      </c>
      <c r="Z4" t="str">
        <f>IF(AND(Y4 &gt;= 0.9, Y4 &lt;= 1.1),"Square", "Rectangular")</f>
        <v>Rectangular</v>
      </c>
      <c r="AA4">
        <f t="shared" si="0"/>
        <v>43.751199999999997</v>
      </c>
      <c r="AB4">
        <f t="shared" si="1"/>
        <v>44.251199999999997</v>
      </c>
      <c r="AC4">
        <f t="shared" si="2"/>
        <v>-71.882949999999994</v>
      </c>
      <c r="AD4">
        <f t="shared" si="3"/>
        <v>-71.382949999999994</v>
      </c>
    </row>
    <row r="5" spans="1:30" x14ac:dyDescent="0.25">
      <c r="A5" t="s">
        <v>30</v>
      </c>
      <c r="B5" t="s">
        <v>75</v>
      </c>
      <c r="C5" t="s">
        <v>118</v>
      </c>
      <c r="D5" t="s">
        <v>134</v>
      </c>
      <c r="E5">
        <v>8</v>
      </c>
      <c r="F5">
        <v>0.25</v>
      </c>
      <c r="G5">
        <v>19790101</v>
      </c>
      <c r="H5">
        <v>20090101</v>
      </c>
      <c r="I5" t="s">
        <v>118</v>
      </c>
      <c r="J5" t="s">
        <v>120</v>
      </c>
      <c r="K5">
        <v>18</v>
      </c>
      <c r="L5">
        <v>24</v>
      </c>
      <c r="M5">
        <v>150</v>
      </c>
      <c r="N5">
        <v>0.25</v>
      </c>
      <c r="O5">
        <v>1</v>
      </c>
      <c r="P5" t="s">
        <v>157</v>
      </c>
      <c r="Q5" t="s">
        <v>121</v>
      </c>
      <c r="R5" t="s">
        <v>146</v>
      </c>
      <c r="S5" t="str">
        <f>VLOOKUP(LEFT(A5,FIND(",",A5)-1),[1]Sheet1!$A$2:$B$51,2,FALSE)</f>
        <v>36.9701,42.5084,-91.5129,-87.4952</v>
      </c>
      <c r="U5">
        <v>36.970100000000002</v>
      </c>
      <c r="V5">
        <v>42.508400000000002</v>
      </c>
      <c r="W5">
        <v>-91.512900000000002</v>
      </c>
      <c r="X5">
        <v>-87.495199999999997</v>
      </c>
      <c r="Y5">
        <f>(X5-W5)/(V5-U5)</f>
        <v>0.72543921419930402</v>
      </c>
      <c r="Z5" t="str">
        <f>IF(AND(Y5 &gt;= 0.9, Y5 &lt;= 1.1),"Square", "Rectangular")</f>
        <v>Rectangular</v>
      </c>
      <c r="AA5">
        <f t="shared" si="0"/>
        <v>39.489249999999998</v>
      </c>
      <c r="AB5">
        <f t="shared" si="1"/>
        <v>39.989249999999998</v>
      </c>
      <c r="AC5">
        <f t="shared" si="2"/>
        <v>-89.754050000000007</v>
      </c>
      <c r="AD5">
        <f t="shared" si="3"/>
        <v>-89.254050000000007</v>
      </c>
    </row>
    <row r="6" spans="1:30" x14ac:dyDescent="0.25">
      <c r="A6" t="s">
        <v>41</v>
      </c>
      <c r="B6" t="s">
        <v>97</v>
      </c>
      <c r="C6" t="s">
        <v>118</v>
      </c>
      <c r="D6" t="s">
        <v>126</v>
      </c>
      <c r="E6">
        <v>8</v>
      </c>
      <c r="F6">
        <v>0.25</v>
      </c>
      <c r="G6">
        <v>19790101</v>
      </c>
      <c r="H6">
        <v>20090101</v>
      </c>
      <c r="I6" t="s">
        <v>118</v>
      </c>
      <c r="J6" t="s">
        <v>120</v>
      </c>
      <c r="K6">
        <v>18</v>
      </c>
      <c r="L6">
        <v>24</v>
      </c>
      <c r="M6">
        <v>150</v>
      </c>
      <c r="N6">
        <v>0.25</v>
      </c>
      <c r="O6">
        <v>1</v>
      </c>
      <c r="P6" t="s">
        <v>157</v>
      </c>
      <c r="Q6" t="s">
        <v>121</v>
      </c>
      <c r="R6" t="s">
        <v>146</v>
      </c>
      <c r="S6" t="str">
        <f>VLOOKUP(LEFT(A6,FIND(",",A6)-1),[1]Sheet1!$A$2:$B$51,2,FALSE)</f>
        <v>30.1739,34.9962,-91.6499,-88.0976</v>
      </c>
      <c r="U6">
        <v>30.1739</v>
      </c>
      <c r="V6">
        <v>34.996200000000002</v>
      </c>
      <c r="W6">
        <v>-91.649900000000002</v>
      </c>
      <c r="X6">
        <v>-88.0976</v>
      </c>
      <c r="Y6">
        <f>(X6-W6)/(V6-U6)</f>
        <v>0.73664019243929268</v>
      </c>
      <c r="Z6" t="str">
        <f>IF(AND(Y6 &gt;= 0.9, Y6 &lt;= 1.1),"Square", "Rectangular")</f>
        <v>Rectangular</v>
      </c>
      <c r="AA6">
        <f t="shared" si="0"/>
        <v>32.335050000000003</v>
      </c>
      <c r="AB6">
        <f t="shared" si="1"/>
        <v>32.835050000000003</v>
      </c>
      <c r="AC6">
        <f t="shared" si="2"/>
        <v>-90.123750000000001</v>
      </c>
      <c r="AD6">
        <f t="shared" si="3"/>
        <v>-89.623750000000001</v>
      </c>
    </row>
    <row r="7" spans="1:30" x14ac:dyDescent="0.25">
      <c r="A7" t="s">
        <v>18</v>
      </c>
      <c r="B7" t="s">
        <v>68</v>
      </c>
      <c r="C7" t="s">
        <v>118</v>
      </c>
      <c r="D7" t="s">
        <v>123</v>
      </c>
      <c r="E7">
        <v>8</v>
      </c>
      <c r="F7">
        <v>0.25</v>
      </c>
      <c r="G7">
        <v>19790101</v>
      </c>
      <c r="H7">
        <v>20090101</v>
      </c>
      <c r="I7" t="s">
        <v>118</v>
      </c>
      <c r="J7" t="s">
        <v>120</v>
      </c>
      <c r="K7">
        <v>18</v>
      </c>
      <c r="L7">
        <v>24</v>
      </c>
      <c r="M7">
        <v>150</v>
      </c>
      <c r="N7">
        <v>0.25</v>
      </c>
      <c r="O7">
        <v>1</v>
      </c>
      <c r="P7" t="s">
        <v>157</v>
      </c>
      <c r="Q7" t="s">
        <v>121</v>
      </c>
      <c r="R7" t="s">
        <v>146</v>
      </c>
      <c r="S7" t="str">
        <f>VLOOKUP(LEFT(A7,FIND(",",A7)-1),[1]Sheet1!$A$2:$B$51,2,FALSE)</f>
        <v>30.1941,35.0079,-88.4731,-84.8884</v>
      </c>
      <c r="U7">
        <v>30.194099999999999</v>
      </c>
      <c r="V7">
        <v>35.007899999999999</v>
      </c>
      <c r="W7">
        <v>-88.473100000000002</v>
      </c>
      <c r="X7">
        <v>-84.888400000000004</v>
      </c>
      <c r="Y7">
        <f>(X7-W7)/(V7-U7)</f>
        <v>0.74467156923843902</v>
      </c>
      <c r="Z7" t="str">
        <f>IF(AND(Y7 &gt;= 0.9, Y7 &lt;= 1.1),"Square", "Rectangular")</f>
        <v>Rectangular</v>
      </c>
      <c r="AA7">
        <f t="shared" si="0"/>
        <v>32.350999999999999</v>
      </c>
      <c r="AB7">
        <f t="shared" si="1"/>
        <v>32.850999999999999</v>
      </c>
      <c r="AC7">
        <f t="shared" si="2"/>
        <v>-86.930750000000003</v>
      </c>
      <c r="AD7">
        <f t="shared" si="3"/>
        <v>-86.430750000000003</v>
      </c>
    </row>
    <row r="8" spans="1:30" x14ac:dyDescent="0.25">
      <c r="A8" t="s">
        <v>31</v>
      </c>
      <c r="B8" t="s">
        <v>76</v>
      </c>
      <c r="C8" t="s">
        <v>118</v>
      </c>
      <c r="D8" t="s">
        <v>135</v>
      </c>
      <c r="E8">
        <v>8</v>
      </c>
      <c r="F8">
        <v>0.25</v>
      </c>
      <c r="G8">
        <v>19790101</v>
      </c>
      <c r="H8">
        <v>20090101</v>
      </c>
      <c r="I8" t="s">
        <v>118</v>
      </c>
      <c r="J8" t="s">
        <v>120</v>
      </c>
      <c r="K8">
        <v>18</v>
      </c>
      <c r="L8">
        <v>24</v>
      </c>
      <c r="M8">
        <v>150</v>
      </c>
      <c r="N8">
        <v>0.25</v>
      </c>
      <c r="O8">
        <v>1</v>
      </c>
      <c r="P8" t="s">
        <v>157</v>
      </c>
      <c r="Q8" t="s">
        <v>121</v>
      </c>
      <c r="R8" t="s">
        <v>146</v>
      </c>
      <c r="S8" t="str">
        <f>VLOOKUP(LEFT(A8,FIND(",",A8)-1),[1]Sheet1!$A$2:$B$51,2,FALSE)</f>
        <v>37.7717,41.7607,-88.0975,-84.7846</v>
      </c>
      <c r="U8">
        <v>37.771700000000003</v>
      </c>
      <c r="V8">
        <v>41.7607</v>
      </c>
      <c r="W8">
        <v>-88.097499999999997</v>
      </c>
      <c r="X8">
        <v>-84.784599999999998</v>
      </c>
      <c r="Y8">
        <f>(X8-W8)/(V8-U8)</f>
        <v>0.83050889947355266</v>
      </c>
      <c r="Z8" t="str">
        <f>IF(AND(Y8 &gt;= 0.9, Y8 &lt;= 1.1),"Square", "Rectangular")</f>
        <v>Rectangular</v>
      </c>
      <c r="AA8">
        <f t="shared" si="0"/>
        <v>39.516199999999998</v>
      </c>
      <c r="AB8">
        <f t="shared" si="1"/>
        <v>40.016199999999998</v>
      </c>
      <c r="AC8">
        <f t="shared" si="2"/>
        <v>-86.69104999999999</v>
      </c>
      <c r="AD8">
        <f t="shared" si="3"/>
        <v>-86.19104999999999</v>
      </c>
    </row>
    <row r="9" spans="1:30" x14ac:dyDescent="0.25">
      <c r="A9" t="s">
        <v>45</v>
      </c>
      <c r="B9" t="s">
        <v>102</v>
      </c>
      <c r="C9" t="s">
        <v>118</v>
      </c>
      <c r="D9" t="s">
        <v>130</v>
      </c>
      <c r="E9">
        <v>8</v>
      </c>
      <c r="F9">
        <v>0.25</v>
      </c>
      <c r="G9">
        <v>19790101</v>
      </c>
      <c r="H9">
        <v>20090101</v>
      </c>
      <c r="I9" t="s">
        <v>118</v>
      </c>
      <c r="J9" t="s">
        <v>120</v>
      </c>
      <c r="K9">
        <v>18</v>
      </c>
      <c r="L9">
        <v>24</v>
      </c>
      <c r="M9">
        <v>150</v>
      </c>
      <c r="N9">
        <v>0.25</v>
      </c>
      <c r="O9">
        <v>1</v>
      </c>
      <c r="P9" t="s">
        <v>157</v>
      </c>
      <c r="Q9" t="s">
        <v>121</v>
      </c>
      <c r="R9" t="s">
        <v>146</v>
      </c>
      <c r="S9" t="str">
        <f>VLOOKUP(LEFT(A9,FIND(",",A9)-1),[1]Sheet1!$A$2:$B$51,2,FALSE)</f>
        <v>35.0023,42.0018,-120.0058,-114.0394</v>
      </c>
      <c r="U9">
        <v>35.002299999999998</v>
      </c>
      <c r="V9">
        <v>42.001800000000003</v>
      </c>
      <c r="W9">
        <v>-120.00579999999999</v>
      </c>
      <c r="X9">
        <v>-114.0394</v>
      </c>
      <c r="Y9">
        <f>(X9-W9)/(V9-U9)</f>
        <v>0.85240374312450728</v>
      </c>
      <c r="Z9" t="str">
        <f>IF(AND(Y9 &gt;= 0.9, Y9 &lt;= 1.1),"Square", "Rectangular")</f>
        <v>Rectangular</v>
      </c>
      <c r="AA9">
        <f t="shared" si="0"/>
        <v>38.252049999999997</v>
      </c>
      <c r="AB9">
        <f t="shared" si="1"/>
        <v>38.752049999999997</v>
      </c>
      <c r="AC9">
        <f t="shared" si="2"/>
        <v>-117.2726</v>
      </c>
      <c r="AD9">
        <f t="shared" si="3"/>
        <v>-116.7726</v>
      </c>
    </row>
    <row r="10" spans="1:30" x14ac:dyDescent="0.25">
      <c r="A10" t="s">
        <v>62</v>
      </c>
      <c r="B10" t="s">
        <v>112</v>
      </c>
      <c r="C10" t="s">
        <v>118</v>
      </c>
      <c r="D10" t="s">
        <v>128</v>
      </c>
      <c r="E10">
        <v>8</v>
      </c>
      <c r="F10">
        <v>0.25</v>
      </c>
      <c r="G10">
        <v>19790101</v>
      </c>
      <c r="H10">
        <v>20090101</v>
      </c>
      <c r="I10" t="s">
        <v>118</v>
      </c>
      <c r="J10" t="s">
        <v>120</v>
      </c>
      <c r="K10">
        <v>18</v>
      </c>
      <c r="L10">
        <v>24</v>
      </c>
      <c r="M10">
        <v>150</v>
      </c>
      <c r="N10">
        <v>0.25</v>
      </c>
      <c r="O10">
        <v>1</v>
      </c>
      <c r="P10" t="s">
        <v>157</v>
      </c>
      <c r="Q10" t="s">
        <v>121</v>
      </c>
      <c r="R10" t="s">
        <v>146</v>
      </c>
      <c r="S10" t="str">
        <f>VLOOKUP(LEFT(A10,FIND(",",A10)-1),[1]Sheet1!$A$2:$B$51,2,FALSE)</f>
        <v>42.7268,45.0165,-73.4382,-71.4651</v>
      </c>
      <c r="U10">
        <v>42.726799999999997</v>
      </c>
      <c r="V10">
        <v>45.016500000000001</v>
      </c>
      <c r="W10">
        <v>-73.438199999999995</v>
      </c>
      <c r="X10">
        <v>-71.465100000000007</v>
      </c>
      <c r="Y10">
        <f>(X10-W10)/(V10-U10)</f>
        <v>0.86172861073502427</v>
      </c>
      <c r="Z10" t="str">
        <f>IF(AND(Y10 &gt;= 0.9, Y10 &lt;= 1.1),"Square", "Rectangular")</f>
        <v>Rectangular</v>
      </c>
      <c r="AA10">
        <f t="shared" si="0"/>
        <v>43.621650000000002</v>
      </c>
      <c r="AB10">
        <f t="shared" si="1"/>
        <v>44.121650000000002</v>
      </c>
      <c r="AC10">
        <f t="shared" si="2"/>
        <v>-72.701650000000001</v>
      </c>
      <c r="AD10">
        <f t="shared" si="3"/>
        <v>-72.201650000000001</v>
      </c>
    </row>
    <row r="11" spans="1:30" x14ac:dyDescent="0.25">
      <c r="A11" t="s">
        <v>56</v>
      </c>
      <c r="B11" t="s">
        <v>93</v>
      </c>
      <c r="C11" t="s">
        <v>118</v>
      </c>
      <c r="D11" t="s">
        <v>123</v>
      </c>
      <c r="E11">
        <v>8</v>
      </c>
      <c r="F11">
        <v>0.25</v>
      </c>
      <c r="G11">
        <v>19790101</v>
      </c>
      <c r="H11">
        <v>20090101</v>
      </c>
      <c r="I11" t="s">
        <v>118</v>
      </c>
      <c r="J11" t="s">
        <v>120</v>
      </c>
      <c r="K11">
        <v>18</v>
      </c>
      <c r="L11">
        <v>24</v>
      </c>
      <c r="M11">
        <v>150</v>
      </c>
      <c r="N11">
        <v>0.25</v>
      </c>
      <c r="O11">
        <v>1</v>
      </c>
      <c r="P11" t="s">
        <v>157</v>
      </c>
      <c r="Q11" t="s">
        <v>121</v>
      </c>
      <c r="R11" t="s">
        <v>146</v>
      </c>
      <c r="S11" t="str">
        <f>VLOOKUP(LEFT(A11,FIND(",",A11)-1),[1]Sheet1!$A$2:$B$51,2,FALSE)</f>
        <v>41.1461,42.0191,-71.8865,-71.1207</v>
      </c>
      <c r="U11">
        <v>41.146099999999997</v>
      </c>
      <c r="V11">
        <v>42.019100000000002</v>
      </c>
      <c r="W11">
        <v>-71.886499999999998</v>
      </c>
      <c r="X11">
        <v>-71.120699999999999</v>
      </c>
      <c r="Y11">
        <f>(X11-W11)/(V11-U11)</f>
        <v>0.87720504009163192</v>
      </c>
      <c r="Z11" t="str">
        <f>IF(AND(Y11 &gt;= 0.9, Y11 &lt;= 1.1),"Square", "Rectangular")</f>
        <v>Rectangular</v>
      </c>
      <c r="AA11">
        <f t="shared" si="0"/>
        <v>41.332599999999999</v>
      </c>
      <c r="AB11">
        <f t="shared" si="1"/>
        <v>41.832599999999999</v>
      </c>
      <c r="AC11">
        <f t="shared" si="2"/>
        <v>-71.753600000000006</v>
      </c>
      <c r="AD11">
        <f t="shared" si="3"/>
        <v>-71.253600000000006</v>
      </c>
    </row>
    <row r="12" spans="1:30" x14ac:dyDescent="0.25">
      <c r="A12" t="s">
        <v>29</v>
      </c>
      <c r="B12" t="s">
        <v>74</v>
      </c>
      <c r="C12" t="s">
        <v>118</v>
      </c>
      <c r="D12" t="s">
        <v>133</v>
      </c>
      <c r="E12">
        <v>8</v>
      </c>
      <c r="F12">
        <v>0.25</v>
      </c>
      <c r="G12">
        <v>19790101</v>
      </c>
      <c r="H12">
        <v>20090101</v>
      </c>
      <c r="I12" t="s">
        <v>118</v>
      </c>
      <c r="J12" t="s">
        <v>120</v>
      </c>
      <c r="K12">
        <v>18</v>
      </c>
      <c r="L12">
        <v>24</v>
      </c>
      <c r="M12">
        <v>150</v>
      </c>
      <c r="N12">
        <v>0.25</v>
      </c>
      <c r="O12">
        <v>1</v>
      </c>
      <c r="P12" t="s">
        <v>157</v>
      </c>
      <c r="Q12" t="s">
        <v>121</v>
      </c>
      <c r="R12" t="s">
        <v>146</v>
      </c>
      <c r="S12" t="str">
        <f>VLOOKUP(LEFT(A12,FIND(",",A12)-1),[1]Sheet1!$A$2:$B$51,2,FALSE)</f>
        <v>41.988,49.0009,-117.2431,-111.0434</v>
      </c>
      <c r="U12">
        <v>41.988</v>
      </c>
      <c r="V12">
        <v>49.000900000000001</v>
      </c>
      <c r="W12">
        <v>-117.2431</v>
      </c>
      <c r="X12">
        <v>-111.04340000000001</v>
      </c>
      <c r="Y12">
        <f>(X12-W12)/(V12-U12)</f>
        <v>0.88404226496884186</v>
      </c>
      <c r="Z12" t="str">
        <f>IF(AND(Y12 &gt;= 0.9, Y12 &lt;= 1.1),"Square", "Rectangular")</f>
        <v>Rectangular</v>
      </c>
      <c r="AA12">
        <f t="shared" si="0"/>
        <v>45.244450000000001</v>
      </c>
      <c r="AB12">
        <f t="shared" si="1"/>
        <v>45.744450000000001</v>
      </c>
      <c r="AC12">
        <f t="shared" si="2"/>
        <v>-114.39324999999999</v>
      </c>
      <c r="AD12">
        <f t="shared" si="3"/>
        <v>-113.89324999999999</v>
      </c>
    </row>
    <row r="13" spans="1:30" x14ac:dyDescent="0.25">
      <c r="A13" t="s">
        <v>36</v>
      </c>
      <c r="B13" t="s">
        <v>95</v>
      </c>
      <c r="C13" t="s">
        <v>118</v>
      </c>
      <c r="D13" t="s">
        <v>139</v>
      </c>
      <c r="E13">
        <v>8</v>
      </c>
      <c r="F13">
        <v>0.25</v>
      </c>
      <c r="G13">
        <v>19790101</v>
      </c>
      <c r="H13">
        <v>20090101</v>
      </c>
      <c r="I13" t="s">
        <v>118</v>
      </c>
      <c r="J13" t="s">
        <v>120</v>
      </c>
      <c r="K13">
        <v>11</v>
      </c>
      <c r="L13">
        <v>14</v>
      </c>
      <c r="M13">
        <v>225</v>
      </c>
      <c r="N13">
        <v>0.25</v>
      </c>
      <c r="O13">
        <v>1</v>
      </c>
      <c r="P13" t="s">
        <v>157</v>
      </c>
      <c r="Q13" t="s">
        <v>121</v>
      </c>
      <c r="R13" t="s">
        <v>147</v>
      </c>
      <c r="S13" t="str">
        <f>VLOOKUP(LEFT(A13,FIND(",",A13)-1),[1]Sheet1!$A$2:$B$51,2,FALSE)</f>
        <v>43.0648,47.4598,-71.0843,-66.9406</v>
      </c>
      <c r="U13">
        <v>43.064799999999998</v>
      </c>
      <c r="V13">
        <v>47.459800000000001</v>
      </c>
      <c r="W13">
        <v>-71.084299999999999</v>
      </c>
      <c r="X13">
        <v>-66.940600000000003</v>
      </c>
      <c r="Y13">
        <f>(X13-W13)/(V13-U13)</f>
        <v>0.94282138794084014</v>
      </c>
      <c r="Z13" t="str">
        <f>IF(AND(Y13 &gt;= 0.9, Y13 &lt;= 1.1),"Square", "Rectangular")</f>
        <v>Square</v>
      </c>
      <c r="AA13">
        <f t="shared" si="0"/>
        <v>45.012299999999996</v>
      </c>
      <c r="AB13">
        <f t="shared" si="1"/>
        <v>45.512299999999996</v>
      </c>
      <c r="AC13">
        <f t="shared" si="2"/>
        <v>-69.262450000000001</v>
      </c>
      <c r="AD13">
        <f t="shared" si="3"/>
        <v>-68.762450000000001</v>
      </c>
    </row>
    <row r="14" spans="1:30" x14ac:dyDescent="0.25">
      <c r="A14" t="s">
        <v>61</v>
      </c>
      <c r="B14" t="s">
        <v>111</v>
      </c>
      <c r="C14" t="s">
        <v>118</v>
      </c>
      <c r="D14" t="s">
        <v>127</v>
      </c>
      <c r="E14">
        <v>8</v>
      </c>
      <c r="F14">
        <v>0.25</v>
      </c>
      <c r="G14">
        <v>19790101</v>
      </c>
      <c r="H14">
        <v>20090101</v>
      </c>
      <c r="I14" t="s">
        <v>118</v>
      </c>
      <c r="J14" t="s">
        <v>120</v>
      </c>
      <c r="K14">
        <v>11</v>
      </c>
      <c r="L14">
        <v>14</v>
      </c>
      <c r="M14">
        <v>225</v>
      </c>
      <c r="N14">
        <v>0.25</v>
      </c>
      <c r="O14">
        <v>1</v>
      </c>
      <c r="P14" t="s">
        <v>157</v>
      </c>
      <c r="Q14" t="s">
        <v>121</v>
      </c>
      <c r="R14" t="s">
        <v>147</v>
      </c>
      <c r="S14" t="str">
        <f>VLOOKUP(LEFT(A14,FIND(",",A14)-1),[1]Sheet1!$A$2:$B$51,2,FALSE)</f>
        <v>36.9978,42.0017,-114.0531,-109.0415</v>
      </c>
      <c r="U14">
        <v>36.997799999999998</v>
      </c>
      <c r="V14">
        <v>42.0017</v>
      </c>
      <c r="W14">
        <v>-114.0531</v>
      </c>
      <c r="X14">
        <v>-109.0415</v>
      </c>
      <c r="Y14">
        <f>(X14-W14)/(V14-U14)</f>
        <v>1.0015387997362057</v>
      </c>
      <c r="Z14" t="str">
        <f>IF(AND(Y14 &gt;= 0.9, Y14 &lt;= 1.1),"Square", "Rectangular")</f>
        <v>Square</v>
      </c>
      <c r="AA14">
        <f t="shared" si="0"/>
        <v>39.249749999999999</v>
      </c>
      <c r="AB14">
        <f t="shared" si="1"/>
        <v>39.749749999999999</v>
      </c>
      <c r="AC14">
        <f t="shared" si="2"/>
        <v>-111.79730000000001</v>
      </c>
      <c r="AD14">
        <f t="shared" si="3"/>
        <v>-111.29730000000001</v>
      </c>
    </row>
    <row r="15" spans="1:30" x14ac:dyDescent="0.25">
      <c r="A15" t="s">
        <v>20</v>
      </c>
      <c r="B15" t="s">
        <v>85</v>
      </c>
      <c r="C15" t="s">
        <v>118</v>
      </c>
      <c r="D15" t="s">
        <v>125</v>
      </c>
      <c r="E15">
        <v>8</v>
      </c>
      <c r="F15">
        <v>0.25</v>
      </c>
      <c r="G15">
        <v>19790101</v>
      </c>
      <c r="H15">
        <v>20090101</v>
      </c>
      <c r="I15" t="s">
        <v>118</v>
      </c>
      <c r="J15" t="s">
        <v>120</v>
      </c>
      <c r="K15">
        <v>11</v>
      </c>
      <c r="L15">
        <v>14</v>
      </c>
      <c r="M15">
        <v>225</v>
      </c>
      <c r="N15">
        <v>0.25</v>
      </c>
      <c r="O15">
        <v>1</v>
      </c>
      <c r="P15" t="s">
        <v>157</v>
      </c>
      <c r="Q15" t="s">
        <v>121</v>
      </c>
      <c r="R15" t="s">
        <v>147</v>
      </c>
      <c r="S15" t="str">
        <f>VLOOKUP(LEFT(A15,FIND(",",A15)-1),[1]Sheet1!$A$2:$B$51,2,FALSE)</f>
        <v>31.332,37.0037,-114.8164,-109.045</v>
      </c>
      <c r="U15">
        <v>31.332000000000001</v>
      </c>
      <c r="V15">
        <v>37.003700000000002</v>
      </c>
      <c r="W15">
        <v>-114.8164</v>
      </c>
      <c r="X15">
        <v>-109.045</v>
      </c>
      <c r="Y15">
        <f>(X15-W15)/(V15-U15)</f>
        <v>1.0175785037995659</v>
      </c>
      <c r="Z15" t="str">
        <f>IF(AND(Y15 &gt;= 0.9, Y15 &lt;= 1.1),"Square", "Rectangular")</f>
        <v>Square</v>
      </c>
      <c r="AA15">
        <f t="shared" si="0"/>
        <v>33.917850000000001</v>
      </c>
      <c r="AB15">
        <f t="shared" si="1"/>
        <v>34.417850000000001</v>
      </c>
      <c r="AC15">
        <f t="shared" si="2"/>
        <v>-112.1807</v>
      </c>
      <c r="AD15">
        <f t="shared" si="3"/>
        <v>-111.6807</v>
      </c>
    </row>
    <row r="16" spans="1:30" x14ac:dyDescent="0.25">
      <c r="A16" t="s">
        <v>27</v>
      </c>
      <c r="B16" t="s">
        <v>87</v>
      </c>
      <c r="C16" t="s">
        <v>118</v>
      </c>
      <c r="D16" t="s">
        <v>131</v>
      </c>
      <c r="E16">
        <v>8</v>
      </c>
      <c r="F16">
        <v>0.25</v>
      </c>
      <c r="G16">
        <v>19790101</v>
      </c>
      <c r="H16">
        <v>20090101</v>
      </c>
      <c r="I16" t="s">
        <v>118</v>
      </c>
      <c r="J16" t="s">
        <v>120</v>
      </c>
      <c r="K16">
        <v>11</v>
      </c>
      <c r="L16">
        <v>14</v>
      </c>
      <c r="M16">
        <v>225</v>
      </c>
      <c r="N16">
        <v>0.25</v>
      </c>
      <c r="O16">
        <v>1</v>
      </c>
      <c r="P16" t="s">
        <v>157</v>
      </c>
      <c r="Q16" t="s">
        <v>121</v>
      </c>
      <c r="R16" t="s">
        <v>147</v>
      </c>
      <c r="S16" t="str">
        <f>VLOOKUP(LEFT(A16,FIND(",",A16)-1),[1]Sheet1!$A$2:$B$51,2,FALSE)</f>
        <v>30.3556,35.0009,-85.6052,-80.8407</v>
      </c>
      <c r="U16">
        <v>30.355599999999999</v>
      </c>
      <c r="V16">
        <v>35.000900000000001</v>
      </c>
      <c r="W16">
        <v>-85.605199999999996</v>
      </c>
      <c r="X16">
        <v>-80.840699999999998</v>
      </c>
      <c r="Y16">
        <f>(X16-W16)/(V16-U16)</f>
        <v>1.025660344864701</v>
      </c>
      <c r="Z16" t="str">
        <f>IF(AND(Y16 &gt;= 0.9, Y16 &lt;= 1.1),"Square", "Rectangular")</f>
        <v>Square</v>
      </c>
      <c r="AA16">
        <f t="shared" si="0"/>
        <v>32.428249999999998</v>
      </c>
      <c r="AB16">
        <f t="shared" si="1"/>
        <v>32.928249999999998</v>
      </c>
      <c r="AC16">
        <f t="shared" si="2"/>
        <v>-83.472949999999997</v>
      </c>
      <c r="AD16">
        <f t="shared" si="3"/>
        <v>-82.972949999999997</v>
      </c>
    </row>
    <row r="17" spans="1:30" x14ac:dyDescent="0.25">
      <c r="A17" t="s">
        <v>48</v>
      </c>
      <c r="B17" t="s">
        <v>105</v>
      </c>
      <c r="C17" t="s">
        <v>118</v>
      </c>
      <c r="D17" t="s">
        <v>133</v>
      </c>
      <c r="E17">
        <v>8</v>
      </c>
      <c r="F17">
        <v>0.25</v>
      </c>
      <c r="G17">
        <v>19790101</v>
      </c>
      <c r="H17">
        <v>20090101</v>
      </c>
      <c r="I17" t="s">
        <v>118</v>
      </c>
      <c r="J17" t="s">
        <v>120</v>
      </c>
      <c r="K17">
        <v>11</v>
      </c>
      <c r="L17">
        <v>14</v>
      </c>
      <c r="M17">
        <v>225</v>
      </c>
      <c r="N17">
        <v>0.25</v>
      </c>
      <c r="O17">
        <v>1</v>
      </c>
      <c r="P17" t="s">
        <v>157</v>
      </c>
      <c r="Q17" t="s">
        <v>121</v>
      </c>
      <c r="R17" t="s">
        <v>147</v>
      </c>
      <c r="S17" t="str">
        <f>VLOOKUP(LEFT(A17,FIND(",",A17)-1),[1]Sheet1!$A$2:$B$51,2,FALSE)</f>
        <v>31.3321,37.0002,-109.0502,-103.002</v>
      </c>
      <c r="U17">
        <v>31.332100000000001</v>
      </c>
      <c r="V17">
        <v>37.0002</v>
      </c>
      <c r="W17">
        <v>-109.0502</v>
      </c>
      <c r="X17">
        <v>-103.002</v>
      </c>
      <c r="Y17">
        <f>(X17-W17)/(V17-U17)</f>
        <v>1.0670595084772692</v>
      </c>
      <c r="Z17" t="str">
        <f>IF(AND(Y17 &gt;= 0.9, Y17 &lt;= 1.1),"Square", "Rectangular")</f>
        <v>Square</v>
      </c>
      <c r="AA17">
        <f t="shared" si="0"/>
        <v>33.916150000000002</v>
      </c>
      <c r="AB17">
        <f t="shared" si="1"/>
        <v>34.416150000000002</v>
      </c>
      <c r="AC17">
        <f t="shared" si="2"/>
        <v>-106.2761</v>
      </c>
      <c r="AD17">
        <f t="shared" si="3"/>
        <v>-105.7761</v>
      </c>
    </row>
    <row r="18" spans="1:30" x14ac:dyDescent="0.25">
      <c r="A18" t="s">
        <v>22</v>
      </c>
      <c r="B18" t="s">
        <v>70</v>
      </c>
      <c r="C18" t="s">
        <v>118</v>
      </c>
      <c r="D18" t="s">
        <v>126</v>
      </c>
      <c r="E18">
        <v>8</v>
      </c>
      <c r="F18">
        <v>0.25</v>
      </c>
      <c r="G18">
        <v>19790101</v>
      </c>
      <c r="H18">
        <v>20090101</v>
      </c>
      <c r="I18" t="s">
        <v>118</v>
      </c>
      <c r="J18" t="s">
        <v>120</v>
      </c>
      <c r="K18">
        <v>11</v>
      </c>
      <c r="L18">
        <v>14</v>
      </c>
      <c r="M18">
        <v>225</v>
      </c>
      <c r="N18">
        <v>0.25</v>
      </c>
      <c r="O18">
        <v>1</v>
      </c>
      <c r="P18" t="s">
        <v>157</v>
      </c>
      <c r="Q18" t="s">
        <v>121</v>
      </c>
      <c r="R18" t="s">
        <v>147</v>
      </c>
      <c r="S18" t="str">
        <f>VLOOKUP(LEFT(A18,FIND(",",A18)-1),[1]Sheet1!$A$2:$B$51,2,FALSE)</f>
        <v>32.5343,42.0095,-124.4096,-114.1308</v>
      </c>
      <c r="U18">
        <v>32.534300000000002</v>
      </c>
      <c r="V18">
        <v>42.009500000000003</v>
      </c>
      <c r="W18">
        <v>-124.4096</v>
      </c>
      <c r="X18">
        <v>-114.13079999999999</v>
      </c>
      <c r="Y18">
        <f>(X18-W18)/(V18-U18)</f>
        <v>1.084810874704492</v>
      </c>
      <c r="Z18" t="str">
        <f>IF(AND(Y18 &gt;= 0.9, Y18 &lt;= 1.1),"Square", "Rectangular")</f>
        <v>Square</v>
      </c>
      <c r="AA18">
        <f t="shared" si="0"/>
        <v>37.021900000000002</v>
      </c>
      <c r="AB18">
        <f t="shared" si="1"/>
        <v>37.521900000000002</v>
      </c>
      <c r="AC18">
        <f t="shared" si="2"/>
        <v>-119.52019999999999</v>
      </c>
      <c r="AD18">
        <f t="shared" si="3"/>
        <v>-119.02019999999999</v>
      </c>
    </row>
    <row r="19" spans="1:30" x14ac:dyDescent="0.25">
      <c r="A19" t="s">
        <v>26</v>
      </c>
      <c r="B19" t="s">
        <v>73</v>
      </c>
      <c r="C19" t="s">
        <v>118</v>
      </c>
      <c r="D19" t="s">
        <v>130</v>
      </c>
      <c r="E19">
        <v>8</v>
      </c>
      <c r="F19">
        <v>0.25</v>
      </c>
      <c r="G19">
        <v>19790101</v>
      </c>
      <c r="H19">
        <v>20090101</v>
      </c>
      <c r="I19" t="s">
        <v>118</v>
      </c>
      <c r="J19" t="s">
        <v>120</v>
      </c>
      <c r="K19">
        <v>18</v>
      </c>
      <c r="L19">
        <v>24</v>
      </c>
      <c r="M19">
        <v>150</v>
      </c>
      <c r="N19">
        <v>0.25</v>
      </c>
      <c r="O19">
        <v>1</v>
      </c>
      <c r="P19" t="s">
        <v>157</v>
      </c>
      <c r="Q19" t="s">
        <v>121</v>
      </c>
      <c r="R19" t="s">
        <v>146</v>
      </c>
      <c r="S19" t="str">
        <f>VLOOKUP(LEFT(A19,FIND(",",A19)-1),[1]Sheet1!$A$2:$B$51,2,FALSE)</f>
        <v>24.521,31.001,-87.6348,-80.0307</v>
      </c>
      <c r="U19">
        <v>24.521000000000001</v>
      </c>
      <c r="V19">
        <v>31.001000000000001</v>
      </c>
      <c r="W19">
        <v>-87.634799999999998</v>
      </c>
      <c r="X19">
        <v>-80.030699999999996</v>
      </c>
      <c r="Y19">
        <f>(X19-W19)/(V19-U19)</f>
        <v>1.1734722222222225</v>
      </c>
      <c r="Z19" t="str">
        <f>IF(AND(Y19 &gt;= 0.9, Y19 &lt;= 1.1),"Square", "Rectangular")</f>
        <v>Rectangular</v>
      </c>
      <c r="AA19">
        <f t="shared" si="0"/>
        <v>27.511000000000003</v>
      </c>
      <c r="AB19">
        <f t="shared" si="1"/>
        <v>28.011000000000003</v>
      </c>
      <c r="AC19">
        <f t="shared" si="2"/>
        <v>-84.082750000000004</v>
      </c>
      <c r="AD19">
        <f t="shared" si="3"/>
        <v>-83.582750000000004</v>
      </c>
    </row>
    <row r="20" spans="1:30" x14ac:dyDescent="0.25">
      <c r="A20" t="s">
        <v>52</v>
      </c>
      <c r="B20" t="s">
        <v>81</v>
      </c>
      <c r="C20" t="s">
        <v>118</v>
      </c>
      <c r="D20" t="s">
        <v>137</v>
      </c>
      <c r="E20">
        <v>8</v>
      </c>
      <c r="F20">
        <v>0.25</v>
      </c>
      <c r="G20">
        <v>19790101</v>
      </c>
      <c r="H20">
        <v>20090101</v>
      </c>
      <c r="I20" t="s">
        <v>118</v>
      </c>
      <c r="J20" t="s">
        <v>120</v>
      </c>
      <c r="K20">
        <v>18</v>
      </c>
      <c r="L20">
        <v>24</v>
      </c>
      <c r="M20">
        <v>150</v>
      </c>
      <c r="N20">
        <v>0.25</v>
      </c>
      <c r="O20">
        <v>1</v>
      </c>
      <c r="P20" t="s">
        <v>157</v>
      </c>
      <c r="Q20" t="s">
        <v>121</v>
      </c>
      <c r="R20" t="s">
        <v>146</v>
      </c>
      <c r="S20" t="str">
        <f>VLOOKUP(LEFT(A20,FIND(",",A20)-1),[1]Sheet1!$A$2:$B$51,2,FALSE)</f>
        <v>38.4031,41.9775,-84.8202,-80.5187</v>
      </c>
      <c r="U20">
        <v>38.403100000000002</v>
      </c>
      <c r="V20">
        <v>41.977499999999999</v>
      </c>
      <c r="W20">
        <v>-84.8202</v>
      </c>
      <c r="X20">
        <v>-80.518699999999995</v>
      </c>
      <c r="Y20">
        <f>(X20-W20)/(V20-U20)</f>
        <v>1.2034187555953468</v>
      </c>
      <c r="Z20" t="str">
        <f>IF(AND(Y20 &gt;= 0.9, Y20 &lt;= 1.1),"Square", "Rectangular")</f>
        <v>Rectangular</v>
      </c>
      <c r="AA20">
        <f t="shared" si="0"/>
        <v>39.940300000000001</v>
      </c>
      <c r="AB20">
        <f t="shared" si="1"/>
        <v>40.440300000000001</v>
      </c>
      <c r="AC20">
        <f t="shared" si="2"/>
        <v>-82.919449999999998</v>
      </c>
      <c r="AD20">
        <f t="shared" si="3"/>
        <v>-82.419449999999998</v>
      </c>
    </row>
    <row r="21" spans="1:30" x14ac:dyDescent="0.25">
      <c r="A21" t="s">
        <v>39</v>
      </c>
      <c r="B21" t="s">
        <v>78</v>
      </c>
      <c r="C21" t="s">
        <v>118</v>
      </c>
      <c r="D21" t="s">
        <v>125</v>
      </c>
      <c r="E21">
        <v>8</v>
      </c>
      <c r="F21">
        <v>0.25</v>
      </c>
      <c r="G21">
        <v>19790101</v>
      </c>
      <c r="H21">
        <v>20090101</v>
      </c>
      <c r="I21" t="s">
        <v>118</v>
      </c>
      <c r="J21" t="s">
        <v>120</v>
      </c>
      <c r="K21">
        <v>18</v>
      </c>
      <c r="L21">
        <v>24</v>
      </c>
      <c r="M21">
        <v>150</v>
      </c>
      <c r="N21">
        <v>0.25</v>
      </c>
      <c r="O21">
        <v>1</v>
      </c>
      <c r="P21" t="s">
        <v>157</v>
      </c>
      <c r="Q21" t="s">
        <v>121</v>
      </c>
      <c r="R21" t="s">
        <v>146</v>
      </c>
      <c r="S21" t="str">
        <f>VLOOKUP(LEFT(A21,FIND(",",A21)-1),[1]Sheet1!$A$2:$B$51,2,FALSE)</f>
        <v>41.696,48.191,-90.4185,-82.4184</v>
      </c>
      <c r="U21">
        <v>41.695999999999998</v>
      </c>
      <c r="V21">
        <v>48.191000000000003</v>
      </c>
      <c r="W21">
        <v>-90.418499999999995</v>
      </c>
      <c r="X21">
        <v>-82.418400000000005</v>
      </c>
      <c r="Y21">
        <f>(X21-W21)/(V21-U21)</f>
        <v>1.2317321016166256</v>
      </c>
      <c r="Z21" t="str">
        <f>IF(AND(Y21 &gt;= 0.9, Y21 &lt;= 1.1),"Square", "Rectangular")</f>
        <v>Rectangular</v>
      </c>
      <c r="AA21">
        <f t="shared" si="0"/>
        <v>44.6935</v>
      </c>
      <c r="AB21">
        <f t="shared" si="1"/>
        <v>45.1935</v>
      </c>
      <c r="AC21">
        <f t="shared" si="2"/>
        <v>-86.668450000000007</v>
      </c>
      <c r="AD21">
        <f t="shared" si="3"/>
        <v>-86.168450000000007</v>
      </c>
    </row>
    <row r="22" spans="1:30" x14ac:dyDescent="0.25">
      <c r="A22" t="s">
        <v>60</v>
      </c>
      <c r="B22" t="s">
        <v>110</v>
      </c>
      <c r="C22" t="s">
        <v>118</v>
      </c>
      <c r="D22" t="s">
        <v>126</v>
      </c>
      <c r="E22">
        <v>8</v>
      </c>
      <c r="F22">
        <v>0.25</v>
      </c>
      <c r="G22">
        <v>19790101</v>
      </c>
      <c r="H22">
        <v>20090101</v>
      </c>
      <c r="I22" t="s">
        <v>118</v>
      </c>
      <c r="J22" t="s">
        <v>120</v>
      </c>
      <c r="K22">
        <v>18</v>
      </c>
      <c r="L22">
        <v>24</v>
      </c>
      <c r="M22">
        <v>150</v>
      </c>
      <c r="N22">
        <v>0.25</v>
      </c>
      <c r="O22">
        <v>1</v>
      </c>
      <c r="P22" t="s">
        <v>157</v>
      </c>
      <c r="Q22" t="s">
        <v>121</v>
      </c>
      <c r="R22" t="s">
        <v>146</v>
      </c>
      <c r="S22" t="str">
        <f>VLOOKUP(LEFT(A22,FIND(",",A22)-1),[1]Sheet1!$A$2:$B$51,2,FALSE)</f>
        <v>25.8371,36.5007,-106.646,-93.5083</v>
      </c>
      <c r="U22">
        <v>25.8371</v>
      </c>
      <c r="V22">
        <v>36.500700000000002</v>
      </c>
      <c r="W22">
        <v>-106.646</v>
      </c>
      <c r="X22">
        <v>-93.508300000000006</v>
      </c>
      <c r="Y22">
        <f>(X22-W22)/(V22-U22)</f>
        <v>1.2320135789039341</v>
      </c>
      <c r="Z22" t="str">
        <f>IF(AND(Y22 &gt;= 0.9, Y22 &lt;= 1.1),"Square", "Rectangular")</f>
        <v>Rectangular</v>
      </c>
      <c r="AA22">
        <f t="shared" si="0"/>
        <v>30.918900000000001</v>
      </c>
      <c r="AB22">
        <f t="shared" si="1"/>
        <v>31.418900000000001</v>
      </c>
      <c r="AC22">
        <f t="shared" si="2"/>
        <v>-100.32715</v>
      </c>
      <c r="AD22">
        <f t="shared" si="3"/>
        <v>-99.827150000000003</v>
      </c>
    </row>
    <row r="23" spans="1:30" x14ac:dyDescent="0.25">
      <c r="A23" t="s">
        <v>35</v>
      </c>
      <c r="B23" t="s">
        <v>94</v>
      </c>
      <c r="C23" t="s">
        <v>118</v>
      </c>
      <c r="D23" t="s">
        <v>138</v>
      </c>
      <c r="E23">
        <v>8</v>
      </c>
      <c r="F23">
        <v>0.25</v>
      </c>
      <c r="G23">
        <v>19790101</v>
      </c>
      <c r="H23">
        <v>20090101</v>
      </c>
      <c r="I23" t="s">
        <v>118</v>
      </c>
      <c r="J23" t="s">
        <v>120</v>
      </c>
      <c r="K23">
        <v>18</v>
      </c>
      <c r="L23">
        <v>24</v>
      </c>
      <c r="M23">
        <v>150</v>
      </c>
      <c r="N23">
        <v>0.25</v>
      </c>
      <c r="O23">
        <v>1</v>
      </c>
      <c r="P23" t="s">
        <v>157</v>
      </c>
      <c r="Q23" t="s">
        <v>121</v>
      </c>
      <c r="R23" t="s">
        <v>146</v>
      </c>
      <c r="S23" t="str">
        <f>VLOOKUP(LEFT(A23,FIND(",",A23)-1),[1]Sheet1!$A$2:$B$51,2,FALSE)</f>
        <v>28.9287,33.0197,-94.0434,-88.8165</v>
      </c>
      <c r="U23">
        <v>28.928699999999999</v>
      </c>
      <c r="V23">
        <v>33.0197</v>
      </c>
      <c r="W23">
        <v>-94.043400000000005</v>
      </c>
      <c r="X23">
        <v>-88.816500000000005</v>
      </c>
      <c r="Y23">
        <f>(X23-W23)/(V23-U23)</f>
        <v>1.2776582742605718</v>
      </c>
      <c r="Z23" t="str">
        <f>IF(AND(Y23 &gt;= 0.9, Y23 &lt;= 1.1),"Square", "Rectangular")</f>
        <v>Rectangular</v>
      </c>
      <c r="AA23">
        <f t="shared" si="0"/>
        <v>30.7242</v>
      </c>
      <c r="AB23">
        <f t="shared" si="1"/>
        <v>31.2242</v>
      </c>
      <c r="AC23">
        <f t="shared" si="2"/>
        <v>-91.679950000000005</v>
      </c>
      <c r="AD23">
        <f t="shared" si="3"/>
        <v>-91.179950000000005</v>
      </c>
    </row>
    <row r="24" spans="1:30" x14ac:dyDescent="0.25">
      <c r="A24" t="s">
        <v>40</v>
      </c>
      <c r="B24" t="s">
        <v>98</v>
      </c>
      <c r="C24" t="s">
        <v>118</v>
      </c>
      <c r="D24" t="s">
        <v>119</v>
      </c>
      <c r="E24">
        <v>8</v>
      </c>
      <c r="F24">
        <v>0.25</v>
      </c>
      <c r="G24">
        <v>19790101</v>
      </c>
      <c r="H24">
        <v>20090101</v>
      </c>
      <c r="I24" t="s">
        <v>118</v>
      </c>
      <c r="J24" t="s">
        <v>120</v>
      </c>
      <c r="K24">
        <v>18</v>
      </c>
      <c r="L24">
        <v>24</v>
      </c>
      <c r="M24">
        <v>150</v>
      </c>
      <c r="N24">
        <v>0.25</v>
      </c>
      <c r="O24">
        <v>1</v>
      </c>
      <c r="P24" t="s">
        <v>157</v>
      </c>
      <c r="Q24" t="s">
        <v>121</v>
      </c>
      <c r="R24" t="s">
        <v>146</v>
      </c>
      <c r="S24" t="str">
        <f>VLOOKUP(LEFT(A24,FIND(",",A24)-1),[1]Sheet1!$A$2:$B$51,2,FALSE)</f>
        <v>43.4993,49.3853,-97.2399,-89.4918</v>
      </c>
      <c r="U24">
        <v>43.499299999999998</v>
      </c>
      <c r="V24">
        <v>49.385300000000001</v>
      </c>
      <c r="W24">
        <v>-97.239900000000006</v>
      </c>
      <c r="X24">
        <v>-89.491799999999998</v>
      </c>
      <c r="Y24">
        <f>(X24-W24)/(V24-U24)</f>
        <v>1.3163608562691138</v>
      </c>
      <c r="Z24" t="str">
        <f>IF(AND(Y24 &gt;= 0.9, Y24 &lt;= 1.1),"Square", "Rectangular")</f>
        <v>Rectangular</v>
      </c>
      <c r="AA24">
        <f t="shared" si="0"/>
        <v>46.192300000000003</v>
      </c>
      <c r="AB24">
        <f t="shared" si="1"/>
        <v>46.692300000000003</v>
      </c>
      <c r="AC24">
        <f t="shared" si="2"/>
        <v>-93.615849999999995</v>
      </c>
      <c r="AD24">
        <f t="shared" si="3"/>
        <v>-93.115849999999995</v>
      </c>
    </row>
    <row r="25" spans="1:30" x14ac:dyDescent="0.25">
      <c r="A25" t="s">
        <v>66</v>
      </c>
      <c r="B25" t="s">
        <v>116</v>
      </c>
      <c r="C25" t="s">
        <v>118</v>
      </c>
      <c r="D25" t="s">
        <v>132</v>
      </c>
      <c r="E25">
        <v>8</v>
      </c>
      <c r="F25">
        <v>0.25</v>
      </c>
      <c r="G25">
        <v>19790101</v>
      </c>
      <c r="H25">
        <v>20090101</v>
      </c>
      <c r="I25" t="s">
        <v>118</v>
      </c>
      <c r="J25" t="s">
        <v>120</v>
      </c>
      <c r="K25">
        <v>18</v>
      </c>
      <c r="L25">
        <v>24</v>
      </c>
      <c r="M25">
        <v>150</v>
      </c>
      <c r="N25">
        <v>0.25</v>
      </c>
      <c r="O25">
        <v>1</v>
      </c>
      <c r="P25" t="s">
        <v>157</v>
      </c>
      <c r="Q25" t="s">
        <v>121</v>
      </c>
      <c r="R25" t="s">
        <v>146</v>
      </c>
      <c r="S25" t="str">
        <f>VLOOKUP(LEFT(A25,FIND(",",A25)-1),[1]Sheet1!$A$2:$B$51,2,FALSE)</f>
        <v>42.4919,47.0808,-92.8893,-86.8052</v>
      </c>
      <c r="U25">
        <v>42.491900000000001</v>
      </c>
      <c r="V25">
        <v>47.080800000000004</v>
      </c>
      <c r="W25">
        <v>-92.889300000000006</v>
      </c>
      <c r="X25">
        <v>-86.805199999999999</v>
      </c>
      <c r="Y25">
        <f>(X25-W25)/(V25-U25)</f>
        <v>1.3258297195406314</v>
      </c>
      <c r="Z25" t="str">
        <f>IF(AND(Y25 &gt;= 0.9, Y25 &lt;= 1.1),"Square", "Rectangular")</f>
        <v>Rectangular</v>
      </c>
      <c r="AA25">
        <f t="shared" si="0"/>
        <v>44.536349999999999</v>
      </c>
      <c r="AB25">
        <f t="shared" si="1"/>
        <v>45.036349999999999</v>
      </c>
      <c r="AC25">
        <f t="shared" si="2"/>
        <v>-90.097250000000003</v>
      </c>
      <c r="AD25">
        <f t="shared" si="3"/>
        <v>-89.597250000000003</v>
      </c>
    </row>
    <row r="26" spans="1:30" x14ac:dyDescent="0.25">
      <c r="A26" t="s">
        <v>42</v>
      </c>
      <c r="B26" t="s">
        <v>79</v>
      </c>
      <c r="C26" t="s">
        <v>118</v>
      </c>
      <c r="D26" t="s">
        <v>127</v>
      </c>
      <c r="E26">
        <v>8</v>
      </c>
      <c r="F26">
        <v>0.25</v>
      </c>
      <c r="G26">
        <v>19790101</v>
      </c>
      <c r="H26">
        <v>20090101</v>
      </c>
      <c r="I26" t="s">
        <v>118</v>
      </c>
      <c r="J26" t="s">
        <v>120</v>
      </c>
      <c r="K26">
        <v>18</v>
      </c>
      <c r="L26">
        <v>24</v>
      </c>
      <c r="M26">
        <v>150</v>
      </c>
      <c r="N26">
        <v>0.25</v>
      </c>
      <c r="O26">
        <v>1</v>
      </c>
      <c r="P26" t="s">
        <v>157</v>
      </c>
      <c r="Q26" t="s">
        <v>121</v>
      </c>
      <c r="R26" t="s">
        <v>146</v>
      </c>
      <c r="S26" t="str">
        <f>VLOOKUP(LEFT(A26,FIND(",",A26)-1),[1]Sheet1!$A$2:$B$51,2,FALSE)</f>
        <v>35.9042,40.6136,-95.7744,-89.0987</v>
      </c>
      <c r="U26">
        <v>35.904200000000003</v>
      </c>
      <c r="V26">
        <v>40.613599999999998</v>
      </c>
      <c r="W26">
        <v>-95.7744</v>
      </c>
      <c r="X26">
        <v>-89.098699999999994</v>
      </c>
      <c r="Y26">
        <f>(X26-W26)/(V26-U26)</f>
        <v>1.4175266488300025</v>
      </c>
      <c r="Z26" t="str">
        <f>IF(AND(Y26 &gt;= 0.9, Y26 &lt;= 1.1),"Square", "Rectangular")</f>
        <v>Rectangular</v>
      </c>
      <c r="AA26">
        <f t="shared" si="0"/>
        <v>38.008899999999997</v>
      </c>
      <c r="AB26">
        <f t="shared" si="1"/>
        <v>38.508899999999997</v>
      </c>
      <c r="AC26">
        <f t="shared" si="2"/>
        <v>-92.686549999999997</v>
      </c>
      <c r="AD26">
        <f t="shared" si="3"/>
        <v>-92.186549999999997</v>
      </c>
    </row>
    <row r="27" spans="1:30" x14ac:dyDescent="0.25">
      <c r="A27" t="s">
        <v>21</v>
      </c>
      <c r="B27" t="s">
        <v>69</v>
      </c>
      <c r="C27" t="s">
        <v>118</v>
      </c>
      <c r="D27" t="s">
        <v>119</v>
      </c>
      <c r="E27">
        <v>8</v>
      </c>
      <c r="F27">
        <v>0.25</v>
      </c>
      <c r="G27">
        <v>19790101</v>
      </c>
      <c r="H27">
        <v>20090101</v>
      </c>
      <c r="I27" t="s">
        <v>118</v>
      </c>
      <c r="J27" t="s">
        <v>120</v>
      </c>
      <c r="K27">
        <v>18</v>
      </c>
      <c r="L27">
        <v>24</v>
      </c>
      <c r="M27">
        <v>150</v>
      </c>
      <c r="N27">
        <v>0.25</v>
      </c>
      <c r="O27">
        <v>1</v>
      </c>
      <c r="P27" t="s">
        <v>157</v>
      </c>
      <c r="Q27" t="s">
        <v>121</v>
      </c>
      <c r="R27" t="s">
        <v>146</v>
      </c>
      <c r="S27" t="str">
        <f>VLOOKUP(LEFT(A27,FIND(",",A27)-1),[1]Sheet1!$A$2:$B$51,2,FALSE)</f>
        <v>33.0042,36.4996,-94.6192,-89.6419</v>
      </c>
      <c r="U27">
        <v>33.004199999999997</v>
      </c>
      <c r="V27">
        <v>36.499600000000001</v>
      </c>
      <c r="W27">
        <v>-94.619200000000006</v>
      </c>
      <c r="X27">
        <v>-89.641900000000007</v>
      </c>
      <c r="Y27">
        <f>(X27-W27)/(V27-U27)</f>
        <v>1.4239572008926</v>
      </c>
      <c r="Z27" t="str">
        <f>IF(AND(Y27 &gt;= 0.9, Y27 &lt;= 1.1),"Square", "Rectangular")</f>
        <v>Rectangular</v>
      </c>
      <c r="AA27">
        <f t="shared" si="0"/>
        <v>34.501899999999999</v>
      </c>
      <c r="AB27">
        <f t="shared" si="1"/>
        <v>35.001899999999999</v>
      </c>
      <c r="AC27">
        <f t="shared" si="2"/>
        <v>-92.380549999999999</v>
      </c>
      <c r="AD27">
        <f t="shared" si="3"/>
        <v>-91.880549999999999</v>
      </c>
    </row>
    <row r="28" spans="1:30" x14ac:dyDescent="0.25">
      <c r="A28" t="s">
        <v>65</v>
      </c>
      <c r="B28" t="s">
        <v>115</v>
      </c>
      <c r="C28" t="s">
        <v>118</v>
      </c>
      <c r="D28" t="s">
        <v>131</v>
      </c>
      <c r="E28">
        <v>8</v>
      </c>
      <c r="F28">
        <v>0.25</v>
      </c>
      <c r="G28">
        <v>19790101</v>
      </c>
      <c r="H28">
        <v>20090101</v>
      </c>
      <c r="I28" t="s">
        <v>118</v>
      </c>
      <c r="J28" t="s">
        <v>120</v>
      </c>
      <c r="K28">
        <v>18</v>
      </c>
      <c r="L28">
        <v>24</v>
      </c>
      <c r="M28">
        <v>150</v>
      </c>
      <c r="N28">
        <v>0.25</v>
      </c>
      <c r="O28">
        <v>1</v>
      </c>
      <c r="P28" t="s">
        <v>157</v>
      </c>
      <c r="Q28" t="s">
        <v>121</v>
      </c>
      <c r="R28" t="s">
        <v>146</v>
      </c>
      <c r="S28" t="str">
        <f>VLOOKUP(LEFT(A28,FIND(",",A28)-1),[1]Sheet1!$A$2:$B$51,2,FALSE)</f>
        <v>37.2017,40.6378,-82.6444,-77.7189</v>
      </c>
      <c r="U28">
        <v>37.201700000000002</v>
      </c>
      <c r="V28">
        <v>40.637799999999999</v>
      </c>
      <c r="W28">
        <v>-82.644400000000005</v>
      </c>
      <c r="X28">
        <v>-77.718900000000005</v>
      </c>
      <c r="Y28">
        <f>(X28-W28)/(V28-U28)</f>
        <v>1.4334565350251753</v>
      </c>
      <c r="Z28" t="str">
        <f>IF(AND(Y28 &gt;= 0.9, Y28 &lt;= 1.1),"Square", "Rectangular")</f>
        <v>Rectangular</v>
      </c>
      <c r="AA28">
        <f t="shared" si="0"/>
        <v>38.669750000000001</v>
      </c>
      <c r="AB28">
        <f t="shared" si="1"/>
        <v>39.169750000000001</v>
      </c>
      <c r="AC28">
        <f t="shared" si="2"/>
        <v>-80.431650000000005</v>
      </c>
      <c r="AD28">
        <f t="shared" si="3"/>
        <v>-79.931650000000005</v>
      </c>
    </row>
    <row r="29" spans="1:30" x14ac:dyDescent="0.25">
      <c r="A29" t="s">
        <v>57</v>
      </c>
      <c r="B29" t="s">
        <v>107</v>
      </c>
      <c r="C29" t="s">
        <v>118</v>
      </c>
      <c r="D29" t="s">
        <v>124</v>
      </c>
      <c r="E29">
        <v>8</v>
      </c>
      <c r="F29">
        <v>0.25</v>
      </c>
      <c r="G29">
        <v>19790101</v>
      </c>
      <c r="H29">
        <v>20090101</v>
      </c>
      <c r="I29" t="s">
        <v>118</v>
      </c>
      <c r="J29" t="s">
        <v>120</v>
      </c>
      <c r="K29">
        <v>18</v>
      </c>
      <c r="L29">
        <v>24</v>
      </c>
      <c r="M29">
        <v>150</v>
      </c>
      <c r="N29">
        <v>0.25</v>
      </c>
      <c r="O29">
        <v>1</v>
      </c>
      <c r="P29" t="s">
        <v>157</v>
      </c>
      <c r="Q29" t="s">
        <v>121</v>
      </c>
      <c r="R29" t="s">
        <v>146</v>
      </c>
      <c r="S29" t="str">
        <f>VLOOKUP(LEFT(A29,FIND(",",A29)-1),[1]Sheet1!$A$2:$B$51,2,FALSE)</f>
        <v>32.0374,35.2155,-83.3539,-78.5409</v>
      </c>
      <c r="U29">
        <v>32.037399999999998</v>
      </c>
      <c r="V29">
        <v>35.215499999999999</v>
      </c>
      <c r="W29">
        <v>-83.353899999999996</v>
      </c>
      <c r="X29">
        <v>-78.540899999999993</v>
      </c>
      <c r="Y29">
        <f>(X29-W29)/(V29-U29)</f>
        <v>1.5144268588150158</v>
      </c>
      <c r="Z29" t="str">
        <f>IF(AND(Y29 &gt;= 0.9, Y29 &lt;= 1.1),"Square", "Rectangular")</f>
        <v>Rectangular</v>
      </c>
      <c r="AA29">
        <f t="shared" si="0"/>
        <v>33.376449999999998</v>
      </c>
      <c r="AB29">
        <f t="shared" si="1"/>
        <v>33.876449999999998</v>
      </c>
      <c r="AC29">
        <f t="shared" si="2"/>
        <v>-81.197399999999988</v>
      </c>
      <c r="AD29">
        <f t="shared" si="3"/>
        <v>-80.697399999999988</v>
      </c>
    </row>
    <row r="30" spans="1:30" x14ac:dyDescent="0.25">
      <c r="A30" t="s">
        <v>28</v>
      </c>
      <c r="B30" t="s">
        <v>88</v>
      </c>
      <c r="C30" t="s">
        <v>118</v>
      </c>
      <c r="D30" t="s">
        <v>132</v>
      </c>
      <c r="E30">
        <v>8</v>
      </c>
      <c r="F30">
        <v>0.25</v>
      </c>
      <c r="G30">
        <v>19790101</v>
      </c>
      <c r="H30">
        <v>20090101</v>
      </c>
      <c r="I30" t="s">
        <v>118</v>
      </c>
      <c r="J30" t="s">
        <v>120</v>
      </c>
      <c r="K30">
        <v>18</v>
      </c>
      <c r="L30">
        <v>24</v>
      </c>
      <c r="M30">
        <v>150</v>
      </c>
      <c r="N30">
        <v>0.25</v>
      </c>
      <c r="O30">
        <v>1</v>
      </c>
      <c r="P30" t="s">
        <v>157</v>
      </c>
      <c r="Q30" t="s">
        <v>121</v>
      </c>
      <c r="R30" t="s">
        <v>146</v>
      </c>
      <c r="S30" t="str">
        <f>VLOOKUP(LEFT(A30,FIND(",",A30)-1),[1]Sheet1!$A$2:$B$51,2,FALSE)</f>
        <v>18.9117,22.2356,-160.2471,-154.8066</v>
      </c>
      <c r="U30">
        <v>18.9117</v>
      </c>
      <c r="V30">
        <v>22.235600000000002</v>
      </c>
      <c r="W30">
        <v>-160.24709999999999</v>
      </c>
      <c r="X30">
        <v>-154.8066</v>
      </c>
      <c r="Y30">
        <f>(X30-W30)/(V30-U30)</f>
        <v>1.636782093324102</v>
      </c>
      <c r="Z30" t="str">
        <f>IF(AND(Y30 &gt;= 0.9, Y30 &lt;= 1.1),"Square", "Rectangular")</f>
        <v>Rectangular</v>
      </c>
      <c r="AA30">
        <f t="shared" si="0"/>
        <v>20.323650000000001</v>
      </c>
      <c r="AB30">
        <f t="shared" si="1"/>
        <v>20.823650000000001</v>
      </c>
      <c r="AC30">
        <f t="shared" si="2"/>
        <v>-157.77685</v>
      </c>
      <c r="AD30">
        <f t="shared" si="3"/>
        <v>-157.27685</v>
      </c>
    </row>
    <row r="31" spans="1:30" x14ac:dyDescent="0.25">
      <c r="A31" t="s">
        <v>67</v>
      </c>
      <c r="B31" t="s">
        <v>117</v>
      </c>
      <c r="C31" t="s">
        <v>118</v>
      </c>
      <c r="D31" t="s">
        <v>133</v>
      </c>
      <c r="E31">
        <v>8</v>
      </c>
      <c r="F31">
        <v>0.25</v>
      </c>
      <c r="G31">
        <v>19790101</v>
      </c>
      <c r="H31">
        <v>20090101</v>
      </c>
      <c r="I31" t="s">
        <v>118</v>
      </c>
      <c r="J31" t="s">
        <v>120</v>
      </c>
      <c r="K31">
        <v>18</v>
      </c>
      <c r="L31">
        <v>24</v>
      </c>
      <c r="M31">
        <v>150</v>
      </c>
      <c r="N31">
        <v>0.25</v>
      </c>
      <c r="O31">
        <v>1</v>
      </c>
      <c r="P31" t="s">
        <v>157</v>
      </c>
      <c r="Q31" t="s">
        <v>121</v>
      </c>
      <c r="R31" t="s">
        <v>146</v>
      </c>
      <c r="S31" t="str">
        <f>VLOOKUP(LEFT(A31,FIND(",",A31)-1),[1]Sheet1!$A$2:$B$51,2,FALSE)</f>
        <v>40.9946,45.006,-111.0563,-104.0518</v>
      </c>
      <c r="U31">
        <v>40.994599999999998</v>
      </c>
      <c r="V31">
        <v>45.006</v>
      </c>
      <c r="W31">
        <v>-111.05629999999999</v>
      </c>
      <c r="X31">
        <v>-104.0518</v>
      </c>
      <c r="Y31">
        <f>(X31-W31)/(V31-U31)</f>
        <v>1.7461484768410005</v>
      </c>
      <c r="Z31" t="str">
        <f>IF(AND(Y31 &gt;= 0.9, Y31 &lt;= 1.1),"Square", "Rectangular")</f>
        <v>Rectangular</v>
      </c>
      <c r="AA31">
        <f t="shared" si="0"/>
        <v>42.750299999999996</v>
      </c>
      <c r="AB31">
        <f t="shared" si="1"/>
        <v>43.250299999999996</v>
      </c>
      <c r="AC31">
        <f t="shared" si="2"/>
        <v>-107.80404999999999</v>
      </c>
      <c r="AD31">
        <f t="shared" si="3"/>
        <v>-107.30404999999999</v>
      </c>
    </row>
    <row r="32" spans="1:30" x14ac:dyDescent="0.25">
      <c r="A32" t="s">
        <v>23</v>
      </c>
      <c r="B32" t="s">
        <v>71</v>
      </c>
      <c r="C32" t="s">
        <v>118</v>
      </c>
      <c r="D32" t="s">
        <v>127</v>
      </c>
      <c r="E32">
        <v>8</v>
      </c>
      <c r="F32">
        <v>0.25</v>
      </c>
      <c r="G32">
        <v>19790101</v>
      </c>
      <c r="H32">
        <v>20090101</v>
      </c>
      <c r="I32" t="s">
        <v>118</v>
      </c>
      <c r="J32" t="s">
        <v>120</v>
      </c>
      <c r="K32">
        <v>18</v>
      </c>
      <c r="L32">
        <v>24</v>
      </c>
      <c r="M32">
        <v>150</v>
      </c>
      <c r="N32">
        <v>0.25</v>
      </c>
      <c r="O32">
        <v>1</v>
      </c>
      <c r="P32" t="s">
        <v>157</v>
      </c>
      <c r="Q32" t="s">
        <v>121</v>
      </c>
      <c r="R32" t="s">
        <v>146</v>
      </c>
      <c r="S32" t="str">
        <f>VLOOKUP(LEFT(A32,FIND(",",A32)-1),[1]Sheet1!$A$2:$B$51,2,FALSE)</f>
        <v>36.9923,41.0035,-109.0604,-102.0415</v>
      </c>
      <c r="U32">
        <v>36.9923</v>
      </c>
      <c r="V32">
        <v>41.003500000000003</v>
      </c>
      <c r="W32">
        <v>-109.0604</v>
      </c>
      <c r="X32">
        <v>-102.0415</v>
      </c>
      <c r="Y32">
        <f>(X32-W32)/(V32-U32)</f>
        <v>1.7498254886318303</v>
      </c>
      <c r="Z32" t="str">
        <f>IF(AND(Y32 &gt;= 0.9, Y32 &lt;= 1.1),"Square", "Rectangular")</f>
        <v>Rectangular</v>
      </c>
      <c r="AA32">
        <f t="shared" si="0"/>
        <v>38.747900000000001</v>
      </c>
      <c r="AB32">
        <f t="shared" si="1"/>
        <v>39.247900000000001</v>
      </c>
      <c r="AC32">
        <f t="shared" si="2"/>
        <v>-105.80095</v>
      </c>
      <c r="AD32">
        <f t="shared" si="3"/>
        <v>-105.30095</v>
      </c>
    </row>
    <row r="33" spans="1:30" x14ac:dyDescent="0.25">
      <c r="A33" t="s">
        <v>49</v>
      </c>
      <c r="B33" t="s">
        <v>99</v>
      </c>
      <c r="C33" t="s">
        <v>118</v>
      </c>
      <c r="D33" t="s">
        <v>134</v>
      </c>
      <c r="E33">
        <v>8</v>
      </c>
      <c r="F33">
        <v>0.25</v>
      </c>
      <c r="G33">
        <v>19790101</v>
      </c>
      <c r="H33">
        <v>20090101</v>
      </c>
      <c r="I33" t="s">
        <v>118</v>
      </c>
      <c r="J33" t="s">
        <v>120</v>
      </c>
      <c r="K33">
        <v>18</v>
      </c>
      <c r="L33">
        <v>24</v>
      </c>
      <c r="M33">
        <v>150</v>
      </c>
      <c r="N33">
        <v>0.25</v>
      </c>
      <c r="O33">
        <v>1</v>
      </c>
      <c r="P33" t="s">
        <v>157</v>
      </c>
      <c r="Q33" t="s">
        <v>121</v>
      </c>
      <c r="R33" t="s">
        <v>146</v>
      </c>
      <c r="S33" t="str">
        <f>VLOOKUP(LEFT(A33,FIND(",",A33)-1),[1]Sheet1!$A$2:$B$51,2,FALSE)</f>
        <v>40.496,45.0128,-79.762,-71.8562</v>
      </c>
      <c r="U33">
        <v>40.496000000000002</v>
      </c>
      <c r="V33">
        <v>45.012799999999999</v>
      </c>
      <c r="W33">
        <v>-79.762</v>
      </c>
      <c r="X33">
        <v>-71.856200000000001</v>
      </c>
      <c r="Y33">
        <f>(X33-W33)/(V33-U33)</f>
        <v>1.7503099539497002</v>
      </c>
      <c r="Z33" t="str">
        <f>IF(AND(Y33 &gt;= 0.9, Y33 &lt;= 1.1),"Square", "Rectangular")</f>
        <v>Rectangular</v>
      </c>
      <c r="AA33">
        <f t="shared" si="0"/>
        <v>42.504400000000004</v>
      </c>
      <c r="AB33">
        <f t="shared" si="1"/>
        <v>43.004400000000004</v>
      </c>
      <c r="AC33">
        <f t="shared" si="2"/>
        <v>-76.059100000000001</v>
      </c>
      <c r="AD33">
        <f t="shared" si="3"/>
        <v>-75.559100000000001</v>
      </c>
    </row>
    <row r="34" spans="1:30" x14ac:dyDescent="0.25">
      <c r="A34" t="s">
        <v>24</v>
      </c>
      <c r="B34" t="s">
        <v>86</v>
      </c>
      <c r="C34" t="s">
        <v>118</v>
      </c>
      <c r="D34" t="s">
        <v>128</v>
      </c>
      <c r="E34">
        <v>8</v>
      </c>
      <c r="F34">
        <v>0.25</v>
      </c>
      <c r="G34">
        <v>19790101</v>
      </c>
      <c r="H34">
        <v>20090101</v>
      </c>
      <c r="I34" t="s">
        <v>118</v>
      </c>
      <c r="J34" t="s">
        <v>120</v>
      </c>
      <c r="K34">
        <v>18</v>
      </c>
      <c r="L34">
        <v>24</v>
      </c>
      <c r="M34">
        <v>150</v>
      </c>
      <c r="N34">
        <v>0.25</v>
      </c>
      <c r="O34">
        <v>1</v>
      </c>
      <c r="P34" t="s">
        <v>157</v>
      </c>
      <c r="Q34" t="s">
        <v>121</v>
      </c>
      <c r="R34" t="s">
        <v>146</v>
      </c>
      <c r="S34" t="str">
        <f>VLOOKUP(LEFT(A34,FIND(",",A34)-1),[1]Sheet1!$A$2:$B$51,2,FALSE)</f>
        <v>40.9805,42.0504,-73.7279,-71.7872</v>
      </c>
      <c r="U34">
        <v>40.980499999999999</v>
      </c>
      <c r="V34">
        <v>42.050400000000003</v>
      </c>
      <c r="W34">
        <v>-73.727900000000005</v>
      </c>
      <c r="X34">
        <v>-71.787199999999999</v>
      </c>
      <c r="Y34">
        <f>(X34-W34)/(V34-U34)</f>
        <v>1.8139078418543784</v>
      </c>
      <c r="Z34" t="str">
        <f>IF(AND(Y34 &gt;= 0.9, Y34 &lt;= 1.1),"Square", "Rectangular")</f>
        <v>Rectangular</v>
      </c>
      <c r="AA34">
        <f t="shared" si="0"/>
        <v>41.265450000000001</v>
      </c>
      <c r="AB34">
        <f t="shared" si="1"/>
        <v>41.765450000000001</v>
      </c>
      <c r="AC34">
        <f t="shared" si="2"/>
        <v>-73.007550000000009</v>
      </c>
      <c r="AD34">
        <f t="shared" si="3"/>
        <v>-72.507550000000009</v>
      </c>
    </row>
    <row r="35" spans="1:30" x14ac:dyDescent="0.25">
      <c r="A35" t="s">
        <v>54</v>
      </c>
      <c r="B35" t="s">
        <v>83</v>
      </c>
      <c r="C35" t="s">
        <v>118</v>
      </c>
      <c r="D35" t="s">
        <v>138</v>
      </c>
      <c r="E35">
        <v>8</v>
      </c>
      <c r="F35">
        <v>0.25</v>
      </c>
      <c r="G35">
        <v>19790101</v>
      </c>
      <c r="H35">
        <v>20090101</v>
      </c>
      <c r="I35" t="s">
        <v>118</v>
      </c>
      <c r="J35" t="s">
        <v>120</v>
      </c>
      <c r="K35">
        <v>18</v>
      </c>
      <c r="L35">
        <v>24</v>
      </c>
      <c r="M35">
        <v>150</v>
      </c>
      <c r="N35">
        <v>0.25</v>
      </c>
      <c r="O35">
        <v>1</v>
      </c>
      <c r="P35" t="s">
        <v>157</v>
      </c>
      <c r="Q35" t="s">
        <v>121</v>
      </c>
      <c r="R35" t="s">
        <v>146</v>
      </c>
      <c r="S35" t="str">
        <f>VLOOKUP(LEFT(A35,FIND(",",A35)-1),[1]Sheet1!$A$2:$B$51,2,FALSE)</f>
        <v>41.992,46.2938,-124.5664,-116.4633</v>
      </c>
      <c r="U35">
        <v>41.991999999999997</v>
      </c>
      <c r="V35">
        <v>46.293799999999997</v>
      </c>
      <c r="W35">
        <v>-124.5664</v>
      </c>
      <c r="X35">
        <v>-116.4633</v>
      </c>
      <c r="Y35">
        <f>(X35-W35)/(V35-U35)</f>
        <v>1.8836533544097813</v>
      </c>
      <c r="Z35" t="str">
        <f>IF(AND(Y35 &gt;= 0.9, Y35 &lt;= 1.1),"Square", "Rectangular")</f>
        <v>Rectangular</v>
      </c>
      <c r="AA35">
        <f t="shared" si="0"/>
        <v>43.892899999999997</v>
      </c>
      <c r="AB35">
        <f t="shared" si="1"/>
        <v>44.392899999999997</v>
      </c>
      <c r="AC35">
        <f t="shared" si="2"/>
        <v>-120.76485</v>
      </c>
      <c r="AD35">
        <f t="shared" si="3"/>
        <v>-120.26485</v>
      </c>
    </row>
    <row r="36" spans="1:30" x14ac:dyDescent="0.25">
      <c r="A36" t="s">
        <v>32</v>
      </c>
      <c r="B36" t="s">
        <v>89</v>
      </c>
      <c r="C36" t="s">
        <v>118</v>
      </c>
      <c r="D36" t="s">
        <v>136</v>
      </c>
      <c r="E36">
        <v>8</v>
      </c>
      <c r="F36">
        <v>0.25</v>
      </c>
      <c r="G36">
        <v>19790101</v>
      </c>
      <c r="H36">
        <v>20090101</v>
      </c>
      <c r="I36" t="s">
        <v>118</v>
      </c>
      <c r="J36" t="s">
        <v>120</v>
      </c>
      <c r="K36">
        <v>18</v>
      </c>
      <c r="L36">
        <v>24</v>
      </c>
      <c r="M36">
        <v>150</v>
      </c>
      <c r="N36">
        <v>0.25</v>
      </c>
      <c r="O36">
        <v>1</v>
      </c>
      <c r="P36" t="s">
        <v>157</v>
      </c>
      <c r="Q36" t="s">
        <v>121</v>
      </c>
      <c r="R36" t="s">
        <v>146</v>
      </c>
      <c r="S36" t="str">
        <f>VLOOKUP(LEFT(A36,FIND(",",A36)-1),[1]Sheet1!$A$2:$B$51,2,FALSE)</f>
        <v>40.3755,43.501,-96.6394,-90.1404</v>
      </c>
      <c r="U36">
        <v>40.375500000000002</v>
      </c>
      <c r="V36">
        <v>43.500999999999998</v>
      </c>
      <c r="W36">
        <v>-96.639399999999995</v>
      </c>
      <c r="X36">
        <v>-90.1404</v>
      </c>
      <c r="Y36">
        <f>(X36-W36)/(V36-U36)</f>
        <v>2.0793473044312925</v>
      </c>
      <c r="Z36" t="str">
        <f>IF(AND(Y36 &gt;= 0.9, Y36 &lt;= 1.1),"Square", "Rectangular")</f>
        <v>Rectangular</v>
      </c>
      <c r="AA36">
        <f t="shared" si="0"/>
        <v>41.688249999999996</v>
      </c>
      <c r="AB36">
        <f t="shared" si="1"/>
        <v>42.188249999999996</v>
      </c>
      <c r="AC36">
        <f t="shared" si="2"/>
        <v>-93.639899999999997</v>
      </c>
      <c r="AD36">
        <f t="shared" si="3"/>
        <v>-93.139899999999997</v>
      </c>
    </row>
    <row r="37" spans="1:30" x14ac:dyDescent="0.25">
      <c r="A37" t="s">
        <v>38</v>
      </c>
      <c r="B37" t="s">
        <v>77</v>
      </c>
      <c r="C37" t="s">
        <v>118</v>
      </c>
      <c r="D37" t="s">
        <v>124</v>
      </c>
      <c r="E37">
        <v>8</v>
      </c>
      <c r="F37">
        <v>0.25</v>
      </c>
      <c r="G37">
        <v>19790101</v>
      </c>
      <c r="H37">
        <v>20090101</v>
      </c>
      <c r="I37" t="s">
        <v>118</v>
      </c>
      <c r="J37" t="s">
        <v>120</v>
      </c>
      <c r="K37">
        <v>18</v>
      </c>
      <c r="L37">
        <v>24</v>
      </c>
      <c r="M37">
        <v>150</v>
      </c>
      <c r="N37">
        <v>0.25</v>
      </c>
      <c r="O37">
        <v>1</v>
      </c>
      <c r="P37" t="s">
        <v>157</v>
      </c>
      <c r="Q37" t="s">
        <v>121</v>
      </c>
      <c r="R37" t="s">
        <v>146</v>
      </c>
      <c r="S37" t="str">
        <f>VLOOKUP(LEFT(A37,FIND(",",A37)-1),[1]Sheet1!$A$2:$B$51,2,FALSE)</f>
        <v>41.2381,42.8868,-73.5081,-69.9282</v>
      </c>
      <c r="U37">
        <v>41.238100000000003</v>
      </c>
      <c r="V37">
        <v>42.886800000000001</v>
      </c>
      <c r="W37">
        <v>-73.508099999999999</v>
      </c>
      <c r="X37">
        <v>-69.928200000000004</v>
      </c>
      <c r="Y37">
        <f>(X37-W37)/(V37-U37)</f>
        <v>2.1713471219748888</v>
      </c>
      <c r="Z37" t="str">
        <f>IF(AND(Y37 &gt;= 0.9, Y37 &lt;= 1.1),"Square", "Rectangular")</f>
        <v>Rectangular</v>
      </c>
      <c r="AA37">
        <f t="shared" si="0"/>
        <v>41.812449999999998</v>
      </c>
      <c r="AB37">
        <f t="shared" si="1"/>
        <v>42.312449999999998</v>
      </c>
      <c r="AC37">
        <f t="shared" si="2"/>
        <v>-71.968150000000009</v>
      </c>
      <c r="AD37">
        <f t="shared" si="3"/>
        <v>-71.468150000000009</v>
      </c>
    </row>
    <row r="38" spans="1:30" x14ac:dyDescent="0.25">
      <c r="A38" t="s">
        <v>58</v>
      </c>
      <c r="B38" t="s">
        <v>108</v>
      </c>
      <c r="C38" t="s">
        <v>118</v>
      </c>
      <c r="D38" t="s">
        <v>125</v>
      </c>
      <c r="E38">
        <v>8</v>
      </c>
      <c r="F38">
        <v>0.25</v>
      </c>
      <c r="G38">
        <v>19790101</v>
      </c>
      <c r="H38">
        <v>20090101</v>
      </c>
      <c r="I38" t="s">
        <v>118</v>
      </c>
      <c r="J38" t="s">
        <v>120</v>
      </c>
      <c r="K38">
        <v>18</v>
      </c>
      <c r="L38">
        <v>24</v>
      </c>
      <c r="M38">
        <v>150</v>
      </c>
      <c r="N38">
        <v>0.25</v>
      </c>
      <c r="O38">
        <v>1</v>
      </c>
      <c r="P38" t="s">
        <v>157</v>
      </c>
      <c r="Q38" t="s">
        <v>121</v>
      </c>
      <c r="R38" t="s">
        <v>146</v>
      </c>
      <c r="S38" t="str">
        <f>VLOOKUP(LEFT(A38,FIND(",",A38)-1),[1]Sheet1!$A$2:$B$51,2,FALSE)</f>
        <v>42.4796,45.9455,-104.0577,-96.4364</v>
      </c>
      <c r="U38">
        <v>42.479599999999998</v>
      </c>
      <c r="V38">
        <v>45.945500000000003</v>
      </c>
      <c r="W38">
        <v>-104.0577</v>
      </c>
      <c r="X38">
        <v>-96.436400000000006</v>
      </c>
      <c r="Y38">
        <f>(X38-W38)/(V38-U38)</f>
        <v>2.1989382267232118</v>
      </c>
      <c r="Z38" t="str">
        <f>IF(AND(Y38 &gt;= 0.9, Y38 &lt;= 1.1),"Square", "Rectangular")</f>
        <v>Rectangular</v>
      </c>
      <c r="AA38">
        <f t="shared" si="0"/>
        <v>43.96255</v>
      </c>
      <c r="AB38">
        <f t="shared" si="1"/>
        <v>44.46255</v>
      </c>
      <c r="AC38">
        <f t="shared" si="2"/>
        <v>-100.49705</v>
      </c>
      <c r="AD38">
        <f t="shared" si="3"/>
        <v>-99.997050000000002</v>
      </c>
    </row>
    <row r="39" spans="1:30" x14ac:dyDescent="0.25">
      <c r="A39" t="s">
        <v>64</v>
      </c>
      <c r="B39" t="s">
        <v>114</v>
      </c>
      <c r="C39" t="s">
        <v>118</v>
      </c>
      <c r="D39" t="s">
        <v>130</v>
      </c>
      <c r="E39">
        <v>8</v>
      </c>
      <c r="F39">
        <v>0.25</v>
      </c>
      <c r="G39">
        <v>19790101</v>
      </c>
      <c r="H39">
        <v>20090101</v>
      </c>
      <c r="I39" t="s">
        <v>118</v>
      </c>
      <c r="J39" t="s">
        <v>120</v>
      </c>
      <c r="K39">
        <v>18</v>
      </c>
      <c r="L39">
        <v>24</v>
      </c>
      <c r="M39">
        <v>150</v>
      </c>
      <c r="N39">
        <v>0.25</v>
      </c>
      <c r="O39">
        <v>1</v>
      </c>
      <c r="P39" t="s">
        <v>157</v>
      </c>
      <c r="Q39" t="s">
        <v>121</v>
      </c>
      <c r="R39" t="s">
        <v>146</v>
      </c>
      <c r="S39" t="str">
        <f>VLOOKUP(LEFT(A39,FIND(",",A39)-1),[1]Sheet1!$A$2:$B$51,2,FALSE)</f>
        <v>45.5437,49.0049,-124.7494,-116.9161</v>
      </c>
      <c r="U39">
        <v>45.543700000000001</v>
      </c>
      <c r="V39">
        <v>49.004899999999999</v>
      </c>
      <c r="W39">
        <v>-124.74939999999999</v>
      </c>
      <c r="X39">
        <v>-116.9161</v>
      </c>
      <c r="Y39">
        <f>(X39-W39)/(V39-U39)</f>
        <v>2.263174621518548</v>
      </c>
      <c r="Z39" t="str">
        <f>IF(AND(Y39 &gt;= 0.9, Y39 &lt;= 1.1),"Square", "Rectangular")</f>
        <v>Rectangular</v>
      </c>
      <c r="AA39">
        <f t="shared" si="0"/>
        <v>47.024299999999997</v>
      </c>
      <c r="AB39">
        <f t="shared" si="1"/>
        <v>47.524299999999997</v>
      </c>
      <c r="AC39">
        <f t="shared" si="2"/>
        <v>-121.08275</v>
      </c>
      <c r="AD39">
        <f t="shared" si="3"/>
        <v>-120.58275</v>
      </c>
    </row>
    <row r="40" spans="1:30" x14ac:dyDescent="0.25">
      <c r="A40" t="s">
        <v>55</v>
      </c>
      <c r="B40" t="s">
        <v>100</v>
      </c>
      <c r="C40" t="s">
        <v>118</v>
      </c>
      <c r="D40" t="s">
        <v>139</v>
      </c>
      <c r="E40">
        <v>8</v>
      </c>
      <c r="F40">
        <v>0.25</v>
      </c>
      <c r="G40">
        <v>19790101</v>
      </c>
      <c r="H40">
        <v>20090101</v>
      </c>
      <c r="I40" t="s">
        <v>118</v>
      </c>
      <c r="J40" t="s">
        <v>120</v>
      </c>
      <c r="K40">
        <v>18</v>
      </c>
      <c r="L40">
        <v>24</v>
      </c>
      <c r="M40">
        <v>150</v>
      </c>
      <c r="N40">
        <v>0.25</v>
      </c>
      <c r="O40">
        <v>1</v>
      </c>
      <c r="P40" t="s">
        <v>157</v>
      </c>
      <c r="Q40" t="s">
        <v>121</v>
      </c>
      <c r="R40" t="s">
        <v>146</v>
      </c>
      <c r="S40" t="str">
        <f>VLOOKUP(LEFT(A40,FIND(",",A40)-1),[1]Sheet1!$A$2:$B$51,2,FALSE)</f>
        <v>39.7199,42.2695,-80.5195,-74.6896</v>
      </c>
      <c r="U40">
        <v>39.719900000000003</v>
      </c>
      <c r="V40">
        <v>42.269500000000001</v>
      </c>
      <c r="W40">
        <v>-80.519499999999994</v>
      </c>
      <c r="X40">
        <v>-74.689599999999999</v>
      </c>
      <c r="Y40">
        <f>(X40-W40)/(V40-U40)</f>
        <v>2.2865939755255722</v>
      </c>
      <c r="Z40" t="str">
        <f>IF(AND(Y40 &gt;= 0.9, Y40 &lt;= 1.1),"Square", "Rectangular")</f>
        <v>Rectangular</v>
      </c>
      <c r="AA40">
        <f t="shared" si="0"/>
        <v>40.744700000000002</v>
      </c>
      <c r="AB40">
        <f t="shared" si="1"/>
        <v>41.244700000000002</v>
      </c>
      <c r="AC40">
        <f t="shared" si="2"/>
        <v>-77.854549999999989</v>
      </c>
      <c r="AD40">
        <f t="shared" si="3"/>
        <v>-77.354549999999989</v>
      </c>
    </row>
    <row r="41" spans="1:30" x14ac:dyDescent="0.25">
      <c r="A41" t="s">
        <v>19</v>
      </c>
      <c r="B41" t="s">
        <v>84</v>
      </c>
      <c r="C41" t="s">
        <v>118</v>
      </c>
      <c r="D41" t="s">
        <v>124</v>
      </c>
      <c r="E41">
        <v>8</v>
      </c>
      <c r="F41">
        <v>0.25</v>
      </c>
      <c r="G41">
        <v>19790101</v>
      </c>
      <c r="H41">
        <v>20090101</v>
      </c>
      <c r="I41" t="s">
        <v>118</v>
      </c>
      <c r="J41" t="s">
        <v>120</v>
      </c>
      <c r="K41">
        <v>18</v>
      </c>
      <c r="L41">
        <v>24</v>
      </c>
      <c r="M41">
        <v>150</v>
      </c>
      <c r="N41">
        <v>0.25</v>
      </c>
      <c r="O41">
        <v>1</v>
      </c>
      <c r="P41" t="s">
        <v>157</v>
      </c>
      <c r="Q41" t="s">
        <v>121</v>
      </c>
      <c r="R41" t="s">
        <v>146</v>
      </c>
      <c r="S41" t="str">
        <f>VLOOKUP(LEFT(A41,FIND(",",A41)-1),[1]Sheet1!$A$2:$B$51,2,FALSE)</f>
        <v>51.2097,71.441,-179.1505,-129.9795</v>
      </c>
      <c r="U41">
        <v>51.209699999999998</v>
      </c>
      <c r="V41">
        <v>71.441000000000003</v>
      </c>
      <c r="W41">
        <v>-179.15049999999999</v>
      </c>
      <c r="X41">
        <v>-129.9795</v>
      </c>
      <c r="Y41">
        <f>(X41-W41)/(V41-U41)</f>
        <v>2.4304419389757448</v>
      </c>
      <c r="Z41" t="str">
        <f>IF(AND(Y41 &gt;= 0.9, Y41 &lt;= 1.1),"Square", "Rectangular")</f>
        <v>Rectangular</v>
      </c>
      <c r="AA41">
        <f t="shared" si="0"/>
        <v>61.07535</v>
      </c>
      <c r="AB41">
        <f t="shared" si="1"/>
        <v>61.57535</v>
      </c>
      <c r="AC41">
        <f t="shared" si="2"/>
        <v>-154.815</v>
      </c>
      <c r="AD41">
        <f t="shared" si="3"/>
        <v>-154.315</v>
      </c>
    </row>
    <row r="42" spans="1:30" x14ac:dyDescent="0.25">
      <c r="A42" t="s">
        <v>51</v>
      </c>
      <c r="B42" t="s">
        <v>92</v>
      </c>
      <c r="C42" t="s">
        <v>118</v>
      </c>
      <c r="D42" t="s">
        <v>136</v>
      </c>
      <c r="E42">
        <v>8</v>
      </c>
      <c r="F42">
        <v>0.25</v>
      </c>
      <c r="G42">
        <v>19790101</v>
      </c>
      <c r="H42">
        <v>20090101</v>
      </c>
      <c r="I42" t="s">
        <v>118</v>
      </c>
      <c r="J42" t="s">
        <v>120</v>
      </c>
      <c r="K42">
        <v>18</v>
      </c>
      <c r="L42">
        <v>24</v>
      </c>
      <c r="M42">
        <v>150</v>
      </c>
      <c r="N42">
        <v>0.25</v>
      </c>
      <c r="O42">
        <v>1</v>
      </c>
      <c r="P42" t="s">
        <v>157</v>
      </c>
      <c r="Q42" t="s">
        <v>121</v>
      </c>
      <c r="R42" t="s">
        <v>146</v>
      </c>
      <c r="S42" t="str">
        <f>VLOOKUP(LEFT(A42,FIND(",",A42)-1),[1]Sheet1!$A$2:$B$51,2,FALSE)</f>
        <v>45.935,49.0007,-104.0489,-96.5548</v>
      </c>
      <c r="U42">
        <v>45.935000000000002</v>
      </c>
      <c r="V42">
        <v>49.000700000000002</v>
      </c>
      <c r="W42">
        <v>-104.0489</v>
      </c>
      <c r="X42">
        <v>-96.5548</v>
      </c>
      <c r="Y42">
        <f>(X42-W42)/(V42-U42)</f>
        <v>2.4444988094073143</v>
      </c>
      <c r="Z42" t="str">
        <f>IF(AND(Y42 &gt;= 0.9, Y42 &lt;= 1.1),"Square", "Rectangular")</f>
        <v>Rectangular</v>
      </c>
      <c r="AA42">
        <f t="shared" si="0"/>
        <v>47.217849999999999</v>
      </c>
      <c r="AB42">
        <f t="shared" si="1"/>
        <v>47.717849999999999</v>
      </c>
      <c r="AC42">
        <f t="shared" si="2"/>
        <v>-100.55185</v>
      </c>
      <c r="AD42">
        <f t="shared" si="3"/>
        <v>-100.05185</v>
      </c>
    </row>
    <row r="43" spans="1:30" x14ac:dyDescent="0.25">
      <c r="A43" t="s">
        <v>37</v>
      </c>
      <c r="B43" t="s">
        <v>96</v>
      </c>
      <c r="C43" t="s">
        <v>118</v>
      </c>
      <c r="D43" t="s">
        <v>123</v>
      </c>
      <c r="E43">
        <v>8</v>
      </c>
      <c r="F43">
        <v>0.25</v>
      </c>
      <c r="G43">
        <v>19790101</v>
      </c>
      <c r="H43">
        <v>20090101</v>
      </c>
      <c r="I43" t="s">
        <v>118</v>
      </c>
      <c r="J43" t="s">
        <v>120</v>
      </c>
      <c r="K43">
        <v>18</v>
      </c>
      <c r="L43">
        <v>24</v>
      </c>
      <c r="M43">
        <v>150</v>
      </c>
      <c r="N43">
        <v>0.25</v>
      </c>
      <c r="O43">
        <v>1</v>
      </c>
      <c r="P43" t="s">
        <v>157</v>
      </c>
      <c r="Q43" t="s">
        <v>121</v>
      </c>
      <c r="R43" t="s">
        <v>146</v>
      </c>
      <c r="S43" t="str">
        <f>VLOOKUP(LEFT(A43,FIND(",",A43)-1),[1]Sheet1!$A$2:$B$51,2,FALSE)</f>
        <v>37.912,39.7231,-79.4872,-75.0492</v>
      </c>
      <c r="U43">
        <v>37.911999999999999</v>
      </c>
      <c r="V43">
        <v>39.723100000000002</v>
      </c>
      <c r="W43">
        <v>-79.487200000000001</v>
      </c>
      <c r="X43">
        <v>-75.049199999999999</v>
      </c>
      <c r="Y43">
        <f>(X43-W43)/(V43-U43)</f>
        <v>2.450444481254483</v>
      </c>
      <c r="Z43" t="str">
        <f>IF(AND(Y43 &gt;= 0.9, Y43 &lt;= 1.1),"Square", "Rectangular")</f>
        <v>Rectangular</v>
      </c>
      <c r="AA43">
        <f t="shared" si="0"/>
        <v>38.567549999999997</v>
      </c>
      <c r="AB43">
        <f t="shared" si="1"/>
        <v>39.067549999999997</v>
      </c>
      <c r="AC43">
        <f t="shared" si="2"/>
        <v>-77.518200000000007</v>
      </c>
      <c r="AD43">
        <f t="shared" si="3"/>
        <v>-77.018200000000007</v>
      </c>
    </row>
    <row r="44" spans="1:30" x14ac:dyDescent="0.25">
      <c r="A44" t="s">
        <v>33</v>
      </c>
      <c r="B44" t="s">
        <v>90</v>
      </c>
      <c r="C44" t="s">
        <v>118</v>
      </c>
      <c r="D44" t="s">
        <v>137</v>
      </c>
      <c r="E44">
        <v>8</v>
      </c>
      <c r="F44">
        <v>0.25</v>
      </c>
      <c r="G44">
        <v>19790101</v>
      </c>
      <c r="H44">
        <v>20090101</v>
      </c>
      <c r="I44" t="s">
        <v>118</v>
      </c>
      <c r="J44" t="s">
        <v>120</v>
      </c>
      <c r="K44">
        <v>18</v>
      </c>
      <c r="L44">
        <v>24</v>
      </c>
      <c r="M44">
        <v>150</v>
      </c>
      <c r="N44">
        <v>0.25</v>
      </c>
      <c r="O44">
        <v>1</v>
      </c>
      <c r="P44" t="s">
        <v>157</v>
      </c>
      <c r="Q44" t="s">
        <v>121</v>
      </c>
      <c r="R44" t="s">
        <v>146</v>
      </c>
      <c r="S44" t="str">
        <f>VLOOKUP(LEFT(A44,FIND(",",A44)-1),[1]Sheet1!$A$2:$B$51,2,FALSE)</f>
        <v>36.9929,40.0033,-102.0518,-94.5886</v>
      </c>
      <c r="U44">
        <v>36.992899999999999</v>
      </c>
      <c r="V44">
        <v>40.003300000000003</v>
      </c>
      <c r="W44">
        <v>-102.0518</v>
      </c>
      <c r="X44">
        <v>-94.5886</v>
      </c>
      <c r="Y44">
        <f>(X44-W44)/(V44-U44)</f>
        <v>2.4791389848525078</v>
      </c>
      <c r="Z44" t="str">
        <f>IF(AND(Y44 &gt;= 0.9, Y44 &lt;= 1.1),"Square", "Rectangular")</f>
        <v>Rectangular</v>
      </c>
      <c r="AA44">
        <f t="shared" si="0"/>
        <v>38.248100000000001</v>
      </c>
      <c r="AB44">
        <f t="shared" si="1"/>
        <v>38.748100000000001</v>
      </c>
      <c r="AC44">
        <f t="shared" si="2"/>
        <v>-98.5702</v>
      </c>
      <c r="AD44">
        <f t="shared" si="3"/>
        <v>-98.0702</v>
      </c>
    </row>
    <row r="45" spans="1:30" x14ac:dyDescent="0.25">
      <c r="A45" t="s">
        <v>53</v>
      </c>
      <c r="B45" t="s">
        <v>82</v>
      </c>
      <c r="C45" t="s">
        <v>118</v>
      </c>
      <c r="D45" t="s">
        <v>122</v>
      </c>
      <c r="E45">
        <v>8</v>
      </c>
      <c r="F45">
        <v>0.25</v>
      </c>
      <c r="G45">
        <v>19790101</v>
      </c>
      <c r="H45">
        <v>20090101</v>
      </c>
      <c r="I45" t="s">
        <v>118</v>
      </c>
      <c r="J45" t="s">
        <v>120</v>
      </c>
      <c r="K45">
        <v>18</v>
      </c>
      <c r="L45">
        <v>24</v>
      </c>
      <c r="M45">
        <v>150</v>
      </c>
      <c r="N45">
        <v>0.25</v>
      </c>
      <c r="O45">
        <v>1</v>
      </c>
      <c r="P45" t="s">
        <v>157</v>
      </c>
      <c r="Q45" t="s">
        <v>121</v>
      </c>
      <c r="R45" t="s">
        <v>146</v>
      </c>
      <c r="S45" t="str">
        <f>VLOOKUP(LEFT(A45,FIND(",",A45)-1),[1]Sheet1!$A$2:$B$51,2,FALSE)</f>
        <v>33.616,37.0023,-103.0026,-94.4314</v>
      </c>
      <c r="U45">
        <v>33.616</v>
      </c>
      <c r="V45">
        <v>37.002299999999998</v>
      </c>
      <c r="W45">
        <v>-103.0026</v>
      </c>
      <c r="X45">
        <v>-94.431399999999996</v>
      </c>
      <c r="Y45">
        <f>(X45-W45)/(V45-U45)</f>
        <v>2.5311401825000761</v>
      </c>
      <c r="Z45" t="str">
        <f>IF(AND(Y45 &gt;= 0.9, Y45 &lt;= 1.1),"Square", "Rectangular")</f>
        <v>Rectangular</v>
      </c>
      <c r="AA45">
        <f t="shared" si="0"/>
        <v>35.059150000000002</v>
      </c>
      <c r="AB45">
        <f t="shared" si="1"/>
        <v>35.559150000000002</v>
      </c>
      <c r="AC45">
        <f t="shared" si="2"/>
        <v>-98.966999999999999</v>
      </c>
      <c r="AD45">
        <f t="shared" si="3"/>
        <v>-98.466999999999999</v>
      </c>
    </row>
    <row r="46" spans="1:30" x14ac:dyDescent="0.25">
      <c r="A46" t="s">
        <v>43</v>
      </c>
      <c r="B46" t="s">
        <v>101</v>
      </c>
      <c r="C46" t="s">
        <v>118</v>
      </c>
      <c r="D46" t="s">
        <v>128</v>
      </c>
      <c r="E46">
        <v>8</v>
      </c>
      <c r="F46">
        <v>0.25</v>
      </c>
      <c r="G46">
        <v>19790101</v>
      </c>
      <c r="H46">
        <v>20090101</v>
      </c>
      <c r="I46" t="s">
        <v>118</v>
      </c>
      <c r="J46" t="s">
        <v>120</v>
      </c>
      <c r="K46">
        <v>18</v>
      </c>
      <c r="L46">
        <v>24</v>
      </c>
      <c r="M46">
        <v>150</v>
      </c>
      <c r="N46">
        <v>0.25</v>
      </c>
      <c r="O46">
        <v>1</v>
      </c>
      <c r="P46" t="s">
        <v>157</v>
      </c>
      <c r="Q46" t="s">
        <v>121</v>
      </c>
      <c r="R46" t="s">
        <v>146</v>
      </c>
      <c r="S46" t="str">
        <f>VLOOKUP(LEFT(A46,FIND(",",A46)-1),[1]Sheet1!$A$2:$B$51,2,FALSE)</f>
        <v>44.3579,49.0011,-116.0496,-104.0395</v>
      </c>
      <c r="U46">
        <v>44.357900000000001</v>
      </c>
      <c r="V46">
        <v>49.001100000000001</v>
      </c>
      <c r="W46">
        <v>-116.0496</v>
      </c>
      <c r="X46">
        <v>-104.0395</v>
      </c>
      <c r="Y46">
        <f>(X46-W46)/(V46-U46)</f>
        <v>2.5865997587870422</v>
      </c>
      <c r="Z46" t="str">
        <f>IF(AND(Y46 &gt;= 0.9, Y46 &lt;= 1.1),"Square", "Rectangular")</f>
        <v>Rectangular</v>
      </c>
      <c r="AA46">
        <f t="shared" si="0"/>
        <v>46.429500000000004</v>
      </c>
      <c r="AB46">
        <f t="shared" si="1"/>
        <v>46.929500000000004</v>
      </c>
      <c r="AC46">
        <f t="shared" si="2"/>
        <v>-110.29455</v>
      </c>
      <c r="AD46">
        <f t="shared" si="3"/>
        <v>-109.79455</v>
      </c>
    </row>
    <row r="47" spans="1:30" x14ac:dyDescent="0.25">
      <c r="A47" t="s">
        <v>34</v>
      </c>
      <c r="B47" t="s">
        <v>91</v>
      </c>
      <c r="C47" t="s">
        <v>118</v>
      </c>
      <c r="D47" t="s">
        <v>122</v>
      </c>
      <c r="E47">
        <v>8</v>
      </c>
      <c r="F47">
        <v>0.25</v>
      </c>
      <c r="G47">
        <v>19790101</v>
      </c>
      <c r="H47">
        <v>20090101</v>
      </c>
      <c r="I47" t="s">
        <v>118</v>
      </c>
      <c r="J47" t="s">
        <v>120</v>
      </c>
      <c r="K47">
        <v>18</v>
      </c>
      <c r="L47">
        <v>24</v>
      </c>
      <c r="M47">
        <v>150</v>
      </c>
      <c r="N47">
        <v>0.25</v>
      </c>
      <c r="O47">
        <v>1</v>
      </c>
      <c r="P47" t="s">
        <v>157</v>
      </c>
      <c r="Q47" t="s">
        <v>121</v>
      </c>
      <c r="R47" t="s">
        <v>146</v>
      </c>
      <c r="S47" t="str">
        <f>VLOOKUP(LEFT(A47,FIND(",",A47)-1),[1]Sheet1!$A$2:$B$51,2,FALSE)</f>
        <v>36.4968,39.1481,-89.4168,-81.965</v>
      </c>
      <c r="U47">
        <v>36.4968</v>
      </c>
      <c r="V47">
        <v>39.148099999999999</v>
      </c>
      <c r="W47">
        <v>-89.416799999999995</v>
      </c>
      <c r="X47">
        <v>-81.965000000000003</v>
      </c>
      <c r="Y47">
        <f>(X47-W47)/(V47-U47)</f>
        <v>2.8106212046920356</v>
      </c>
      <c r="Z47" t="str">
        <f>IF(AND(Y47 &gt;= 0.9, Y47 &lt;= 1.1),"Square", "Rectangular")</f>
        <v>Rectangular</v>
      </c>
      <c r="AA47">
        <f t="shared" si="0"/>
        <v>37.572450000000003</v>
      </c>
      <c r="AB47">
        <f t="shared" si="1"/>
        <v>38.072450000000003</v>
      </c>
      <c r="AC47">
        <f t="shared" si="2"/>
        <v>-85.940899999999999</v>
      </c>
      <c r="AD47">
        <f t="shared" si="3"/>
        <v>-85.440899999999999</v>
      </c>
    </row>
    <row r="48" spans="1:30" x14ac:dyDescent="0.25">
      <c r="A48" t="s">
        <v>63</v>
      </c>
      <c r="B48" t="s">
        <v>113</v>
      </c>
      <c r="C48" t="s">
        <v>118</v>
      </c>
      <c r="D48" t="s">
        <v>129</v>
      </c>
      <c r="E48">
        <v>8</v>
      </c>
      <c r="F48">
        <v>0.25</v>
      </c>
      <c r="G48">
        <v>19790101</v>
      </c>
      <c r="H48">
        <v>20090101</v>
      </c>
      <c r="I48" t="s">
        <v>118</v>
      </c>
      <c r="J48" t="s">
        <v>120</v>
      </c>
      <c r="K48">
        <v>18</v>
      </c>
      <c r="L48">
        <v>24</v>
      </c>
      <c r="M48">
        <v>150</v>
      </c>
      <c r="N48">
        <v>0.25</v>
      </c>
      <c r="O48">
        <v>1</v>
      </c>
      <c r="P48" t="s">
        <v>157</v>
      </c>
      <c r="Q48" t="s">
        <v>121</v>
      </c>
      <c r="R48" t="s">
        <v>146</v>
      </c>
      <c r="S48" t="str">
        <f>VLOOKUP(LEFT(A48,FIND(",",A48)-1),[1]Sheet1!$A$2:$B$51,2,FALSE)</f>
        <v>36.5408,39.4659,-83.6752,-75.2418</v>
      </c>
      <c r="U48">
        <v>36.540799999999997</v>
      </c>
      <c r="V48">
        <v>39.465899999999998</v>
      </c>
      <c r="W48">
        <v>-83.675200000000004</v>
      </c>
      <c r="X48">
        <v>-75.241799999999998</v>
      </c>
      <c r="Y48">
        <f>(X48-W48)/(V48-U48)</f>
        <v>2.8831151071758248</v>
      </c>
      <c r="Z48" t="str">
        <f>IF(AND(Y48 &gt;= 0.9, Y48 &lt;= 1.1),"Square", "Rectangular")</f>
        <v>Rectangular</v>
      </c>
      <c r="AA48">
        <f t="shared" si="0"/>
        <v>37.753349999999998</v>
      </c>
      <c r="AB48">
        <f t="shared" si="1"/>
        <v>38.253349999999998</v>
      </c>
      <c r="AC48">
        <f t="shared" si="2"/>
        <v>-79.708500000000001</v>
      </c>
      <c r="AD48">
        <f t="shared" si="3"/>
        <v>-79.208500000000001</v>
      </c>
    </row>
    <row r="49" spans="1:30" x14ac:dyDescent="0.25">
      <c r="A49" t="s">
        <v>44</v>
      </c>
      <c r="B49" t="s">
        <v>80</v>
      </c>
      <c r="C49" t="s">
        <v>118</v>
      </c>
      <c r="D49" t="s">
        <v>129</v>
      </c>
      <c r="E49">
        <v>8</v>
      </c>
      <c r="F49">
        <v>0.25</v>
      </c>
      <c r="G49">
        <v>19790101</v>
      </c>
      <c r="H49">
        <v>20090101</v>
      </c>
      <c r="I49" t="s">
        <v>118</v>
      </c>
      <c r="J49" t="s">
        <v>120</v>
      </c>
      <c r="K49">
        <v>18</v>
      </c>
      <c r="L49">
        <v>24</v>
      </c>
      <c r="M49">
        <v>150</v>
      </c>
      <c r="N49">
        <v>0.25</v>
      </c>
      <c r="O49">
        <v>1</v>
      </c>
      <c r="P49" t="s">
        <v>157</v>
      </c>
      <c r="Q49" t="s">
        <v>121</v>
      </c>
      <c r="R49" t="s">
        <v>146</v>
      </c>
      <c r="S49" t="str">
        <f>VLOOKUP(LEFT(A49,FIND(",",A49)-1),[1]Sheet1!$A$2:$B$51,2,FALSE)</f>
        <v>39.9999,43.0017,-104.0537,-95.3082</v>
      </c>
      <c r="U49">
        <v>39.999899999999997</v>
      </c>
      <c r="V49">
        <v>43.0017</v>
      </c>
      <c r="W49">
        <v>-104.05370000000001</v>
      </c>
      <c r="X49">
        <v>-95.308199999999999</v>
      </c>
      <c r="Y49">
        <f>(X49-W49)/(V49-U49)</f>
        <v>2.9134186154973678</v>
      </c>
      <c r="Z49" t="str">
        <f>IF(AND(Y49 &gt;= 0.9, Y49 &lt;= 1.1),"Square", "Rectangular")</f>
        <v>Rectangular</v>
      </c>
      <c r="AA49">
        <f t="shared" si="0"/>
        <v>41.250799999999998</v>
      </c>
      <c r="AB49">
        <f t="shared" si="1"/>
        <v>41.750799999999998</v>
      </c>
      <c r="AC49">
        <f t="shared" si="2"/>
        <v>-99.930949999999996</v>
      </c>
      <c r="AD49">
        <f t="shared" si="3"/>
        <v>-99.430949999999996</v>
      </c>
    </row>
    <row r="50" spans="1:30" x14ac:dyDescent="0.25">
      <c r="A50" t="s">
        <v>50</v>
      </c>
      <c r="B50" t="s">
        <v>106</v>
      </c>
      <c r="C50" t="s">
        <v>118</v>
      </c>
      <c r="D50" t="s">
        <v>135</v>
      </c>
      <c r="E50">
        <v>8</v>
      </c>
      <c r="F50">
        <v>0.25</v>
      </c>
      <c r="G50">
        <v>19790101</v>
      </c>
      <c r="H50">
        <v>20090101</v>
      </c>
      <c r="I50" t="s">
        <v>118</v>
      </c>
      <c r="J50" t="s">
        <v>120</v>
      </c>
      <c r="K50">
        <v>18</v>
      </c>
      <c r="L50">
        <v>24</v>
      </c>
      <c r="M50">
        <v>150</v>
      </c>
      <c r="N50">
        <v>0.25</v>
      </c>
      <c r="O50">
        <v>1</v>
      </c>
      <c r="P50" t="s">
        <v>157</v>
      </c>
      <c r="Q50" t="s">
        <v>121</v>
      </c>
      <c r="R50" t="s">
        <v>146</v>
      </c>
      <c r="S50" t="str">
        <f>VLOOKUP(LEFT(A50,FIND(",",A50)-1),[1]Sheet1!$A$2:$B$51,2,FALSE)</f>
        <v>33.8401,36.5883,-84.3217,-75.4604</v>
      </c>
      <c r="U50">
        <v>33.8401</v>
      </c>
      <c r="V50">
        <v>36.588299999999997</v>
      </c>
      <c r="W50">
        <v>-84.321700000000007</v>
      </c>
      <c r="X50">
        <v>-75.460400000000007</v>
      </c>
      <c r="Y50">
        <f>(X50-W50)/(V50-U50)</f>
        <v>3.2244014263881846</v>
      </c>
      <c r="Z50" t="str">
        <f>IF(AND(Y50 &gt;= 0.9, Y50 &lt;= 1.1),"Square", "Rectangular")</f>
        <v>Rectangular</v>
      </c>
      <c r="AA50">
        <f t="shared" si="0"/>
        <v>34.964199999999998</v>
      </c>
      <c r="AB50">
        <f t="shared" si="1"/>
        <v>35.464199999999998</v>
      </c>
      <c r="AC50">
        <f t="shared" si="2"/>
        <v>-80.141050000000007</v>
      </c>
      <c r="AD50">
        <f t="shared" si="3"/>
        <v>-79.641050000000007</v>
      </c>
    </row>
    <row r="51" spans="1:30" x14ac:dyDescent="0.25">
      <c r="A51" t="s">
        <v>59</v>
      </c>
      <c r="B51" t="s">
        <v>109</v>
      </c>
      <c r="C51" t="s">
        <v>118</v>
      </c>
      <c r="D51" t="s">
        <v>119</v>
      </c>
      <c r="E51">
        <v>8</v>
      </c>
      <c r="F51">
        <v>0.25</v>
      </c>
      <c r="G51">
        <v>19790101</v>
      </c>
      <c r="H51">
        <v>20090101</v>
      </c>
      <c r="I51" t="s">
        <v>118</v>
      </c>
      <c r="J51" t="s">
        <v>120</v>
      </c>
      <c r="K51">
        <v>18</v>
      </c>
      <c r="L51">
        <v>24</v>
      </c>
      <c r="M51">
        <v>150</v>
      </c>
      <c r="N51">
        <v>0.25</v>
      </c>
      <c r="O51">
        <v>1</v>
      </c>
      <c r="P51" t="s">
        <v>157</v>
      </c>
      <c r="Q51" t="s">
        <v>121</v>
      </c>
      <c r="R51" t="s">
        <v>146</v>
      </c>
      <c r="S51" t="str">
        <f>VLOOKUP(LEFT(A51,FIND(",",A51)-1),[1]Sheet1!$A$2:$B$51,2,FALSE)</f>
        <v>34.9832,36.6783,-90.3105,-81.6469</v>
      </c>
      <c r="U51">
        <v>34.983199999999997</v>
      </c>
      <c r="V51">
        <v>36.6783</v>
      </c>
      <c r="W51">
        <v>-90.310500000000005</v>
      </c>
      <c r="X51">
        <v>-81.646900000000002</v>
      </c>
      <c r="Y51">
        <f>(X51-W51)/(V51-U51)</f>
        <v>5.1109669046073885</v>
      </c>
      <c r="Z51" t="str">
        <f>IF(AND(Y51 &gt;= 0.9, Y51 &lt;= 1.1),"Square", "Rectangular")</f>
        <v>Rectangular</v>
      </c>
      <c r="AA51">
        <f t="shared" si="0"/>
        <v>35.580749999999995</v>
      </c>
      <c r="AB51">
        <f t="shared" si="1"/>
        <v>36.080749999999995</v>
      </c>
      <c r="AC51">
        <f t="shared" si="2"/>
        <v>-86.228700000000003</v>
      </c>
      <c r="AD51">
        <f t="shared" si="3"/>
        <v>-85.728700000000003</v>
      </c>
    </row>
    <row r="52" spans="1:30" x14ac:dyDescent="0.25">
      <c r="A52" t="s">
        <v>25</v>
      </c>
      <c r="B52" t="s">
        <v>72</v>
      </c>
      <c r="C52" t="s">
        <v>118</v>
      </c>
      <c r="D52" t="s">
        <v>129</v>
      </c>
      <c r="E52">
        <v>8</v>
      </c>
      <c r="F52">
        <v>0.25</v>
      </c>
      <c r="G52">
        <v>19790101</v>
      </c>
      <c r="H52">
        <v>20090101</v>
      </c>
      <c r="I52" t="s">
        <v>118</v>
      </c>
      <c r="J52" t="s">
        <v>120</v>
      </c>
      <c r="K52">
        <v>18</v>
      </c>
      <c r="L52">
        <v>24</v>
      </c>
      <c r="M52">
        <v>150</v>
      </c>
      <c r="N52">
        <v>0</v>
      </c>
      <c r="O52">
        <v>0</v>
      </c>
      <c r="P52" t="s">
        <v>157</v>
      </c>
      <c r="Q52" t="s">
        <v>121</v>
      </c>
      <c r="R52" t="s">
        <v>148</v>
      </c>
      <c r="S52" t="str">
        <f>VLOOKUP(LEFT(A52,FIND(",",A52)-1),[1]Sheet1!$A$2:$B$51,2,FALSE)</f>
        <v>38.451,39.8395,-75.7886,-75.0489</v>
      </c>
      <c r="U52">
        <v>38.451000000000001</v>
      </c>
      <c r="V52">
        <v>39.839500000000001</v>
      </c>
      <c r="W52">
        <v>-75.788600000000002</v>
      </c>
      <c r="X52">
        <v>-75.048900000000003</v>
      </c>
      <c r="Y52">
        <f>(X52-W52)/(V52-U52)</f>
        <v>0.53273316528627934</v>
      </c>
      <c r="Z52" t="str">
        <f>IF(AND(Y52 &gt;= 0.9, Y52 &lt;= 1.1),"Square", "Rectangular")</f>
        <v>Rectangular</v>
      </c>
      <c r="AA52">
        <f t="shared" si="0"/>
        <v>38.895250000000004</v>
      </c>
      <c r="AB52">
        <f t="shared" si="1"/>
        <v>39.395250000000004</v>
      </c>
      <c r="AC52">
        <f t="shared" si="2"/>
        <v>-75.668750000000003</v>
      </c>
      <c r="AD52">
        <f t="shared" si="3"/>
        <v>-75.168750000000003</v>
      </c>
    </row>
    <row r="53" spans="1:30" x14ac:dyDescent="0.25">
      <c r="A53" t="s">
        <v>47</v>
      </c>
      <c r="B53" t="s">
        <v>104</v>
      </c>
      <c r="C53" t="s">
        <v>118</v>
      </c>
      <c r="D53" t="s">
        <v>132</v>
      </c>
      <c r="E53">
        <v>8</v>
      </c>
      <c r="F53">
        <v>0.25</v>
      </c>
      <c r="G53">
        <v>19790101</v>
      </c>
      <c r="H53">
        <v>20090101</v>
      </c>
      <c r="I53" t="s">
        <v>118</v>
      </c>
      <c r="J53" t="s">
        <v>120</v>
      </c>
      <c r="K53">
        <v>18</v>
      </c>
      <c r="L53">
        <v>24</v>
      </c>
      <c r="M53">
        <v>150</v>
      </c>
      <c r="N53">
        <v>0</v>
      </c>
      <c r="O53">
        <v>0</v>
      </c>
      <c r="P53" t="s">
        <v>157</v>
      </c>
      <c r="Q53" t="s">
        <v>121</v>
      </c>
      <c r="R53" t="s">
        <v>148</v>
      </c>
      <c r="S53" t="str">
        <f>VLOOKUP(LEFT(A53,FIND(",",A53)-1),[1]Sheet1!$A$2:$B$51,2,FALSE)</f>
        <v>38.9289,41.3576,-75.5598,-73.8937</v>
      </c>
      <c r="U53">
        <v>38.928899999999999</v>
      </c>
      <c r="V53">
        <v>41.357599999999998</v>
      </c>
      <c r="W53">
        <v>-75.559799999999996</v>
      </c>
      <c r="X53">
        <v>-73.893699999999995</v>
      </c>
      <c r="Y53">
        <f>(X53-W53)/(V53-U53)</f>
        <v>0.68600485856631144</v>
      </c>
      <c r="Z53" t="str">
        <f>IF(AND(Y53 &gt;= 0.9, Y53 &lt;= 1.1),"Square", "Rectangular")</f>
        <v>Rectangular</v>
      </c>
      <c r="AA53">
        <f t="shared" si="0"/>
        <v>39.893249999999995</v>
      </c>
      <c r="AB53">
        <f t="shared" si="1"/>
        <v>40.393249999999995</v>
      </c>
      <c r="AC53">
        <f t="shared" si="2"/>
        <v>-74.976749999999996</v>
      </c>
      <c r="AD53">
        <f t="shared" si="3"/>
        <v>-74.476749999999996</v>
      </c>
    </row>
    <row r="54" spans="1:30" x14ac:dyDescent="0.25">
      <c r="A54" t="s">
        <v>46</v>
      </c>
      <c r="B54" t="s">
        <v>103</v>
      </c>
      <c r="C54" t="s">
        <v>118</v>
      </c>
      <c r="D54" t="s">
        <v>131</v>
      </c>
      <c r="E54">
        <v>8</v>
      </c>
      <c r="F54">
        <v>0.25</v>
      </c>
      <c r="G54">
        <v>19790101</v>
      </c>
      <c r="H54">
        <v>20090101</v>
      </c>
      <c r="I54" t="s">
        <v>118</v>
      </c>
      <c r="J54" t="s">
        <v>120</v>
      </c>
      <c r="K54">
        <v>18</v>
      </c>
      <c r="L54">
        <v>24</v>
      </c>
      <c r="M54">
        <v>150</v>
      </c>
      <c r="N54">
        <v>0</v>
      </c>
      <c r="O54">
        <v>0</v>
      </c>
      <c r="P54" t="s">
        <v>157</v>
      </c>
      <c r="Q54" t="s">
        <v>121</v>
      </c>
      <c r="R54" t="s">
        <v>148</v>
      </c>
      <c r="S54" t="str">
        <f>VLOOKUP(LEFT(A54,FIND(",",A54)-1),[1]Sheet1!$A$2:$B$51,2,FALSE)</f>
        <v>42.6971,45.3053,-72.5573,-70.7086</v>
      </c>
      <c r="U54">
        <v>42.697099999999999</v>
      </c>
      <c r="V54">
        <v>45.305300000000003</v>
      </c>
      <c r="W54">
        <v>-72.557299999999998</v>
      </c>
      <c r="X54">
        <v>-70.708600000000004</v>
      </c>
      <c r="Y54">
        <f>(X54-W54)/(V54-U54)</f>
        <v>0.70880300590445178</v>
      </c>
      <c r="Z54" t="str">
        <f>IF(AND(Y54 &gt;= 0.9, Y54 &lt;= 1.1),"Square", "Rectangular")</f>
        <v>Rectangular</v>
      </c>
      <c r="AA54">
        <f t="shared" si="0"/>
        <v>43.751199999999997</v>
      </c>
      <c r="AB54">
        <f t="shared" si="1"/>
        <v>44.251199999999997</v>
      </c>
      <c r="AC54">
        <f t="shared" si="2"/>
        <v>-71.882949999999994</v>
      </c>
      <c r="AD54">
        <f t="shared" si="3"/>
        <v>-71.382949999999994</v>
      </c>
    </row>
    <row r="55" spans="1:30" x14ac:dyDescent="0.25">
      <c r="A55" t="s">
        <v>30</v>
      </c>
      <c r="B55" t="s">
        <v>75</v>
      </c>
      <c r="C55" t="s">
        <v>118</v>
      </c>
      <c r="D55" t="s">
        <v>134</v>
      </c>
      <c r="E55">
        <v>8</v>
      </c>
      <c r="F55">
        <v>0.25</v>
      </c>
      <c r="G55">
        <v>19790101</v>
      </c>
      <c r="H55">
        <v>20090101</v>
      </c>
      <c r="I55" t="s">
        <v>118</v>
      </c>
      <c r="J55" t="s">
        <v>120</v>
      </c>
      <c r="K55">
        <v>18</v>
      </c>
      <c r="L55">
        <v>24</v>
      </c>
      <c r="M55">
        <v>150</v>
      </c>
      <c r="N55">
        <v>0</v>
      </c>
      <c r="O55">
        <v>0</v>
      </c>
      <c r="P55" t="s">
        <v>157</v>
      </c>
      <c r="Q55" t="s">
        <v>121</v>
      </c>
      <c r="R55" t="s">
        <v>148</v>
      </c>
      <c r="S55" t="str">
        <f>VLOOKUP(LEFT(A55,FIND(",",A55)-1),[1]Sheet1!$A$2:$B$51,2,FALSE)</f>
        <v>36.9701,42.5084,-91.5129,-87.4952</v>
      </c>
      <c r="U55">
        <v>36.970100000000002</v>
      </c>
      <c r="V55">
        <v>42.508400000000002</v>
      </c>
      <c r="W55">
        <v>-91.512900000000002</v>
      </c>
      <c r="X55">
        <v>-87.495199999999997</v>
      </c>
      <c r="Y55">
        <f>(X55-W55)/(V55-U55)</f>
        <v>0.72543921419930402</v>
      </c>
      <c r="Z55" t="str">
        <f>IF(AND(Y55 &gt;= 0.9, Y55 &lt;= 1.1),"Square", "Rectangular")</f>
        <v>Rectangular</v>
      </c>
      <c r="AA55">
        <f t="shared" si="0"/>
        <v>39.489249999999998</v>
      </c>
      <c r="AB55">
        <f t="shared" si="1"/>
        <v>39.989249999999998</v>
      </c>
      <c r="AC55">
        <f t="shared" si="2"/>
        <v>-89.754050000000007</v>
      </c>
      <c r="AD55">
        <f t="shared" si="3"/>
        <v>-89.254050000000007</v>
      </c>
    </row>
    <row r="56" spans="1:30" x14ac:dyDescent="0.25">
      <c r="A56" t="s">
        <v>41</v>
      </c>
      <c r="B56" t="s">
        <v>97</v>
      </c>
      <c r="C56" t="s">
        <v>118</v>
      </c>
      <c r="D56" t="s">
        <v>126</v>
      </c>
      <c r="E56">
        <v>8</v>
      </c>
      <c r="F56">
        <v>0.25</v>
      </c>
      <c r="G56">
        <v>19790101</v>
      </c>
      <c r="H56">
        <v>20090101</v>
      </c>
      <c r="I56" t="s">
        <v>118</v>
      </c>
      <c r="J56" t="s">
        <v>120</v>
      </c>
      <c r="K56">
        <v>18</v>
      </c>
      <c r="L56">
        <v>24</v>
      </c>
      <c r="M56">
        <v>150</v>
      </c>
      <c r="N56">
        <v>0</v>
      </c>
      <c r="O56">
        <v>0</v>
      </c>
      <c r="P56" t="s">
        <v>157</v>
      </c>
      <c r="Q56" t="s">
        <v>121</v>
      </c>
      <c r="R56" t="s">
        <v>148</v>
      </c>
      <c r="S56" t="str">
        <f>VLOOKUP(LEFT(A56,FIND(",",A56)-1),[1]Sheet1!$A$2:$B$51,2,FALSE)</f>
        <v>30.1739,34.9962,-91.6499,-88.0976</v>
      </c>
      <c r="U56">
        <v>30.1739</v>
      </c>
      <c r="V56">
        <v>34.996200000000002</v>
      </c>
      <c r="W56">
        <v>-91.649900000000002</v>
      </c>
      <c r="X56">
        <v>-88.0976</v>
      </c>
      <c r="Y56">
        <f>(X56-W56)/(V56-U56)</f>
        <v>0.73664019243929268</v>
      </c>
      <c r="Z56" t="str">
        <f>IF(AND(Y56 &gt;= 0.9, Y56 &lt;= 1.1),"Square", "Rectangular")</f>
        <v>Rectangular</v>
      </c>
      <c r="AA56">
        <f t="shared" si="0"/>
        <v>32.335050000000003</v>
      </c>
      <c r="AB56">
        <f t="shared" si="1"/>
        <v>32.835050000000003</v>
      </c>
      <c r="AC56">
        <f t="shared" si="2"/>
        <v>-90.123750000000001</v>
      </c>
      <c r="AD56">
        <f t="shared" si="3"/>
        <v>-89.623750000000001</v>
      </c>
    </row>
    <row r="57" spans="1:30" x14ac:dyDescent="0.25">
      <c r="A57" t="s">
        <v>18</v>
      </c>
      <c r="B57" t="s">
        <v>68</v>
      </c>
      <c r="C57" t="s">
        <v>118</v>
      </c>
      <c r="D57" t="s">
        <v>123</v>
      </c>
      <c r="E57">
        <v>8</v>
      </c>
      <c r="F57">
        <v>0.25</v>
      </c>
      <c r="G57">
        <v>19790101</v>
      </c>
      <c r="H57">
        <v>20090101</v>
      </c>
      <c r="I57" t="s">
        <v>118</v>
      </c>
      <c r="J57" t="s">
        <v>120</v>
      </c>
      <c r="K57">
        <v>18</v>
      </c>
      <c r="L57">
        <v>24</v>
      </c>
      <c r="M57">
        <v>150</v>
      </c>
      <c r="N57">
        <v>0</v>
      </c>
      <c r="O57">
        <v>0</v>
      </c>
      <c r="P57" t="s">
        <v>157</v>
      </c>
      <c r="Q57" t="s">
        <v>121</v>
      </c>
      <c r="R57" t="s">
        <v>148</v>
      </c>
      <c r="S57" t="str">
        <f>VLOOKUP(LEFT(A57,FIND(",",A57)-1),[1]Sheet1!$A$2:$B$51,2,FALSE)</f>
        <v>30.1941,35.0079,-88.4731,-84.8884</v>
      </c>
      <c r="U57">
        <v>30.194099999999999</v>
      </c>
      <c r="V57">
        <v>35.007899999999999</v>
      </c>
      <c r="W57">
        <v>-88.473100000000002</v>
      </c>
      <c r="X57">
        <v>-84.888400000000004</v>
      </c>
      <c r="Y57">
        <f>(X57-W57)/(V57-U57)</f>
        <v>0.74467156923843902</v>
      </c>
      <c r="Z57" t="str">
        <f>IF(AND(Y57 &gt;= 0.9, Y57 &lt;= 1.1),"Square", "Rectangular")</f>
        <v>Rectangular</v>
      </c>
      <c r="AA57">
        <f t="shared" si="0"/>
        <v>32.350999999999999</v>
      </c>
      <c r="AB57">
        <f t="shared" si="1"/>
        <v>32.850999999999999</v>
      </c>
      <c r="AC57">
        <f t="shared" si="2"/>
        <v>-86.930750000000003</v>
      </c>
      <c r="AD57">
        <f t="shared" si="3"/>
        <v>-86.430750000000003</v>
      </c>
    </row>
    <row r="58" spans="1:30" x14ac:dyDescent="0.25">
      <c r="A58" t="s">
        <v>31</v>
      </c>
      <c r="B58" t="s">
        <v>76</v>
      </c>
      <c r="C58" t="s">
        <v>118</v>
      </c>
      <c r="D58" t="s">
        <v>135</v>
      </c>
      <c r="E58">
        <v>8</v>
      </c>
      <c r="F58">
        <v>0.25</v>
      </c>
      <c r="G58">
        <v>19790101</v>
      </c>
      <c r="H58">
        <v>20090101</v>
      </c>
      <c r="I58" t="s">
        <v>118</v>
      </c>
      <c r="J58" t="s">
        <v>120</v>
      </c>
      <c r="K58">
        <v>18</v>
      </c>
      <c r="L58">
        <v>24</v>
      </c>
      <c r="M58">
        <v>150</v>
      </c>
      <c r="N58">
        <v>0</v>
      </c>
      <c r="O58">
        <v>0</v>
      </c>
      <c r="P58" t="s">
        <v>157</v>
      </c>
      <c r="Q58" t="s">
        <v>121</v>
      </c>
      <c r="R58" t="s">
        <v>148</v>
      </c>
      <c r="S58" t="str">
        <f>VLOOKUP(LEFT(A58,FIND(",",A58)-1),[1]Sheet1!$A$2:$B$51,2,FALSE)</f>
        <v>37.7717,41.7607,-88.0975,-84.7846</v>
      </c>
      <c r="U58">
        <v>37.771700000000003</v>
      </c>
      <c r="V58">
        <v>41.7607</v>
      </c>
      <c r="W58">
        <v>-88.097499999999997</v>
      </c>
      <c r="X58">
        <v>-84.784599999999998</v>
      </c>
      <c r="Y58">
        <f>(X58-W58)/(V58-U58)</f>
        <v>0.83050889947355266</v>
      </c>
      <c r="Z58" t="str">
        <f>IF(AND(Y58 &gt;= 0.9, Y58 &lt;= 1.1),"Square", "Rectangular")</f>
        <v>Rectangular</v>
      </c>
      <c r="AA58">
        <f t="shared" si="0"/>
        <v>39.516199999999998</v>
      </c>
      <c r="AB58">
        <f t="shared" si="1"/>
        <v>40.016199999999998</v>
      </c>
      <c r="AC58">
        <f t="shared" si="2"/>
        <v>-86.69104999999999</v>
      </c>
      <c r="AD58">
        <f t="shared" si="3"/>
        <v>-86.19104999999999</v>
      </c>
    </row>
    <row r="59" spans="1:30" x14ac:dyDescent="0.25">
      <c r="A59" t="s">
        <v>45</v>
      </c>
      <c r="B59" t="s">
        <v>102</v>
      </c>
      <c r="C59" t="s">
        <v>118</v>
      </c>
      <c r="D59" t="s">
        <v>130</v>
      </c>
      <c r="E59">
        <v>8</v>
      </c>
      <c r="F59">
        <v>0.25</v>
      </c>
      <c r="G59">
        <v>19790101</v>
      </c>
      <c r="H59">
        <v>20090101</v>
      </c>
      <c r="I59" t="s">
        <v>118</v>
      </c>
      <c r="J59" t="s">
        <v>120</v>
      </c>
      <c r="K59">
        <v>18</v>
      </c>
      <c r="L59">
        <v>24</v>
      </c>
      <c r="M59">
        <v>150</v>
      </c>
      <c r="N59">
        <v>0</v>
      </c>
      <c r="O59">
        <v>0</v>
      </c>
      <c r="P59" t="s">
        <v>157</v>
      </c>
      <c r="Q59" t="s">
        <v>121</v>
      </c>
      <c r="R59" t="s">
        <v>148</v>
      </c>
      <c r="S59" t="str">
        <f>VLOOKUP(LEFT(A59,FIND(",",A59)-1),[1]Sheet1!$A$2:$B$51,2,FALSE)</f>
        <v>35.0023,42.0018,-120.0058,-114.0394</v>
      </c>
      <c r="U59">
        <v>35.002299999999998</v>
      </c>
      <c r="V59">
        <v>42.001800000000003</v>
      </c>
      <c r="W59">
        <v>-120.00579999999999</v>
      </c>
      <c r="X59">
        <v>-114.0394</v>
      </c>
      <c r="Y59">
        <f>(X59-W59)/(V59-U59)</f>
        <v>0.85240374312450728</v>
      </c>
      <c r="Z59" t="str">
        <f>IF(AND(Y59 &gt;= 0.9, Y59 &lt;= 1.1),"Square", "Rectangular")</f>
        <v>Rectangular</v>
      </c>
      <c r="AA59">
        <f t="shared" si="0"/>
        <v>38.252049999999997</v>
      </c>
      <c r="AB59">
        <f t="shared" si="1"/>
        <v>38.752049999999997</v>
      </c>
      <c r="AC59">
        <f t="shared" si="2"/>
        <v>-117.2726</v>
      </c>
      <c r="AD59">
        <f t="shared" si="3"/>
        <v>-116.7726</v>
      </c>
    </row>
    <row r="60" spans="1:30" x14ac:dyDescent="0.25">
      <c r="A60" t="s">
        <v>62</v>
      </c>
      <c r="B60" t="s">
        <v>112</v>
      </c>
      <c r="C60" t="s">
        <v>118</v>
      </c>
      <c r="D60" t="s">
        <v>128</v>
      </c>
      <c r="E60">
        <v>8</v>
      </c>
      <c r="F60">
        <v>0.25</v>
      </c>
      <c r="G60">
        <v>19790101</v>
      </c>
      <c r="H60">
        <v>20090101</v>
      </c>
      <c r="I60" t="s">
        <v>118</v>
      </c>
      <c r="J60" t="s">
        <v>120</v>
      </c>
      <c r="K60">
        <v>18</v>
      </c>
      <c r="L60">
        <v>24</v>
      </c>
      <c r="M60">
        <v>150</v>
      </c>
      <c r="N60">
        <v>0</v>
      </c>
      <c r="O60">
        <v>0</v>
      </c>
      <c r="P60" t="s">
        <v>157</v>
      </c>
      <c r="Q60" t="s">
        <v>121</v>
      </c>
      <c r="R60" t="s">
        <v>148</v>
      </c>
      <c r="S60" t="str">
        <f>VLOOKUP(LEFT(A60,FIND(",",A60)-1),[1]Sheet1!$A$2:$B$51,2,FALSE)</f>
        <v>42.7268,45.0165,-73.4382,-71.4651</v>
      </c>
      <c r="U60">
        <v>42.726799999999997</v>
      </c>
      <c r="V60">
        <v>45.016500000000001</v>
      </c>
      <c r="W60">
        <v>-73.438199999999995</v>
      </c>
      <c r="X60">
        <v>-71.465100000000007</v>
      </c>
      <c r="Y60">
        <f>(X60-W60)/(V60-U60)</f>
        <v>0.86172861073502427</v>
      </c>
      <c r="Z60" t="str">
        <f>IF(AND(Y60 &gt;= 0.9, Y60 &lt;= 1.1),"Square", "Rectangular")</f>
        <v>Rectangular</v>
      </c>
      <c r="AA60">
        <f t="shared" si="0"/>
        <v>43.621650000000002</v>
      </c>
      <c r="AB60">
        <f t="shared" si="1"/>
        <v>44.121650000000002</v>
      </c>
      <c r="AC60">
        <f t="shared" si="2"/>
        <v>-72.701650000000001</v>
      </c>
      <c r="AD60">
        <f t="shared" si="3"/>
        <v>-72.201650000000001</v>
      </c>
    </row>
    <row r="61" spans="1:30" x14ac:dyDescent="0.25">
      <c r="A61" t="s">
        <v>56</v>
      </c>
      <c r="B61" t="s">
        <v>93</v>
      </c>
      <c r="C61" t="s">
        <v>118</v>
      </c>
      <c r="D61" t="s">
        <v>123</v>
      </c>
      <c r="E61">
        <v>8</v>
      </c>
      <c r="F61">
        <v>0.25</v>
      </c>
      <c r="G61">
        <v>19790101</v>
      </c>
      <c r="H61">
        <v>20090101</v>
      </c>
      <c r="I61" t="s">
        <v>118</v>
      </c>
      <c r="J61" t="s">
        <v>120</v>
      </c>
      <c r="K61">
        <v>18</v>
      </c>
      <c r="L61">
        <v>24</v>
      </c>
      <c r="M61">
        <v>150</v>
      </c>
      <c r="N61">
        <v>0</v>
      </c>
      <c r="O61">
        <v>0</v>
      </c>
      <c r="P61" t="s">
        <v>157</v>
      </c>
      <c r="Q61" t="s">
        <v>121</v>
      </c>
      <c r="R61" t="s">
        <v>148</v>
      </c>
      <c r="S61" t="str">
        <f>VLOOKUP(LEFT(A61,FIND(",",A61)-1),[1]Sheet1!$A$2:$B$51,2,FALSE)</f>
        <v>41.1461,42.0191,-71.8865,-71.1207</v>
      </c>
      <c r="U61">
        <v>41.146099999999997</v>
      </c>
      <c r="V61">
        <v>42.019100000000002</v>
      </c>
      <c r="W61">
        <v>-71.886499999999998</v>
      </c>
      <c r="X61">
        <v>-71.120699999999999</v>
      </c>
      <c r="Y61">
        <f>(X61-W61)/(V61-U61)</f>
        <v>0.87720504009163192</v>
      </c>
      <c r="Z61" t="str">
        <f>IF(AND(Y61 &gt;= 0.9, Y61 &lt;= 1.1),"Square", "Rectangular")</f>
        <v>Rectangular</v>
      </c>
      <c r="AA61">
        <f t="shared" si="0"/>
        <v>41.332599999999999</v>
      </c>
      <c r="AB61">
        <f t="shared" si="1"/>
        <v>41.832599999999999</v>
      </c>
      <c r="AC61">
        <f t="shared" si="2"/>
        <v>-71.753600000000006</v>
      </c>
      <c r="AD61">
        <f t="shared" si="3"/>
        <v>-71.253600000000006</v>
      </c>
    </row>
    <row r="62" spans="1:30" x14ac:dyDescent="0.25">
      <c r="A62" t="s">
        <v>29</v>
      </c>
      <c r="B62" t="s">
        <v>74</v>
      </c>
      <c r="C62" t="s">
        <v>118</v>
      </c>
      <c r="D62" t="s">
        <v>133</v>
      </c>
      <c r="E62">
        <v>8</v>
      </c>
      <c r="F62">
        <v>0.25</v>
      </c>
      <c r="G62">
        <v>19790101</v>
      </c>
      <c r="H62">
        <v>20090101</v>
      </c>
      <c r="I62" t="s">
        <v>118</v>
      </c>
      <c r="J62" t="s">
        <v>120</v>
      </c>
      <c r="K62">
        <v>18</v>
      </c>
      <c r="L62">
        <v>24</v>
      </c>
      <c r="M62">
        <v>150</v>
      </c>
      <c r="N62">
        <v>0</v>
      </c>
      <c r="O62">
        <v>0</v>
      </c>
      <c r="P62" t="s">
        <v>157</v>
      </c>
      <c r="Q62" t="s">
        <v>121</v>
      </c>
      <c r="R62" t="s">
        <v>148</v>
      </c>
      <c r="S62" t="str">
        <f>VLOOKUP(LEFT(A62,FIND(",",A62)-1),[1]Sheet1!$A$2:$B$51,2,FALSE)</f>
        <v>41.988,49.0009,-117.2431,-111.0434</v>
      </c>
      <c r="U62">
        <v>41.988</v>
      </c>
      <c r="V62">
        <v>49.000900000000001</v>
      </c>
      <c r="W62">
        <v>-117.2431</v>
      </c>
      <c r="X62">
        <v>-111.04340000000001</v>
      </c>
      <c r="Y62">
        <f>(X62-W62)/(V62-U62)</f>
        <v>0.88404226496884186</v>
      </c>
      <c r="Z62" t="str">
        <f>IF(AND(Y62 &gt;= 0.9, Y62 &lt;= 1.1),"Square", "Rectangular")</f>
        <v>Rectangular</v>
      </c>
      <c r="AA62">
        <f t="shared" si="0"/>
        <v>45.244450000000001</v>
      </c>
      <c r="AB62">
        <f t="shared" si="1"/>
        <v>45.744450000000001</v>
      </c>
      <c r="AC62">
        <f t="shared" si="2"/>
        <v>-114.39324999999999</v>
      </c>
      <c r="AD62">
        <f t="shared" si="3"/>
        <v>-113.89324999999999</v>
      </c>
    </row>
    <row r="63" spans="1:30" x14ac:dyDescent="0.25">
      <c r="A63" t="s">
        <v>36</v>
      </c>
      <c r="B63" t="s">
        <v>95</v>
      </c>
      <c r="C63" t="s">
        <v>118</v>
      </c>
      <c r="D63" t="s">
        <v>139</v>
      </c>
      <c r="E63">
        <v>8</v>
      </c>
      <c r="F63">
        <v>0.25</v>
      </c>
      <c r="G63">
        <v>19790101</v>
      </c>
      <c r="H63">
        <v>20090101</v>
      </c>
      <c r="I63" t="s">
        <v>118</v>
      </c>
      <c r="J63" t="s">
        <v>120</v>
      </c>
      <c r="K63">
        <v>11</v>
      </c>
      <c r="L63">
        <v>14</v>
      </c>
      <c r="M63">
        <v>225</v>
      </c>
      <c r="N63">
        <v>0</v>
      </c>
      <c r="O63">
        <v>0</v>
      </c>
      <c r="P63" t="s">
        <v>157</v>
      </c>
      <c r="Q63" t="s">
        <v>121</v>
      </c>
      <c r="R63" t="s">
        <v>149</v>
      </c>
      <c r="S63" t="str">
        <f>VLOOKUP(LEFT(A63,FIND(",",A63)-1),[1]Sheet1!$A$2:$B$51,2,FALSE)</f>
        <v>43.0648,47.4598,-71.0843,-66.9406</v>
      </c>
      <c r="U63">
        <v>43.064799999999998</v>
      </c>
      <c r="V63">
        <v>47.459800000000001</v>
      </c>
      <c r="W63">
        <v>-71.084299999999999</v>
      </c>
      <c r="X63">
        <v>-66.940600000000003</v>
      </c>
      <c r="Y63">
        <f>(X63-W63)/(V63-U63)</f>
        <v>0.94282138794084014</v>
      </c>
      <c r="Z63" t="str">
        <f>IF(AND(Y63 &gt;= 0.9, Y63 &lt;= 1.1),"Square", "Rectangular")</f>
        <v>Square</v>
      </c>
      <c r="AA63">
        <f t="shared" si="0"/>
        <v>45.012299999999996</v>
      </c>
      <c r="AB63">
        <f t="shared" si="1"/>
        <v>45.512299999999996</v>
      </c>
      <c r="AC63">
        <f t="shared" si="2"/>
        <v>-69.262450000000001</v>
      </c>
      <c r="AD63">
        <f t="shared" si="3"/>
        <v>-68.762450000000001</v>
      </c>
    </row>
    <row r="64" spans="1:30" x14ac:dyDescent="0.25">
      <c r="A64" t="s">
        <v>61</v>
      </c>
      <c r="B64" t="s">
        <v>111</v>
      </c>
      <c r="C64" t="s">
        <v>118</v>
      </c>
      <c r="D64" t="s">
        <v>127</v>
      </c>
      <c r="E64">
        <v>8</v>
      </c>
      <c r="F64">
        <v>0.25</v>
      </c>
      <c r="G64">
        <v>19790101</v>
      </c>
      <c r="H64">
        <v>20090101</v>
      </c>
      <c r="I64" t="s">
        <v>118</v>
      </c>
      <c r="J64" t="s">
        <v>120</v>
      </c>
      <c r="K64">
        <v>11</v>
      </c>
      <c r="L64">
        <v>14</v>
      </c>
      <c r="M64">
        <v>225</v>
      </c>
      <c r="N64">
        <v>0</v>
      </c>
      <c r="O64">
        <v>0</v>
      </c>
      <c r="P64" t="s">
        <v>157</v>
      </c>
      <c r="Q64" t="s">
        <v>121</v>
      </c>
      <c r="R64" t="s">
        <v>149</v>
      </c>
      <c r="S64" t="str">
        <f>VLOOKUP(LEFT(A64,FIND(",",A64)-1),[1]Sheet1!$A$2:$B$51,2,FALSE)</f>
        <v>36.9978,42.0017,-114.0531,-109.0415</v>
      </c>
      <c r="U64">
        <v>36.997799999999998</v>
      </c>
      <c r="V64">
        <v>42.0017</v>
      </c>
      <c r="W64">
        <v>-114.0531</v>
      </c>
      <c r="X64">
        <v>-109.0415</v>
      </c>
      <c r="Y64">
        <f>(X64-W64)/(V64-U64)</f>
        <v>1.0015387997362057</v>
      </c>
      <c r="Z64" t="str">
        <f>IF(AND(Y64 &gt;= 0.9, Y64 &lt;= 1.1),"Square", "Rectangular")</f>
        <v>Square</v>
      </c>
      <c r="AA64">
        <f t="shared" si="0"/>
        <v>39.249749999999999</v>
      </c>
      <c r="AB64">
        <f t="shared" si="1"/>
        <v>39.749749999999999</v>
      </c>
      <c r="AC64">
        <f t="shared" si="2"/>
        <v>-111.79730000000001</v>
      </c>
      <c r="AD64">
        <f t="shared" si="3"/>
        <v>-111.29730000000001</v>
      </c>
    </row>
    <row r="65" spans="1:30" x14ac:dyDescent="0.25">
      <c r="A65" t="s">
        <v>20</v>
      </c>
      <c r="B65" t="s">
        <v>85</v>
      </c>
      <c r="C65" t="s">
        <v>118</v>
      </c>
      <c r="D65" t="s">
        <v>125</v>
      </c>
      <c r="E65">
        <v>8</v>
      </c>
      <c r="F65">
        <v>0.25</v>
      </c>
      <c r="G65">
        <v>19790101</v>
      </c>
      <c r="H65">
        <v>20090101</v>
      </c>
      <c r="I65" t="s">
        <v>118</v>
      </c>
      <c r="J65" t="s">
        <v>120</v>
      </c>
      <c r="K65">
        <v>11</v>
      </c>
      <c r="L65">
        <v>14</v>
      </c>
      <c r="M65">
        <v>225</v>
      </c>
      <c r="N65">
        <v>0</v>
      </c>
      <c r="O65">
        <v>0</v>
      </c>
      <c r="P65" t="s">
        <v>157</v>
      </c>
      <c r="Q65" t="s">
        <v>121</v>
      </c>
      <c r="R65" t="s">
        <v>149</v>
      </c>
      <c r="S65" t="str">
        <f>VLOOKUP(LEFT(A65,FIND(",",A65)-1),[1]Sheet1!$A$2:$B$51,2,FALSE)</f>
        <v>31.332,37.0037,-114.8164,-109.045</v>
      </c>
      <c r="U65">
        <v>31.332000000000001</v>
      </c>
      <c r="V65">
        <v>37.003700000000002</v>
      </c>
      <c r="W65">
        <v>-114.8164</v>
      </c>
      <c r="X65">
        <v>-109.045</v>
      </c>
      <c r="Y65">
        <f>(X65-W65)/(V65-U65)</f>
        <v>1.0175785037995659</v>
      </c>
      <c r="Z65" t="str">
        <f>IF(AND(Y65 &gt;= 0.9, Y65 &lt;= 1.1),"Square", "Rectangular")</f>
        <v>Square</v>
      </c>
      <c r="AA65">
        <f t="shared" si="0"/>
        <v>33.917850000000001</v>
      </c>
      <c r="AB65">
        <f t="shared" si="1"/>
        <v>34.417850000000001</v>
      </c>
      <c r="AC65">
        <f t="shared" si="2"/>
        <v>-112.1807</v>
      </c>
      <c r="AD65">
        <f t="shared" si="3"/>
        <v>-111.6807</v>
      </c>
    </row>
    <row r="66" spans="1:30" x14ac:dyDescent="0.25">
      <c r="A66" t="s">
        <v>27</v>
      </c>
      <c r="B66" t="s">
        <v>87</v>
      </c>
      <c r="C66" t="s">
        <v>118</v>
      </c>
      <c r="D66" t="s">
        <v>131</v>
      </c>
      <c r="E66">
        <v>8</v>
      </c>
      <c r="F66">
        <v>0.25</v>
      </c>
      <c r="G66">
        <v>19790101</v>
      </c>
      <c r="H66">
        <v>20090101</v>
      </c>
      <c r="I66" t="s">
        <v>118</v>
      </c>
      <c r="J66" t="s">
        <v>120</v>
      </c>
      <c r="K66">
        <v>11</v>
      </c>
      <c r="L66">
        <v>14</v>
      </c>
      <c r="M66">
        <v>225</v>
      </c>
      <c r="N66">
        <v>0</v>
      </c>
      <c r="O66">
        <v>0</v>
      </c>
      <c r="P66" t="s">
        <v>157</v>
      </c>
      <c r="Q66" t="s">
        <v>121</v>
      </c>
      <c r="R66" t="s">
        <v>149</v>
      </c>
      <c r="S66" t="str">
        <f>VLOOKUP(LEFT(A66,FIND(",",A66)-1),[1]Sheet1!$A$2:$B$51,2,FALSE)</f>
        <v>30.3556,35.0009,-85.6052,-80.8407</v>
      </c>
      <c r="U66">
        <v>30.355599999999999</v>
      </c>
      <c r="V66">
        <v>35.000900000000001</v>
      </c>
      <c r="W66">
        <v>-85.605199999999996</v>
      </c>
      <c r="X66">
        <v>-80.840699999999998</v>
      </c>
      <c r="Y66">
        <f>(X66-W66)/(V66-U66)</f>
        <v>1.025660344864701</v>
      </c>
      <c r="Z66" t="str">
        <f>IF(AND(Y66 &gt;= 0.9, Y66 &lt;= 1.1),"Square", "Rectangular")</f>
        <v>Square</v>
      </c>
      <c r="AA66">
        <f t="shared" si="0"/>
        <v>32.428249999999998</v>
      </c>
      <c r="AB66">
        <f t="shared" si="1"/>
        <v>32.928249999999998</v>
      </c>
      <c r="AC66">
        <f t="shared" si="2"/>
        <v>-83.472949999999997</v>
      </c>
      <c r="AD66">
        <f t="shared" si="3"/>
        <v>-82.972949999999997</v>
      </c>
    </row>
    <row r="67" spans="1:30" x14ac:dyDescent="0.25">
      <c r="A67" t="s">
        <v>48</v>
      </c>
      <c r="B67" t="s">
        <v>105</v>
      </c>
      <c r="C67" t="s">
        <v>118</v>
      </c>
      <c r="D67" t="s">
        <v>133</v>
      </c>
      <c r="E67">
        <v>8</v>
      </c>
      <c r="F67">
        <v>0.25</v>
      </c>
      <c r="G67">
        <v>19790101</v>
      </c>
      <c r="H67">
        <v>20090101</v>
      </c>
      <c r="I67" t="s">
        <v>118</v>
      </c>
      <c r="J67" t="s">
        <v>120</v>
      </c>
      <c r="K67">
        <v>11</v>
      </c>
      <c r="L67">
        <v>14</v>
      </c>
      <c r="M67">
        <v>225</v>
      </c>
      <c r="N67">
        <v>0</v>
      </c>
      <c r="O67">
        <v>0</v>
      </c>
      <c r="P67" t="s">
        <v>157</v>
      </c>
      <c r="Q67" t="s">
        <v>121</v>
      </c>
      <c r="R67" t="s">
        <v>149</v>
      </c>
      <c r="S67" t="str">
        <f>VLOOKUP(LEFT(A67,FIND(",",A67)-1),[1]Sheet1!$A$2:$B$51,2,FALSE)</f>
        <v>31.3321,37.0002,-109.0502,-103.002</v>
      </c>
      <c r="U67">
        <v>31.332100000000001</v>
      </c>
      <c r="V67">
        <v>37.0002</v>
      </c>
      <c r="W67">
        <v>-109.0502</v>
      </c>
      <c r="X67">
        <v>-103.002</v>
      </c>
      <c r="Y67">
        <f>(X67-W67)/(V67-U67)</f>
        <v>1.0670595084772692</v>
      </c>
      <c r="Z67" t="str">
        <f>IF(AND(Y67 &gt;= 0.9, Y67 &lt;= 1.1),"Square", "Rectangular")</f>
        <v>Square</v>
      </c>
      <c r="AA67">
        <f t="shared" ref="AA67:AA130" si="4">((V67+U67)/2) -0.25</f>
        <v>33.916150000000002</v>
      </c>
      <c r="AB67">
        <f t="shared" ref="AB67:AB130" si="5">((V67+U67)/2) +0.25</f>
        <v>34.416150000000002</v>
      </c>
      <c r="AC67">
        <f t="shared" ref="AC67:AC130" si="6">((X67+W67)/2)-0.25</f>
        <v>-106.2761</v>
      </c>
      <c r="AD67">
        <f t="shared" ref="AD67:AD130" si="7">((X67+W67)/2)+0.25</f>
        <v>-105.7761</v>
      </c>
    </row>
    <row r="68" spans="1:30" x14ac:dyDescent="0.25">
      <c r="A68" t="s">
        <v>22</v>
      </c>
      <c r="B68" t="s">
        <v>70</v>
      </c>
      <c r="C68" t="s">
        <v>118</v>
      </c>
      <c r="D68" t="s">
        <v>126</v>
      </c>
      <c r="E68">
        <v>8</v>
      </c>
      <c r="F68">
        <v>0.25</v>
      </c>
      <c r="G68">
        <v>19790101</v>
      </c>
      <c r="H68">
        <v>20090101</v>
      </c>
      <c r="I68" t="s">
        <v>118</v>
      </c>
      <c r="J68" t="s">
        <v>120</v>
      </c>
      <c r="K68">
        <v>11</v>
      </c>
      <c r="L68">
        <v>14</v>
      </c>
      <c r="M68">
        <v>225</v>
      </c>
      <c r="N68">
        <v>0</v>
      </c>
      <c r="O68">
        <v>0</v>
      </c>
      <c r="P68" t="s">
        <v>157</v>
      </c>
      <c r="Q68" t="s">
        <v>121</v>
      </c>
      <c r="R68" t="s">
        <v>149</v>
      </c>
      <c r="S68" t="str">
        <f>VLOOKUP(LEFT(A68,FIND(",",A68)-1),[1]Sheet1!$A$2:$B$51,2,FALSE)</f>
        <v>32.5343,42.0095,-124.4096,-114.1308</v>
      </c>
      <c r="U68">
        <v>32.534300000000002</v>
      </c>
      <c r="V68">
        <v>42.009500000000003</v>
      </c>
      <c r="W68">
        <v>-124.4096</v>
      </c>
      <c r="X68">
        <v>-114.13079999999999</v>
      </c>
      <c r="Y68">
        <f>(X68-W68)/(V68-U68)</f>
        <v>1.084810874704492</v>
      </c>
      <c r="Z68" t="str">
        <f>IF(AND(Y68 &gt;= 0.9, Y68 &lt;= 1.1),"Square", "Rectangular")</f>
        <v>Square</v>
      </c>
      <c r="AA68">
        <f t="shared" si="4"/>
        <v>37.021900000000002</v>
      </c>
      <c r="AB68">
        <f t="shared" si="5"/>
        <v>37.521900000000002</v>
      </c>
      <c r="AC68">
        <f t="shared" si="6"/>
        <v>-119.52019999999999</v>
      </c>
      <c r="AD68">
        <f t="shared" si="7"/>
        <v>-119.02019999999999</v>
      </c>
    </row>
    <row r="69" spans="1:30" x14ac:dyDescent="0.25">
      <c r="A69" t="s">
        <v>26</v>
      </c>
      <c r="B69" t="s">
        <v>73</v>
      </c>
      <c r="C69" t="s">
        <v>118</v>
      </c>
      <c r="D69" t="s">
        <v>130</v>
      </c>
      <c r="E69">
        <v>8</v>
      </c>
      <c r="F69">
        <v>0.25</v>
      </c>
      <c r="G69">
        <v>19790101</v>
      </c>
      <c r="H69">
        <v>20090101</v>
      </c>
      <c r="I69" t="s">
        <v>118</v>
      </c>
      <c r="J69" t="s">
        <v>120</v>
      </c>
      <c r="K69">
        <v>18</v>
      </c>
      <c r="L69">
        <v>24</v>
      </c>
      <c r="M69">
        <v>150</v>
      </c>
      <c r="N69">
        <v>0</v>
      </c>
      <c r="O69">
        <v>0</v>
      </c>
      <c r="P69" t="s">
        <v>157</v>
      </c>
      <c r="Q69" t="s">
        <v>121</v>
      </c>
      <c r="R69" t="s">
        <v>148</v>
      </c>
      <c r="S69" t="str">
        <f>VLOOKUP(LEFT(A69,FIND(",",A69)-1),[1]Sheet1!$A$2:$B$51,2,FALSE)</f>
        <v>24.521,31.001,-87.6348,-80.0307</v>
      </c>
      <c r="U69">
        <v>24.521000000000001</v>
      </c>
      <c r="V69">
        <v>31.001000000000001</v>
      </c>
      <c r="W69">
        <v>-87.634799999999998</v>
      </c>
      <c r="X69">
        <v>-80.030699999999996</v>
      </c>
      <c r="Y69">
        <f>(X69-W69)/(V69-U69)</f>
        <v>1.1734722222222225</v>
      </c>
      <c r="Z69" t="str">
        <f>IF(AND(Y69 &gt;= 0.9, Y69 &lt;= 1.1),"Square", "Rectangular")</f>
        <v>Rectangular</v>
      </c>
      <c r="AA69">
        <f t="shared" si="4"/>
        <v>27.511000000000003</v>
      </c>
      <c r="AB69">
        <f t="shared" si="5"/>
        <v>28.011000000000003</v>
      </c>
      <c r="AC69">
        <f t="shared" si="6"/>
        <v>-84.082750000000004</v>
      </c>
      <c r="AD69">
        <f t="shared" si="7"/>
        <v>-83.582750000000004</v>
      </c>
    </row>
    <row r="70" spans="1:30" x14ac:dyDescent="0.25">
      <c r="A70" t="s">
        <v>52</v>
      </c>
      <c r="B70" t="s">
        <v>81</v>
      </c>
      <c r="C70" t="s">
        <v>118</v>
      </c>
      <c r="D70" t="s">
        <v>137</v>
      </c>
      <c r="E70">
        <v>8</v>
      </c>
      <c r="F70">
        <v>0.25</v>
      </c>
      <c r="G70">
        <v>19790101</v>
      </c>
      <c r="H70">
        <v>20090101</v>
      </c>
      <c r="I70" t="s">
        <v>118</v>
      </c>
      <c r="J70" t="s">
        <v>120</v>
      </c>
      <c r="K70">
        <v>18</v>
      </c>
      <c r="L70">
        <v>24</v>
      </c>
      <c r="M70">
        <v>150</v>
      </c>
      <c r="N70">
        <v>0</v>
      </c>
      <c r="O70">
        <v>0</v>
      </c>
      <c r="P70" t="s">
        <v>157</v>
      </c>
      <c r="Q70" t="s">
        <v>121</v>
      </c>
      <c r="R70" t="s">
        <v>148</v>
      </c>
      <c r="S70" t="str">
        <f>VLOOKUP(LEFT(A70,FIND(",",A70)-1),[1]Sheet1!$A$2:$B$51,2,FALSE)</f>
        <v>38.4031,41.9775,-84.8202,-80.5187</v>
      </c>
      <c r="U70">
        <v>38.403100000000002</v>
      </c>
      <c r="V70">
        <v>41.977499999999999</v>
      </c>
      <c r="W70">
        <v>-84.8202</v>
      </c>
      <c r="X70">
        <v>-80.518699999999995</v>
      </c>
      <c r="Y70">
        <f>(X70-W70)/(V70-U70)</f>
        <v>1.2034187555953468</v>
      </c>
      <c r="Z70" t="str">
        <f>IF(AND(Y70 &gt;= 0.9, Y70 &lt;= 1.1),"Square", "Rectangular")</f>
        <v>Rectangular</v>
      </c>
      <c r="AA70">
        <f t="shared" si="4"/>
        <v>39.940300000000001</v>
      </c>
      <c r="AB70">
        <f t="shared" si="5"/>
        <v>40.440300000000001</v>
      </c>
      <c r="AC70">
        <f t="shared" si="6"/>
        <v>-82.919449999999998</v>
      </c>
      <c r="AD70">
        <f t="shared" si="7"/>
        <v>-82.419449999999998</v>
      </c>
    </row>
    <row r="71" spans="1:30" x14ac:dyDescent="0.25">
      <c r="A71" t="s">
        <v>39</v>
      </c>
      <c r="B71" t="s">
        <v>78</v>
      </c>
      <c r="C71" t="s">
        <v>118</v>
      </c>
      <c r="D71" t="s">
        <v>125</v>
      </c>
      <c r="E71">
        <v>8</v>
      </c>
      <c r="F71">
        <v>0.25</v>
      </c>
      <c r="G71">
        <v>19790101</v>
      </c>
      <c r="H71">
        <v>20090101</v>
      </c>
      <c r="I71" t="s">
        <v>118</v>
      </c>
      <c r="J71" t="s">
        <v>120</v>
      </c>
      <c r="K71">
        <v>18</v>
      </c>
      <c r="L71">
        <v>24</v>
      </c>
      <c r="M71">
        <v>150</v>
      </c>
      <c r="N71">
        <v>0</v>
      </c>
      <c r="O71">
        <v>0</v>
      </c>
      <c r="P71" t="s">
        <v>157</v>
      </c>
      <c r="Q71" t="s">
        <v>121</v>
      </c>
      <c r="R71" t="s">
        <v>148</v>
      </c>
      <c r="S71" t="str">
        <f>VLOOKUP(LEFT(A71,FIND(",",A71)-1),[1]Sheet1!$A$2:$B$51,2,FALSE)</f>
        <v>41.696,48.191,-90.4185,-82.4184</v>
      </c>
      <c r="U71">
        <v>41.695999999999998</v>
      </c>
      <c r="V71">
        <v>48.191000000000003</v>
      </c>
      <c r="W71">
        <v>-90.418499999999995</v>
      </c>
      <c r="X71">
        <v>-82.418400000000005</v>
      </c>
      <c r="Y71">
        <f>(X71-W71)/(V71-U71)</f>
        <v>1.2317321016166256</v>
      </c>
      <c r="Z71" t="str">
        <f>IF(AND(Y71 &gt;= 0.9, Y71 &lt;= 1.1),"Square", "Rectangular")</f>
        <v>Rectangular</v>
      </c>
      <c r="AA71">
        <f t="shared" si="4"/>
        <v>44.6935</v>
      </c>
      <c r="AB71">
        <f t="shared" si="5"/>
        <v>45.1935</v>
      </c>
      <c r="AC71">
        <f t="shared" si="6"/>
        <v>-86.668450000000007</v>
      </c>
      <c r="AD71">
        <f t="shared" si="7"/>
        <v>-86.168450000000007</v>
      </c>
    </row>
    <row r="72" spans="1:30" x14ac:dyDescent="0.25">
      <c r="A72" t="s">
        <v>60</v>
      </c>
      <c r="B72" t="s">
        <v>110</v>
      </c>
      <c r="C72" t="s">
        <v>118</v>
      </c>
      <c r="D72" t="s">
        <v>126</v>
      </c>
      <c r="E72">
        <v>8</v>
      </c>
      <c r="F72">
        <v>0.25</v>
      </c>
      <c r="G72">
        <v>19790101</v>
      </c>
      <c r="H72">
        <v>20090101</v>
      </c>
      <c r="I72" t="s">
        <v>118</v>
      </c>
      <c r="J72" t="s">
        <v>120</v>
      </c>
      <c r="K72">
        <v>18</v>
      </c>
      <c r="L72">
        <v>24</v>
      </c>
      <c r="M72">
        <v>150</v>
      </c>
      <c r="N72">
        <v>0</v>
      </c>
      <c r="O72">
        <v>0</v>
      </c>
      <c r="P72" t="s">
        <v>157</v>
      </c>
      <c r="Q72" t="s">
        <v>121</v>
      </c>
      <c r="R72" t="s">
        <v>148</v>
      </c>
      <c r="S72" t="str">
        <f>VLOOKUP(LEFT(A72,FIND(",",A72)-1),[1]Sheet1!$A$2:$B$51,2,FALSE)</f>
        <v>25.8371,36.5007,-106.646,-93.5083</v>
      </c>
      <c r="U72">
        <v>25.8371</v>
      </c>
      <c r="V72">
        <v>36.500700000000002</v>
      </c>
      <c r="W72">
        <v>-106.646</v>
      </c>
      <c r="X72">
        <v>-93.508300000000006</v>
      </c>
      <c r="Y72">
        <f>(X72-W72)/(V72-U72)</f>
        <v>1.2320135789039341</v>
      </c>
      <c r="Z72" t="str">
        <f>IF(AND(Y72 &gt;= 0.9, Y72 &lt;= 1.1),"Square", "Rectangular")</f>
        <v>Rectangular</v>
      </c>
      <c r="AA72">
        <f t="shared" si="4"/>
        <v>30.918900000000001</v>
      </c>
      <c r="AB72">
        <f t="shared" si="5"/>
        <v>31.418900000000001</v>
      </c>
      <c r="AC72">
        <f t="shared" si="6"/>
        <v>-100.32715</v>
      </c>
      <c r="AD72">
        <f t="shared" si="7"/>
        <v>-99.827150000000003</v>
      </c>
    </row>
    <row r="73" spans="1:30" x14ac:dyDescent="0.25">
      <c r="A73" t="s">
        <v>35</v>
      </c>
      <c r="B73" t="s">
        <v>94</v>
      </c>
      <c r="C73" t="s">
        <v>118</v>
      </c>
      <c r="D73" t="s">
        <v>138</v>
      </c>
      <c r="E73">
        <v>8</v>
      </c>
      <c r="F73">
        <v>0.25</v>
      </c>
      <c r="G73">
        <v>19790101</v>
      </c>
      <c r="H73">
        <v>20090101</v>
      </c>
      <c r="I73" t="s">
        <v>118</v>
      </c>
      <c r="J73" t="s">
        <v>120</v>
      </c>
      <c r="K73">
        <v>18</v>
      </c>
      <c r="L73">
        <v>24</v>
      </c>
      <c r="M73">
        <v>150</v>
      </c>
      <c r="N73">
        <v>0</v>
      </c>
      <c r="O73">
        <v>0</v>
      </c>
      <c r="P73" t="s">
        <v>157</v>
      </c>
      <c r="Q73" t="s">
        <v>121</v>
      </c>
      <c r="R73" t="s">
        <v>148</v>
      </c>
      <c r="S73" t="str">
        <f>VLOOKUP(LEFT(A73,FIND(",",A73)-1),[1]Sheet1!$A$2:$B$51,2,FALSE)</f>
        <v>28.9287,33.0197,-94.0434,-88.8165</v>
      </c>
      <c r="U73">
        <v>28.928699999999999</v>
      </c>
      <c r="V73">
        <v>33.0197</v>
      </c>
      <c r="W73">
        <v>-94.043400000000005</v>
      </c>
      <c r="X73">
        <v>-88.816500000000005</v>
      </c>
      <c r="Y73">
        <f>(X73-W73)/(V73-U73)</f>
        <v>1.2776582742605718</v>
      </c>
      <c r="Z73" t="str">
        <f>IF(AND(Y73 &gt;= 0.9, Y73 &lt;= 1.1),"Square", "Rectangular")</f>
        <v>Rectangular</v>
      </c>
      <c r="AA73">
        <f t="shared" si="4"/>
        <v>30.7242</v>
      </c>
      <c r="AB73">
        <f t="shared" si="5"/>
        <v>31.2242</v>
      </c>
      <c r="AC73">
        <f t="shared" si="6"/>
        <v>-91.679950000000005</v>
      </c>
      <c r="AD73">
        <f t="shared" si="7"/>
        <v>-91.179950000000005</v>
      </c>
    </row>
    <row r="74" spans="1:30" x14ac:dyDescent="0.25">
      <c r="A74" t="s">
        <v>40</v>
      </c>
      <c r="B74" t="s">
        <v>98</v>
      </c>
      <c r="C74" t="s">
        <v>118</v>
      </c>
      <c r="D74" t="s">
        <v>119</v>
      </c>
      <c r="E74">
        <v>8</v>
      </c>
      <c r="F74">
        <v>0.25</v>
      </c>
      <c r="G74">
        <v>19790101</v>
      </c>
      <c r="H74">
        <v>20090101</v>
      </c>
      <c r="I74" t="s">
        <v>118</v>
      </c>
      <c r="J74" t="s">
        <v>120</v>
      </c>
      <c r="K74">
        <v>18</v>
      </c>
      <c r="L74">
        <v>24</v>
      </c>
      <c r="M74">
        <v>150</v>
      </c>
      <c r="N74">
        <v>0</v>
      </c>
      <c r="O74">
        <v>0</v>
      </c>
      <c r="P74" t="s">
        <v>157</v>
      </c>
      <c r="Q74" t="s">
        <v>121</v>
      </c>
      <c r="R74" t="s">
        <v>148</v>
      </c>
      <c r="S74" t="str">
        <f>VLOOKUP(LEFT(A74,FIND(",",A74)-1),[1]Sheet1!$A$2:$B$51,2,FALSE)</f>
        <v>43.4993,49.3853,-97.2399,-89.4918</v>
      </c>
      <c r="U74">
        <v>43.499299999999998</v>
      </c>
      <c r="V74">
        <v>49.385300000000001</v>
      </c>
      <c r="W74">
        <v>-97.239900000000006</v>
      </c>
      <c r="X74">
        <v>-89.491799999999998</v>
      </c>
      <c r="Y74">
        <f>(X74-W74)/(V74-U74)</f>
        <v>1.3163608562691138</v>
      </c>
      <c r="Z74" t="str">
        <f>IF(AND(Y74 &gt;= 0.9, Y74 &lt;= 1.1),"Square", "Rectangular")</f>
        <v>Rectangular</v>
      </c>
      <c r="AA74">
        <f t="shared" si="4"/>
        <v>46.192300000000003</v>
      </c>
      <c r="AB74">
        <f t="shared" si="5"/>
        <v>46.692300000000003</v>
      </c>
      <c r="AC74">
        <f t="shared" si="6"/>
        <v>-93.615849999999995</v>
      </c>
      <c r="AD74">
        <f t="shared" si="7"/>
        <v>-93.115849999999995</v>
      </c>
    </row>
    <row r="75" spans="1:30" x14ac:dyDescent="0.25">
      <c r="A75" t="s">
        <v>66</v>
      </c>
      <c r="B75" t="s">
        <v>116</v>
      </c>
      <c r="C75" t="s">
        <v>118</v>
      </c>
      <c r="D75" t="s">
        <v>132</v>
      </c>
      <c r="E75">
        <v>8</v>
      </c>
      <c r="F75">
        <v>0.25</v>
      </c>
      <c r="G75">
        <v>19790101</v>
      </c>
      <c r="H75">
        <v>20090101</v>
      </c>
      <c r="I75" t="s">
        <v>118</v>
      </c>
      <c r="J75" t="s">
        <v>120</v>
      </c>
      <c r="K75">
        <v>18</v>
      </c>
      <c r="L75">
        <v>24</v>
      </c>
      <c r="M75">
        <v>150</v>
      </c>
      <c r="N75">
        <v>0</v>
      </c>
      <c r="O75">
        <v>0</v>
      </c>
      <c r="P75" t="s">
        <v>157</v>
      </c>
      <c r="Q75" t="s">
        <v>121</v>
      </c>
      <c r="R75" t="s">
        <v>148</v>
      </c>
      <c r="S75" t="str">
        <f>VLOOKUP(LEFT(A75,FIND(",",A75)-1),[1]Sheet1!$A$2:$B$51,2,FALSE)</f>
        <v>42.4919,47.0808,-92.8893,-86.8052</v>
      </c>
      <c r="U75">
        <v>42.491900000000001</v>
      </c>
      <c r="V75">
        <v>47.080800000000004</v>
      </c>
      <c r="W75">
        <v>-92.889300000000006</v>
      </c>
      <c r="X75">
        <v>-86.805199999999999</v>
      </c>
      <c r="Y75">
        <f>(X75-W75)/(V75-U75)</f>
        <v>1.3258297195406314</v>
      </c>
      <c r="Z75" t="str">
        <f>IF(AND(Y75 &gt;= 0.9, Y75 &lt;= 1.1),"Square", "Rectangular")</f>
        <v>Rectangular</v>
      </c>
      <c r="AA75">
        <f t="shared" si="4"/>
        <v>44.536349999999999</v>
      </c>
      <c r="AB75">
        <f t="shared" si="5"/>
        <v>45.036349999999999</v>
      </c>
      <c r="AC75">
        <f t="shared" si="6"/>
        <v>-90.097250000000003</v>
      </c>
      <c r="AD75">
        <f t="shared" si="7"/>
        <v>-89.597250000000003</v>
      </c>
    </row>
    <row r="76" spans="1:30" x14ac:dyDescent="0.25">
      <c r="A76" t="s">
        <v>42</v>
      </c>
      <c r="B76" t="s">
        <v>79</v>
      </c>
      <c r="C76" t="s">
        <v>118</v>
      </c>
      <c r="D76" t="s">
        <v>127</v>
      </c>
      <c r="E76">
        <v>8</v>
      </c>
      <c r="F76">
        <v>0.25</v>
      </c>
      <c r="G76">
        <v>19790101</v>
      </c>
      <c r="H76">
        <v>20090101</v>
      </c>
      <c r="I76" t="s">
        <v>118</v>
      </c>
      <c r="J76" t="s">
        <v>120</v>
      </c>
      <c r="K76">
        <v>18</v>
      </c>
      <c r="L76">
        <v>24</v>
      </c>
      <c r="M76">
        <v>150</v>
      </c>
      <c r="N76">
        <v>0</v>
      </c>
      <c r="O76">
        <v>0</v>
      </c>
      <c r="P76" t="s">
        <v>157</v>
      </c>
      <c r="Q76" t="s">
        <v>121</v>
      </c>
      <c r="R76" t="s">
        <v>148</v>
      </c>
      <c r="S76" t="str">
        <f>VLOOKUP(LEFT(A76,FIND(",",A76)-1),[1]Sheet1!$A$2:$B$51,2,FALSE)</f>
        <v>35.9042,40.6136,-95.7744,-89.0987</v>
      </c>
      <c r="U76">
        <v>35.904200000000003</v>
      </c>
      <c r="V76">
        <v>40.613599999999998</v>
      </c>
      <c r="W76">
        <v>-95.7744</v>
      </c>
      <c r="X76">
        <v>-89.098699999999994</v>
      </c>
      <c r="Y76">
        <f>(X76-W76)/(V76-U76)</f>
        <v>1.4175266488300025</v>
      </c>
      <c r="Z76" t="str">
        <f>IF(AND(Y76 &gt;= 0.9, Y76 &lt;= 1.1),"Square", "Rectangular")</f>
        <v>Rectangular</v>
      </c>
      <c r="AA76">
        <f t="shared" si="4"/>
        <v>38.008899999999997</v>
      </c>
      <c r="AB76">
        <f t="shared" si="5"/>
        <v>38.508899999999997</v>
      </c>
      <c r="AC76">
        <f t="shared" si="6"/>
        <v>-92.686549999999997</v>
      </c>
      <c r="AD76">
        <f t="shared" si="7"/>
        <v>-92.186549999999997</v>
      </c>
    </row>
    <row r="77" spans="1:30" x14ac:dyDescent="0.25">
      <c r="A77" t="s">
        <v>21</v>
      </c>
      <c r="B77" t="s">
        <v>69</v>
      </c>
      <c r="C77" t="s">
        <v>118</v>
      </c>
      <c r="D77" t="s">
        <v>119</v>
      </c>
      <c r="E77">
        <v>8</v>
      </c>
      <c r="F77">
        <v>0.25</v>
      </c>
      <c r="G77">
        <v>19790101</v>
      </c>
      <c r="H77">
        <v>20090101</v>
      </c>
      <c r="I77" t="s">
        <v>118</v>
      </c>
      <c r="J77" t="s">
        <v>120</v>
      </c>
      <c r="K77">
        <v>18</v>
      </c>
      <c r="L77">
        <v>24</v>
      </c>
      <c r="M77">
        <v>150</v>
      </c>
      <c r="N77">
        <v>0</v>
      </c>
      <c r="O77">
        <v>0</v>
      </c>
      <c r="P77" t="s">
        <v>157</v>
      </c>
      <c r="Q77" t="s">
        <v>121</v>
      </c>
      <c r="R77" t="s">
        <v>148</v>
      </c>
      <c r="S77" t="str">
        <f>VLOOKUP(LEFT(A77,FIND(",",A77)-1),[1]Sheet1!$A$2:$B$51,2,FALSE)</f>
        <v>33.0042,36.4996,-94.6192,-89.6419</v>
      </c>
      <c r="U77">
        <v>33.004199999999997</v>
      </c>
      <c r="V77">
        <v>36.499600000000001</v>
      </c>
      <c r="W77">
        <v>-94.619200000000006</v>
      </c>
      <c r="X77">
        <v>-89.641900000000007</v>
      </c>
      <c r="Y77">
        <f>(X77-W77)/(V77-U77)</f>
        <v>1.4239572008926</v>
      </c>
      <c r="Z77" t="str">
        <f>IF(AND(Y77 &gt;= 0.9, Y77 &lt;= 1.1),"Square", "Rectangular")</f>
        <v>Rectangular</v>
      </c>
      <c r="AA77">
        <f t="shared" si="4"/>
        <v>34.501899999999999</v>
      </c>
      <c r="AB77">
        <f t="shared" si="5"/>
        <v>35.001899999999999</v>
      </c>
      <c r="AC77">
        <f t="shared" si="6"/>
        <v>-92.380549999999999</v>
      </c>
      <c r="AD77">
        <f t="shared" si="7"/>
        <v>-91.880549999999999</v>
      </c>
    </row>
    <row r="78" spans="1:30" x14ac:dyDescent="0.25">
      <c r="A78" t="s">
        <v>65</v>
      </c>
      <c r="B78" t="s">
        <v>115</v>
      </c>
      <c r="C78" t="s">
        <v>118</v>
      </c>
      <c r="D78" t="s">
        <v>131</v>
      </c>
      <c r="E78">
        <v>8</v>
      </c>
      <c r="F78">
        <v>0.25</v>
      </c>
      <c r="G78">
        <v>19790101</v>
      </c>
      <c r="H78">
        <v>20090101</v>
      </c>
      <c r="I78" t="s">
        <v>118</v>
      </c>
      <c r="J78" t="s">
        <v>120</v>
      </c>
      <c r="K78">
        <v>18</v>
      </c>
      <c r="L78">
        <v>24</v>
      </c>
      <c r="M78">
        <v>150</v>
      </c>
      <c r="N78">
        <v>0</v>
      </c>
      <c r="O78">
        <v>0</v>
      </c>
      <c r="P78" t="s">
        <v>157</v>
      </c>
      <c r="Q78" t="s">
        <v>121</v>
      </c>
      <c r="R78" t="s">
        <v>148</v>
      </c>
      <c r="S78" t="str">
        <f>VLOOKUP(LEFT(A78,FIND(",",A78)-1),[1]Sheet1!$A$2:$B$51,2,FALSE)</f>
        <v>37.2017,40.6378,-82.6444,-77.7189</v>
      </c>
      <c r="U78">
        <v>37.201700000000002</v>
      </c>
      <c r="V78">
        <v>40.637799999999999</v>
      </c>
      <c r="W78">
        <v>-82.644400000000005</v>
      </c>
      <c r="X78">
        <v>-77.718900000000005</v>
      </c>
      <c r="Y78">
        <f>(X78-W78)/(V78-U78)</f>
        <v>1.4334565350251753</v>
      </c>
      <c r="Z78" t="str">
        <f>IF(AND(Y78 &gt;= 0.9, Y78 &lt;= 1.1),"Square", "Rectangular")</f>
        <v>Rectangular</v>
      </c>
      <c r="AA78">
        <f t="shared" si="4"/>
        <v>38.669750000000001</v>
      </c>
      <c r="AB78">
        <f t="shared" si="5"/>
        <v>39.169750000000001</v>
      </c>
      <c r="AC78">
        <f t="shared" si="6"/>
        <v>-80.431650000000005</v>
      </c>
      <c r="AD78">
        <f t="shared" si="7"/>
        <v>-79.931650000000005</v>
      </c>
    </row>
    <row r="79" spans="1:30" x14ac:dyDescent="0.25">
      <c r="A79" t="s">
        <v>57</v>
      </c>
      <c r="B79" t="s">
        <v>107</v>
      </c>
      <c r="C79" t="s">
        <v>118</v>
      </c>
      <c r="D79" t="s">
        <v>124</v>
      </c>
      <c r="E79">
        <v>8</v>
      </c>
      <c r="F79">
        <v>0.25</v>
      </c>
      <c r="G79">
        <v>19790101</v>
      </c>
      <c r="H79">
        <v>20090101</v>
      </c>
      <c r="I79" t="s">
        <v>118</v>
      </c>
      <c r="J79" t="s">
        <v>120</v>
      </c>
      <c r="K79">
        <v>18</v>
      </c>
      <c r="L79">
        <v>24</v>
      </c>
      <c r="M79">
        <v>150</v>
      </c>
      <c r="N79">
        <v>0</v>
      </c>
      <c r="O79">
        <v>0</v>
      </c>
      <c r="P79" t="s">
        <v>157</v>
      </c>
      <c r="Q79" t="s">
        <v>121</v>
      </c>
      <c r="R79" t="s">
        <v>148</v>
      </c>
      <c r="S79" t="str">
        <f>VLOOKUP(LEFT(A79,FIND(",",A79)-1),[1]Sheet1!$A$2:$B$51,2,FALSE)</f>
        <v>32.0374,35.2155,-83.3539,-78.5409</v>
      </c>
      <c r="U79">
        <v>32.037399999999998</v>
      </c>
      <c r="V79">
        <v>35.215499999999999</v>
      </c>
      <c r="W79">
        <v>-83.353899999999996</v>
      </c>
      <c r="X79">
        <v>-78.540899999999993</v>
      </c>
      <c r="Y79">
        <f>(X79-W79)/(V79-U79)</f>
        <v>1.5144268588150158</v>
      </c>
      <c r="Z79" t="str">
        <f>IF(AND(Y79 &gt;= 0.9, Y79 &lt;= 1.1),"Square", "Rectangular")</f>
        <v>Rectangular</v>
      </c>
      <c r="AA79">
        <f t="shared" si="4"/>
        <v>33.376449999999998</v>
      </c>
      <c r="AB79">
        <f t="shared" si="5"/>
        <v>33.876449999999998</v>
      </c>
      <c r="AC79">
        <f t="shared" si="6"/>
        <v>-81.197399999999988</v>
      </c>
      <c r="AD79">
        <f t="shared" si="7"/>
        <v>-80.697399999999988</v>
      </c>
    </row>
    <row r="80" spans="1:30" x14ac:dyDescent="0.25">
      <c r="A80" t="s">
        <v>28</v>
      </c>
      <c r="B80" t="s">
        <v>88</v>
      </c>
      <c r="C80" t="s">
        <v>118</v>
      </c>
      <c r="D80" t="s">
        <v>132</v>
      </c>
      <c r="E80">
        <v>8</v>
      </c>
      <c r="F80">
        <v>0.25</v>
      </c>
      <c r="G80">
        <v>19790101</v>
      </c>
      <c r="H80">
        <v>20090101</v>
      </c>
      <c r="I80" t="s">
        <v>118</v>
      </c>
      <c r="J80" t="s">
        <v>120</v>
      </c>
      <c r="K80">
        <v>18</v>
      </c>
      <c r="L80">
        <v>24</v>
      </c>
      <c r="M80">
        <v>150</v>
      </c>
      <c r="N80">
        <v>0</v>
      </c>
      <c r="O80">
        <v>0</v>
      </c>
      <c r="P80" t="s">
        <v>157</v>
      </c>
      <c r="Q80" t="s">
        <v>121</v>
      </c>
      <c r="R80" t="s">
        <v>148</v>
      </c>
      <c r="S80" t="str">
        <f>VLOOKUP(LEFT(A80,FIND(",",A80)-1),[1]Sheet1!$A$2:$B$51,2,FALSE)</f>
        <v>18.9117,22.2356,-160.2471,-154.8066</v>
      </c>
      <c r="U80">
        <v>18.9117</v>
      </c>
      <c r="V80">
        <v>22.235600000000002</v>
      </c>
      <c r="W80">
        <v>-160.24709999999999</v>
      </c>
      <c r="X80">
        <v>-154.8066</v>
      </c>
      <c r="Y80">
        <f>(X80-W80)/(V80-U80)</f>
        <v>1.636782093324102</v>
      </c>
      <c r="Z80" t="str">
        <f>IF(AND(Y80 &gt;= 0.9, Y80 &lt;= 1.1),"Square", "Rectangular")</f>
        <v>Rectangular</v>
      </c>
      <c r="AA80">
        <f t="shared" si="4"/>
        <v>20.323650000000001</v>
      </c>
      <c r="AB80">
        <f t="shared" si="5"/>
        <v>20.823650000000001</v>
      </c>
      <c r="AC80">
        <f t="shared" si="6"/>
        <v>-157.77685</v>
      </c>
      <c r="AD80">
        <f t="shared" si="7"/>
        <v>-157.27685</v>
      </c>
    </row>
    <row r="81" spans="1:30" x14ac:dyDescent="0.25">
      <c r="A81" t="s">
        <v>67</v>
      </c>
      <c r="B81" t="s">
        <v>117</v>
      </c>
      <c r="C81" t="s">
        <v>118</v>
      </c>
      <c r="D81" t="s">
        <v>133</v>
      </c>
      <c r="E81">
        <v>8</v>
      </c>
      <c r="F81">
        <v>0.25</v>
      </c>
      <c r="G81">
        <v>19790101</v>
      </c>
      <c r="H81">
        <v>20090101</v>
      </c>
      <c r="I81" t="s">
        <v>118</v>
      </c>
      <c r="J81" t="s">
        <v>120</v>
      </c>
      <c r="K81">
        <v>18</v>
      </c>
      <c r="L81">
        <v>24</v>
      </c>
      <c r="M81">
        <v>150</v>
      </c>
      <c r="N81">
        <v>0</v>
      </c>
      <c r="O81">
        <v>0</v>
      </c>
      <c r="P81" t="s">
        <v>157</v>
      </c>
      <c r="Q81" t="s">
        <v>121</v>
      </c>
      <c r="R81" t="s">
        <v>148</v>
      </c>
      <c r="S81" t="str">
        <f>VLOOKUP(LEFT(A81,FIND(",",A81)-1),[1]Sheet1!$A$2:$B$51,2,FALSE)</f>
        <v>40.9946,45.006,-111.0563,-104.0518</v>
      </c>
      <c r="U81">
        <v>40.994599999999998</v>
      </c>
      <c r="V81">
        <v>45.006</v>
      </c>
      <c r="W81">
        <v>-111.05629999999999</v>
      </c>
      <c r="X81">
        <v>-104.0518</v>
      </c>
      <c r="Y81">
        <f>(X81-W81)/(V81-U81)</f>
        <v>1.7461484768410005</v>
      </c>
      <c r="Z81" t="str">
        <f>IF(AND(Y81 &gt;= 0.9, Y81 &lt;= 1.1),"Square", "Rectangular")</f>
        <v>Rectangular</v>
      </c>
      <c r="AA81">
        <f t="shared" si="4"/>
        <v>42.750299999999996</v>
      </c>
      <c r="AB81">
        <f t="shared" si="5"/>
        <v>43.250299999999996</v>
      </c>
      <c r="AC81">
        <f t="shared" si="6"/>
        <v>-107.80404999999999</v>
      </c>
      <c r="AD81">
        <f t="shared" si="7"/>
        <v>-107.30404999999999</v>
      </c>
    </row>
    <row r="82" spans="1:30" x14ac:dyDescent="0.25">
      <c r="A82" t="s">
        <v>23</v>
      </c>
      <c r="B82" t="s">
        <v>71</v>
      </c>
      <c r="C82" t="s">
        <v>118</v>
      </c>
      <c r="D82" t="s">
        <v>127</v>
      </c>
      <c r="E82">
        <v>8</v>
      </c>
      <c r="F82">
        <v>0.25</v>
      </c>
      <c r="G82">
        <v>19790101</v>
      </c>
      <c r="H82">
        <v>20090101</v>
      </c>
      <c r="I82" t="s">
        <v>118</v>
      </c>
      <c r="J82" t="s">
        <v>120</v>
      </c>
      <c r="K82">
        <v>18</v>
      </c>
      <c r="L82">
        <v>24</v>
      </c>
      <c r="M82">
        <v>150</v>
      </c>
      <c r="N82">
        <v>0</v>
      </c>
      <c r="O82">
        <v>0</v>
      </c>
      <c r="P82" t="s">
        <v>157</v>
      </c>
      <c r="Q82" t="s">
        <v>121</v>
      </c>
      <c r="R82" t="s">
        <v>148</v>
      </c>
      <c r="S82" t="str">
        <f>VLOOKUP(LEFT(A82,FIND(",",A82)-1),[1]Sheet1!$A$2:$B$51,2,FALSE)</f>
        <v>36.9923,41.0035,-109.0604,-102.0415</v>
      </c>
      <c r="U82">
        <v>36.9923</v>
      </c>
      <c r="V82">
        <v>41.003500000000003</v>
      </c>
      <c r="W82">
        <v>-109.0604</v>
      </c>
      <c r="X82">
        <v>-102.0415</v>
      </c>
      <c r="Y82">
        <f>(X82-W82)/(V82-U82)</f>
        <v>1.7498254886318303</v>
      </c>
      <c r="Z82" t="str">
        <f>IF(AND(Y82 &gt;= 0.9, Y82 &lt;= 1.1),"Square", "Rectangular")</f>
        <v>Rectangular</v>
      </c>
      <c r="AA82">
        <f t="shared" si="4"/>
        <v>38.747900000000001</v>
      </c>
      <c r="AB82">
        <f t="shared" si="5"/>
        <v>39.247900000000001</v>
      </c>
      <c r="AC82">
        <f t="shared" si="6"/>
        <v>-105.80095</v>
      </c>
      <c r="AD82">
        <f t="shared" si="7"/>
        <v>-105.30095</v>
      </c>
    </row>
    <row r="83" spans="1:30" x14ac:dyDescent="0.25">
      <c r="A83" t="s">
        <v>49</v>
      </c>
      <c r="B83" t="s">
        <v>99</v>
      </c>
      <c r="C83" t="s">
        <v>118</v>
      </c>
      <c r="D83" t="s">
        <v>134</v>
      </c>
      <c r="E83">
        <v>8</v>
      </c>
      <c r="F83">
        <v>0.25</v>
      </c>
      <c r="G83">
        <v>19790101</v>
      </c>
      <c r="H83">
        <v>20090101</v>
      </c>
      <c r="I83" t="s">
        <v>118</v>
      </c>
      <c r="J83" t="s">
        <v>120</v>
      </c>
      <c r="K83">
        <v>18</v>
      </c>
      <c r="L83">
        <v>24</v>
      </c>
      <c r="M83">
        <v>150</v>
      </c>
      <c r="N83">
        <v>0</v>
      </c>
      <c r="O83">
        <v>0</v>
      </c>
      <c r="P83" t="s">
        <v>157</v>
      </c>
      <c r="Q83" t="s">
        <v>121</v>
      </c>
      <c r="R83" t="s">
        <v>148</v>
      </c>
      <c r="S83" t="str">
        <f>VLOOKUP(LEFT(A83,FIND(",",A83)-1),[1]Sheet1!$A$2:$B$51,2,FALSE)</f>
        <v>40.496,45.0128,-79.762,-71.8562</v>
      </c>
      <c r="U83">
        <v>40.496000000000002</v>
      </c>
      <c r="V83">
        <v>45.012799999999999</v>
      </c>
      <c r="W83">
        <v>-79.762</v>
      </c>
      <c r="X83">
        <v>-71.856200000000001</v>
      </c>
      <c r="Y83">
        <f>(X83-W83)/(V83-U83)</f>
        <v>1.7503099539497002</v>
      </c>
      <c r="Z83" t="str">
        <f>IF(AND(Y83 &gt;= 0.9, Y83 &lt;= 1.1),"Square", "Rectangular")</f>
        <v>Rectangular</v>
      </c>
      <c r="AA83">
        <f t="shared" si="4"/>
        <v>42.504400000000004</v>
      </c>
      <c r="AB83">
        <f t="shared" si="5"/>
        <v>43.004400000000004</v>
      </c>
      <c r="AC83">
        <f t="shared" si="6"/>
        <v>-76.059100000000001</v>
      </c>
      <c r="AD83">
        <f t="shared" si="7"/>
        <v>-75.559100000000001</v>
      </c>
    </row>
    <row r="84" spans="1:30" x14ac:dyDescent="0.25">
      <c r="A84" t="s">
        <v>24</v>
      </c>
      <c r="B84" t="s">
        <v>86</v>
      </c>
      <c r="C84" t="s">
        <v>118</v>
      </c>
      <c r="D84" t="s">
        <v>128</v>
      </c>
      <c r="E84">
        <v>8</v>
      </c>
      <c r="F84">
        <v>0.25</v>
      </c>
      <c r="G84">
        <v>19790101</v>
      </c>
      <c r="H84">
        <v>20090101</v>
      </c>
      <c r="I84" t="s">
        <v>118</v>
      </c>
      <c r="J84" t="s">
        <v>120</v>
      </c>
      <c r="K84">
        <v>18</v>
      </c>
      <c r="L84">
        <v>24</v>
      </c>
      <c r="M84">
        <v>150</v>
      </c>
      <c r="N84">
        <v>0</v>
      </c>
      <c r="O84">
        <v>0</v>
      </c>
      <c r="P84" t="s">
        <v>157</v>
      </c>
      <c r="Q84" t="s">
        <v>121</v>
      </c>
      <c r="R84" t="s">
        <v>148</v>
      </c>
      <c r="S84" t="str">
        <f>VLOOKUP(LEFT(A84,FIND(",",A84)-1),[1]Sheet1!$A$2:$B$51,2,FALSE)</f>
        <v>40.9805,42.0504,-73.7279,-71.7872</v>
      </c>
      <c r="U84">
        <v>40.980499999999999</v>
      </c>
      <c r="V84">
        <v>42.050400000000003</v>
      </c>
      <c r="W84">
        <v>-73.727900000000005</v>
      </c>
      <c r="X84">
        <v>-71.787199999999999</v>
      </c>
      <c r="Y84">
        <f>(X84-W84)/(V84-U84)</f>
        <v>1.8139078418543784</v>
      </c>
      <c r="Z84" t="str">
        <f>IF(AND(Y84 &gt;= 0.9, Y84 &lt;= 1.1),"Square", "Rectangular")</f>
        <v>Rectangular</v>
      </c>
      <c r="AA84">
        <f t="shared" si="4"/>
        <v>41.265450000000001</v>
      </c>
      <c r="AB84">
        <f t="shared" si="5"/>
        <v>41.765450000000001</v>
      </c>
      <c r="AC84">
        <f t="shared" si="6"/>
        <v>-73.007550000000009</v>
      </c>
      <c r="AD84">
        <f t="shared" si="7"/>
        <v>-72.507550000000009</v>
      </c>
    </row>
    <row r="85" spans="1:30" x14ac:dyDescent="0.25">
      <c r="A85" t="s">
        <v>54</v>
      </c>
      <c r="B85" t="s">
        <v>83</v>
      </c>
      <c r="C85" t="s">
        <v>118</v>
      </c>
      <c r="D85" t="s">
        <v>138</v>
      </c>
      <c r="E85">
        <v>8</v>
      </c>
      <c r="F85">
        <v>0.25</v>
      </c>
      <c r="G85">
        <v>19790101</v>
      </c>
      <c r="H85">
        <v>20090101</v>
      </c>
      <c r="I85" t="s">
        <v>118</v>
      </c>
      <c r="J85" t="s">
        <v>120</v>
      </c>
      <c r="K85">
        <v>18</v>
      </c>
      <c r="L85">
        <v>24</v>
      </c>
      <c r="M85">
        <v>150</v>
      </c>
      <c r="N85">
        <v>0</v>
      </c>
      <c r="O85">
        <v>0</v>
      </c>
      <c r="P85" t="s">
        <v>157</v>
      </c>
      <c r="Q85" t="s">
        <v>121</v>
      </c>
      <c r="R85" t="s">
        <v>148</v>
      </c>
      <c r="S85" t="str">
        <f>VLOOKUP(LEFT(A85,FIND(",",A85)-1),[1]Sheet1!$A$2:$B$51,2,FALSE)</f>
        <v>41.992,46.2938,-124.5664,-116.4633</v>
      </c>
      <c r="U85">
        <v>41.991999999999997</v>
      </c>
      <c r="V85">
        <v>46.293799999999997</v>
      </c>
      <c r="W85">
        <v>-124.5664</v>
      </c>
      <c r="X85">
        <v>-116.4633</v>
      </c>
      <c r="Y85">
        <f>(X85-W85)/(V85-U85)</f>
        <v>1.8836533544097813</v>
      </c>
      <c r="Z85" t="str">
        <f>IF(AND(Y85 &gt;= 0.9, Y85 &lt;= 1.1),"Square", "Rectangular")</f>
        <v>Rectangular</v>
      </c>
      <c r="AA85">
        <f t="shared" si="4"/>
        <v>43.892899999999997</v>
      </c>
      <c r="AB85">
        <f t="shared" si="5"/>
        <v>44.392899999999997</v>
      </c>
      <c r="AC85">
        <f t="shared" si="6"/>
        <v>-120.76485</v>
      </c>
      <c r="AD85">
        <f t="shared" si="7"/>
        <v>-120.26485</v>
      </c>
    </row>
    <row r="86" spans="1:30" x14ac:dyDescent="0.25">
      <c r="A86" t="s">
        <v>32</v>
      </c>
      <c r="B86" t="s">
        <v>89</v>
      </c>
      <c r="C86" t="s">
        <v>118</v>
      </c>
      <c r="D86" t="s">
        <v>136</v>
      </c>
      <c r="E86">
        <v>8</v>
      </c>
      <c r="F86">
        <v>0.25</v>
      </c>
      <c r="G86">
        <v>19790101</v>
      </c>
      <c r="H86">
        <v>20090101</v>
      </c>
      <c r="I86" t="s">
        <v>118</v>
      </c>
      <c r="J86" t="s">
        <v>120</v>
      </c>
      <c r="K86">
        <v>18</v>
      </c>
      <c r="L86">
        <v>24</v>
      </c>
      <c r="M86">
        <v>150</v>
      </c>
      <c r="N86">
        <v>0</v>
      </c>
      <c r="O86">
        <v>0</v>
      </c>
      <c r="P86" t="s">
        <v>157</v>
      </c>
      <c r="Q86" t="s">
        <v>121</v>
      </c>
      <c r="R86" t="s">
        <v>148</v>
      </c>
      <c r="S86" t="str">
        <f>VLOOKUP(LEFT(A86,FIND(",",A86)-1),[1]Sheet1!$A$2:$B$51,2,FALSE)</f>
        <v>40.3755,43.501,-96.6394,-90.1404</v>
      </c>
      <c r="U86">
        <v>40.375500000000002</v>
      </c>
      <c r="V86">
        <v>43.500999999999998</v>
      </c>
      <c r="W86">
        <v>-96.639399999999995</v>
      </c>
      <c r="X86">
        <v>-90.1404</v>
      </c>
      <c r="Y86">
        <f>(X86-W86)/(V86-U86)</f>
        <v>2.0793473044312925</v>
      </c>
      <c r="Z86" t="str">
        <f>IF(AND(Y86 &gt;= 0.9, Y86 &lt;= 1.1),"Square", "Rectangular")</f>
        <v>Rectangular</v>
      </c>
      <c r="AA86">
        <f t="shared" si="4"/>
        <v>41.688249999999996</v>
      </c>
      <c r="AB86">
        <f t="shared" si="5"/>
        <v>42.188249999999996</v>
      </c>
      <c r="AC86">
        <f t="shared" si="6"/>
        <v>-93.639899999999997</v>
      </c>
      <c r="AD86">
        <f t="shared" si="7"/>
        <v>-93.139899999999997</v>
      </c>
    </row>
    <row r="87" spans="1:30" x14ac:dyDescent="0.25">
      <c r="A87" t="s">
        <v>38</v>
      </c>
      <c r="B87" t="s">
        <v>77</v>
      </c>
      <c r="C87" t="s">
        <v>118</v>
      </c>
      <c r="D87" t="s">
        <v>124</v>
      </c>
      <c r="E87">
        <v>8</v>
      </c>
      <c r="F87">
        <v>0.25</v>
      </c>
      <c r="G87">
        <v>19790101</v>
      </c>
      <c r="H87">
        <v>20090101</v>
      </c>
      <c r="I87" t="s">
        <v>118</v>
      </c>
      <c r="J87" t="s">
        <v>120</v>
      </c>
      <c r="K87">
        <v>18</v>
      </c>
      <c r="L87">
        <v>24</v>
      </c>
      <c r="M87">
        <v>150</v>
      </c>
      <c r="N87">
        <v>0</v>
      </c>
      <c r="O87">
        <v>0</v>
      </c>
      <c r="P87" t="s">
        <v>157</v>
      </c>
      <c r="Q87" t="s">
        <v>121</v>
      </c>
      <c r="R87" t="s">
        <v>148</v>
      </c>
      <c r="S87" t="str">
        <f>VLOOKUP(LEFT(A87,FIND(",",A87)-1),[1]Sheet1!$A$2:$B$51,2,FALSE)</f>
        <v>41.2381,42.8868,-73.5081,-69.9282</v>
      </c>
      <c r="U87">
        <v>41.238100000000003</v>
      </c>
      <c r="V87">
        <v>42.886800000000001</v>
      </c>
      <c r="W87">
        <v>-73.508099999999999</v>
      </c>
      <c r="X87">
        <v>-69.928200000000004</v>
      </c>
      <c r="Y87">
        <f>(X87-W87)/(V87-U87)</f>
        <v>2.1713471219748888</v>
      </c>
      <c r="Z87" t="str">
        <f>IF(AND(Y87 &gt;= 0.9, Y87 &lt;= 1.1),"Square", "Rectangular")</f>
        <v>Rectangular</v>
      </c>
      <c r="AA87">
        <f t="shared" si="4"/>
        <v>41.812449999999998</v>
      </c>
      <c r="AB87">
        <f t="shared" si="5"/>
        <v>42.312449999999998</v>
      </c>
      <c r="AC87">
        <f t="shared" si="6"/>
        <v>-71.968150000000009</v>
      </c>
      <c r="AD87">
        <f t="shared" si="7"/>
        <v>-71.468150000000009</v>
      </c>
    </row>
    <row r="88" spans="1:30" x14ac:dyDescent="0.25">
      <c r="A88" t="s">
        <v>58</v>
      </c>
      <c r="B88" t="s">
        <v>108</v>
      </c>
      <c r="C88" t="s">
        <v>118</v>
      </c>
      <c r="D88" t="s">
        <v>125</v>
      </c>
      <c r="E88">
        <v>8</v>
      </c>
      <c r="F88">
        <v>0.25</v>
      </c>
      <c r="G88">
        <v>19790101</v>
      </c>
      <c r="H88">
        <v>20090101</v>
      </c>
      <c r="I88" t="s">
        <v>118</v>
      </c>
      <c r="J88" t="s">
        <v>120</v>
      </c>
      <c r="K88">
        <v>18</v>
      </c>
      <c r="L88">
        <v>24</v>
      </c>
      <c r="M88">
        <v>150</v>
      </c>
      <c r="N88">
        <v>0</v>
      </c>
      <c r="O88">
        <v>0</v>
      </c>
      <c r="P88" t="s">
        <v>157</v>
      </c>
      <c r="Q88" t="s">
        <v>121</v>
      </c>
      <c r="R88" t="s">
        <v>148</v>
      </c>
      <c r="S88" t="str">
        <f>VLOOKUP(LEFT(A88,FIND(",",A88)-1),[1]Sheet1!$A$2:$B$51,2,FALSE)</f>
        <v>42.4796,45.9455,-104.0577,-96.4364</v>
      </c>
      <c r="U88">
        <v>42.479599999999998</v>
      </c>
      <c r="V88">
        <v>45.945500000000003</v>
      </c>
      <c r="W88">
        <v>-104.0577</v>
      </c>
      <c r="X88">
        <v>-96.436400000000006</v>
      </c>
      <c r="Y88">
        <f>(X88-W88)/(V88-U88)</f>
        <v>2.1989382267232118</v>
      </c>
      <c r="Z88" t="str">
        <f>IF(AND(Y88 &gt;= 0.9, Y88 &lt;= 1.1),"Square", "Rectangular")</f>
        <v>Rectangular</v>
      </c>
      <c r="AA88">
        <f t="shared" si="4"/>
        <v>43.96255</v>
      </c>
      <c r="AB88">
        <f t="shared" si="5"/>
        <v>44.46255</v>
      </c>
      <c r="AC88">
        <f t="shared" si="6"/>
        <v>-100.49705</v>
      </c>
      <c r="AD88">
        <f t="shared" si="7"/>
        <v>-99.997050000000002</v>
      </c>
    </row>
    <row r="89" spans="1:30" x14ac:dyDescent="0.25">
      <c r="A89" t="s">
        <v>64</v>
      </c>
      <c r="B89" t="s">
        <v>114</v>
      </c>
      <c r="C89" t="s">
        <v>118</v>
      </c>
      <c r="D89" t="s">
        <v>130</v>
      </c>
      <c r="E89">
        <v>8</v>
      </c>
      <c r="F89">
        <v>0.25</v>
      </c>
      <c r="G89">
        <v>19790101</v>
      </c>
      <c r="H89">
        <v>20090101</v>
      </c>
      <c r="I89" t="s">
        <v>118</v>
      </c>
      <c r="J89" t="s">
        <v>120</v>
      </c>
      <c r="K89">
        <v>18</v>
      </c>
      <c r="L89">
        <v>24</v>
      </c>
      <c r="M89">
        <v>150</v>
      </c>
      <c r="N89">
        <v>0</v>
      </c>
      <c r="O89">
        <v>0</v>
      </c>
      <c r="P89" t="s">
        <v>157</v>
      </c>
      <c r="Q89" t="s">
        <v>121</v>
      </c>
      <c r="R89" t="s">
        <v>148</v>
      </c>
      <c r="S89" t="str">
        <f>VLOOKUP(LEFT(A89,FIND(",",A89)-1),[1]Sheet1!$A$2:$B$51,2,FALSE)</f>
        <v>45.5437,49.0049,-124.7494,-116.9161</v>
      </c>
      <c r="U89">
        <v>45.543700000000001</v>
      </c>
      <c r="V89">
        <v>49.004899999999999</v>
      </c>
      <c r="W89">
        <v>-124.74939999999999</v>
      </c>
      <c r="X89">
        <v>-116.9161</v>
      </c>
      <c r="Y89">
        <f>(X89-W89)/(V89-U89)</f>
        <v>2.263174621518548</v>
      </c>
      <c r="Z89" t="str">
        <f>IF(AND(Y89 &gt;= 0.9, Y89 &lt;= 1.1),"Square", "Rectangular")</f>
        <v>Rectangular</v>
      </c>
      <c r="AA89">
        <f t="shared" si="4"/>
        <v>47.024299999999997</v>
      </c>
      <c r="AB89">
        <f t="shared" si="5"/>
        <v>47.524299999999997</v>
      </c>
      <c r="AC89">
        <f t="shared" si="6"/>
        <v>-121.08275</v>
      </c>
      <c r="AD89">
        <f t="shared" si="7"/>
        <v>-120.58275</v>
      </c>
    </row>
    <row r="90" spans="1:30" x14ac:dyDescent="0.25">
      <c r="A90" t="s">
        <v>55</v>
      </c>
      <c r="B90" t="s">
        <v>100</v>
      </c>
      <c r="C90" t="s">
        <v>118</v>
      </c>
      <c r="D90" t="s">
        <v>139</v>
      </c>
      <c r="E90">
        <v>8</v>
      </c>
      <c r="F90">
        <v>0.25</v>
      </c>
      <c r="G90">
        <v>19790101</v>
      </c>
      <c r="H90">
        <v>20090101</v>
      </c>
      <c r="I90" t="s">
        <v>118</v>
      </c>
      <c r="J90" t="s">
        <v>120</v>
      </c>
      <c r="K90">
        <v>18</v>
      </c>
      <c r="L90">
        <v>24</v>
      </c>
      <c r="M90">
        <v>150</v>
      </c>
      <c r="N90">
        <v>0</v>
      </c>
      <c r="O90">
        <v>0</v>
      </c>
      <c r="P90" t="s">
        <v>157</v>
      </c>
      <c r="Q90" t="s">
        <v>121</v>
      </c>
      <c r="R90" t="s">
        <v>148</v>
      </c>
      <c r="S90" t="str">
        <f>VLOOKUP(LEFT(A90,FIND(",",A90)-1),[1]Sheet1!$A$2:$B$51,2,FALSE)</f>
        <v>39.7199,42.2695,-80.5195,-74.6896</v>
      </c>
      <c r="U90">
        <v>39.719900000000003</v>
      </c>
      <c r="V90">
        <v>42.269500000000001</v>
      </c>
      <c r="W90">
        <v>-80.519499999999994</v>
      </c>
      <c r="X90">
        <v>-74.689599999999999</v>
      </c>
      <c r="Y90">
        <f>(X90-W90)/(V90-U90)</f>
        <v>2.2865939755255722</v>
      </c>
      <c r="Z90" t="str">
        <f>IF(AND(Y90 &gt;= 0.9, Y90 &lt;= 1.1),"Square", "Rectangular")</f>
        <v>Rectangular</v>
      </c>
      <c r="AA90">
        <f t="shared" si="4"/>
        <v>40.744700000000002</v>
      </c>
      <c r="AB90">
        <f t="shared" si="5"/>
        <v>41.244700000000002</v>
      </c>
      <c r="AC90">
        <f t="shared" si="6"/>
        <v>-77.854549999999989</v>
      </c>
      <c r="AD90">
        <f t="shared" si="7"/>
        <v>-77.354549999999989</v>
      </c>
    </row>
    <row r="91" spans="1:30" x14ac:dyDescent="0.25">
      <c r="A91" t="s">
        <v>19</v>
      </c>
      <c r="B91" t="s">
        <v>84</v>
      </c>
      <c r="C91" t="s">
        <v>118</v>
      </c>
      <c r="D91" t="s">
        <v>124</v>
      </c>
      <c r="E91">
        <v>8</v>
      </c>
      <c r="F91">
        <v>0.25</v>
      </c>
      <c r="G91">
        <v>19790101</v>
      </c>
      <c r="H91">
        <v>20090101</v>
      </c>
      <c r="I91" t="s">
        <v>118</v>
      </c>
      <c r="J91" t="s">
        <v>120</v>
      </c>
      <c r="K91">
        <v>18</v>
      </c>
      <c r="L91">
        <v>24</v>
      </c>
      <c r="M91">
        <v>150</v>
      </c>
      <c r="N91">
        <v>0</v>
      </c>
      <c r="O91">
        <v>0</v>
      </c>
      <c r="P91" t="s">
        <v>157</v>
      </c>
      <c r="Q91" t="s">
        <v>121</v>
      </c>
      <c r="R91" t="s">
        <v>148</v>
      </c>
      <c r="S91" t="str">
        <f>VLOOKUP(LEFT(A91,FIND(",",A91)-1),[1]Sheet1!$A$2:$B$51,2,FALSE)</f>
        <v>51.2097,71.441,-179.1505,-129.9795</v>
      </c>
      <c r="U91">
        <v>51.209699999999998</v>
      </c>
      <c r="V91">
        <v>71.441000000000003</v>
      </c>
      <c r="W91">
        <v>-179.15049999999999</v>
      </c>
      <c r="X91">
        <v>-129.9795</v>
      </c>
      <c r="Y91">
        <f>(X91-W91)/(V91-U91)</f>
        <v>2.4304419389757448</v>
      </c>
      <c r="Z91" t="str">
        <f>IF(AND(Y91 &gt;= 0.9, Y91 &lt;= 1.1),"Square", "Rectangular")</f>
        <v>Rectangular</v>
      </c>
      <c r="AA91">
        <f t="shared" si="4"/>
        <v>61.07535</v>
      </c>
      <c r="AB91">
        <f t="shared" si="5"/>
        <v>61.57535</v>
      </c>
      <c r="AC91">
        <f t="shared" si="6"/>
        <v>-154.815</v>
      </c>
      <c r="AD91">
        <f t="shared" si="7"/>
        <v>-154.315</v>
      </c>
    </row>
    <row r="92" spans="1:30" x14ac:dyDescent="0.25">
      <c r="A92" t="s">
        <v>51</v>
      </c>
      <c r="B92" t="s">
        <v>92</v>
      </c>
      <c r="C92" t="s">
        <v>118</v>
      </c>
      <c r="D92" t="s">
        <v>136</v>
      </c>
      <c r="E92">
        <v>8</v>
      </c>
      <c r="F92">
        <v>0.25</v>
      </c>
      <c r="G92">
        <v>19790101</v>
      </c>
      <c r="H92">
        <v>20090101</v>
      </c>
      <c r="I92" t="s">
        <v>118</v>
      </c>
      <c r="J92" t="s">
        <v>120</v>
      </c>
      <c r="K92">
        <v>18</v>
      </c>
      <c r="L92">
        <v>24</v>
      </c>
      <c r="M92">
        <v>150</v>
      </c>
      <c r="N92">
        <v>0</v>
      </c>
      <c r="O92">
        <v>0</v>
      </c>
      <c r="P92" t="s">
        <v>157</v>
      </c>
      <c r="Q92" t="s">
        <v>121</v>
      </c>
      <c r="R92" t="s">
        <v>148</v>
      </c>
      <c r="S92" t="str">
        <f>VLOOKUP(LEFT(A92,FIND(",",A92)-1),[1]Sheet1!$A$2:$B$51,2,FALSE)</f>
        <v>45.935,49.0007,-104.0489,-96.5548</v>
      </c>
      <c r="U92">
        <v>45.935000000000002</v>
      </c>
      <c r="V92">
        <v>49.000700000000002</v>
      </c>
      <c r="W92">
        <v>-104.0489</v>
      </c>
      <c r="X92">
        <v>-96.5548</v>
      </c>
      <c r="Y92">
        <f>(X92-W92)/(V92-U92)</f>
        <v>2.4444988094073143</v>
      </c>
      <c r="Z92" t="str">
        <f>IF(AND(Y92 &gt;= 0.9, Y92 &lt;= 1.1),"Square", "Rectangular")</f>
        <v>Rectangular</v>
      </c>
      <c r="AA92">
        <f t="shared" si="4"/>
        <v>47.217849999999999</v>
      </c>
      <c r="AB92">
        <f t="shared" si="5"/>
        <v>47.717849999999999</v>
      </c>
      <c r="AC92">
        <f t="shared" si="6"/>
        <v>-100.55185</v>
      </c>
      <c r="AD92">
        <f t="shared" si="7"/>
        <v>-100.05185</v>
      </c>
    </row>
    <row r="93" spans="1:30" x14ac:dyDescent="0.25">
      <c r="A93" t="s">
        <v>37</v>
      </c>
      <c r="B93" t="s">
        <v>96</v>
      </c>
      <c r="C93" t="s">
        <v>118</v>
      </c>
      <c r="D93" t="s">
        <v>123</v>
      </c>
      <c r="E93">
        <v>8</v>
      </c>
      <c r="F93">
        <v>0.25</v>
      </c>
      <c r="G93">
        <v>19790101</v>
      </c>
      <c r="H93">
        <v>20090101</v>
      </c>
      <c r="I93" t="s">
        <v>118</v>
      </c>
      <c r="J93" t="s">
        <v>120</v>
      </c>
      <c r="K93">
        <v>18</v>
      </c>
      <c r="L93">
        <v>24</v>
      </c>
      <c r="M93">
        <v>150</v>
      </c>
      <c r="N93">
        <v>0</v>
      </c>
      <c r="O93">
        <v>0</v>
      </c>
      <c r="P93" t="s">
        <v>157</v>
      </c>
      <c r="Q93" t="s">
        <v>121</v>
      </c>
      <c r="R93" t="s">
        <v>148</v>
      </c>
      <c r="S93" t="str">
        <f>VLOOKUP(LEFT(A93,FIND(",",A93)-1),[1]Sheet1!$A$2:$B$51,2,FALSE)</f>
        <v>37.912,39.7231,-79.4872,-75.0492</v>
      </c>
      <c r="U93">
        <v>37.911999999999999</v>
      </c>
      <c r="V93">
        <v>39.723100000000002</v>
      </c>
      <c r="W93">
        <v>-79.487200000000001</v>
      </c>
      <c r="X93">
        <v>-75.049199999999999</v>
      </c>
      <c r="Y93">
        <f>(X93-W93)/(V93-U93)</f>
        <v>2.450444481254483</v>
      </c>
      <c r="Z93" t="str">
        <f>IF(AND(Y93 &gt;= 0.9, Y93 &lt;= 1.1),"Square", "Rectangular")</f>
        <v>Rectangular</v>
      </c>
      <c r="AA93">
        <f t="shared" si="4"/>
        <v>38.567549999999997</v>
      </c>
      <c r="AB93">
        <f t="shared" si="5"/>
        <v>39.067549999999997</v>
      </c>
      <c r="AC93">
        <f t="shared" si="6"/>
        <v>-77.518200000000007</v>
      </c>
      <c r="AD93">
        <f t="shared" si="7"/>
        <v>-77.018200000000007</v>
      </c>
    </row>
    <row r="94" spans="1:30" x14ac:dyDescent="0.25">
      <c r="A94" t="s">
        <v>33</v>
      </c>
      <c r="B94" t="s">
        <v>90</v>
      </c>
      <c r="C94" t="s">
        <v>118</v>
      </c>
      <c r="D94" t="s">
        <v>137</v>
      </c>
      <c r="E94">
        <v>8</v>
      </c>
      <c r="F94">
        <v>0.25</v>
      </c>
      <c r="G94">
        <v>19790101</v>
      </c>
      <c r="H94">
        <v>20090101</v>
      </c>
      <c r="I94" t="s">
        <v>118</v>
      </c>
      <c r="J94" t="s">
        <v>120</v>
      </c>
      <c r="K94">
        <v>18</v>
      </c>
      <c r="L94">
        <v>24</v>
      </c>
      <c r="M94">
        <v>150</v>
      </c>
      <c r="N94">
        <v>0</v>
      </c>
      <c r="O94">
        <v>0</v>
      </c>
      <c r="P94" t="s">
        <v>157</v>
      </c>
      <c r="Q94" t="s">
        <v>121</v>
      </c>
      <c r="R94" t="s">
        <v>148</v>
      </c>
      <c r="S94" t="str">
        <f>VLOOKUP(LEFT(A94,FIND(",",A94)-1),[1]Sheet1!$A$2:$B$51,2,FALSE)</f>
        <v>36.9929,40.0033,-102.0518,-94.5886</v>
      </c>
      <c r="U94">
        <v>36.992899999999999</v>
      </c>
      <c r="V94">
        <v>40.003300000000003</v>
      </c>
      <c r="W94">
        <v>-102.0518</v>
      </c>
      <c r="X94">
        <v>-94.5886</v>
      </c>
      <c r="Y94">
        <f>(X94-W94)/(V94-U94)</f>
        <v>2.4791389848525078</v>
      </c>
      <c r="Z94" t="str">
        <f>IF(AND(Y94 &gt;= 0.9, Y94 &lt;= 1.1),"Square", "Rectangular")</f>
        <v>Rectangular</v>
      </c>
      <c r="AA94">
        <f t="shared" si="4"/>
        <v>38.248100000000001</v>
      </c>
      <c r="AB94">
        <f t="shared" si="5"/>
        <v>38.748100000000001</v>
      </c>
      <c r="AC94">
        <f t="shared" si="6"/>
        <v>-98.5702</v>
      </c>
      <c r="AD94">
        <f t="shared" si="7"/>
        <v>-98.0702</v>
      </c>
    </row>
    <row r="95" spans="1:30" x14ac:dyDescent="0.25">
      <c r="A95" t="s">
        <v>53</v>
      </c>
      <c r="B95" t="s">
        <v>82</v>
      </c>
      <c r="C95" t="s">
        <v>118</v>
      </c>
      <c r="D95" t="s">
        <v>122</v>
      </c>
      <c r="E95">
        <v>8</v>
      </c>
      <c r="F95">
        <v>0.25</v>
      </c>
      <c r="G95">
        <v>19790101</v>
      </c>
      <c r="H95">
        <v>20090101</v>
      </c>
      <c r="I95" t="s">
        <v>118</v>
      </c>
      <c r="J95" t="s">
        <v>120</v>
      </c>
      <c r="K95">
        <v>18</v>
      </c>
      <c r="L95">
        <v>24</v>
      </c>
      <c r="M95">
        <v>150</v>
      </c>
      <c r="N95">
        <v>0</v>
      </c>
      <c r="O95">
        <v>0</v>
      </c>
      <c r="P95" t="s">
        <v>157</v>
      </c>
      <c r="Q95" t="s">
        <v>121</v>
      </c>
      <c r="R95" t="s">
        <v>148</v>
      </c>
      <c r="S95" t="str">
        <f>VLOOKUP(LEFT(A95,FIND(",",A95)-1),[1]Sheet1!$A$2:$B$51,2,FALSE)</f>
        <v>33.616,37.0023,-103.0026,-94.4314</v>
      </c>
      <c r="U95">
        <v>33.616</v>
      </c>
      <c r="V95">
        <v>37.002299999999998</v>
      </c>
      <c r="W95">
        <v>-103.0026</v>
      </c>
      <c r="X95">
        <v>-94.431399999999996</v>
      </c>
      <c r="Y95">
        <f>(X95-W95)/(V95-U95)</f>
        <v>2.5311401825000761</v>
      </c>
      <c r="Z95" t="str">
        <f>IF(AND(Y95 &gt;= 0.9, Y95 &lt;= 1.1),"Square", "Rectangular")</f>
        <v>Rectangular</v>
      </c>
      <c r="AA95">
        <f t="shared" si="4"/>
        <v>35.059150000000002</v>
      </c>
      <c r="AB95">
        <f t="shared" si="5"/>
        <v>35.559150000000002</v>
      </c>
      <c r="AC95">
        <f t="shared" si="6"/>
        <v>-98.966999999999999</v>
      </c>
      <c r="AD95">
        <f t="shared" si="7"/>
        <v>-98.466999999999999</v>
      </c>
    </row>
    <row r="96" spans="1:30" x14ac:dyDescent="0.25">
      <c r="A96" t="s">
        <v>43</v>
      </c>
      <c r="B96" t="s">
        <v>101</v>
      </c>
      <c r="C96" t="s">
        <v>118</v>
      </c>
      <c r="D96" t="s">
        <v>128</v>
      </c>
      <c r="E96">
        <v>8</v>
      </c>
      <c r="F96">
        <v>0.25</v>
      </c>
      <c r="G96">
        <v>19790101</v>
      </c>
      <c r="H96">
        <v>20090101</v>
      </c>
      <c r="I96" t="s">
        <v>118</v>
      </c>
      <c r="J96" t="s">
        <v>120</v>
      </c>
      <c r="K96">
        <v>18</v>
      </c>
      <c r="L96">
        <v>24</v>
      </c>
      <c r="M96">
        <v>150</v>
      </c>
      <c r="N96">
        <v>0</v>
      </c>
      <c r="O96">
        <v>0</v>
      </c>
      <c r="P96" t="s">
        <v>157</v>
      </c>
      <c r="Q96" t="s">
        <v>121</v>
      </c>
      <c r="R96" t="s">
        <v>148</v>
      </c>
      <c r="S96" t="str">
        <f>VLOOKUP(LEFT(A96,FIND(",",A96)-1),[1]Sheet1!$A$2:$B$51,2,FALSE)</f>
        <v>44.3579,49.0011,-116.0496,-104.0395</v>
      </c>
      <c r="U96">
        <v>44.357900000000001</v>
      </c>
      <c r="V96">
        <v>49.001100000000001</v>
      </c>
      <c r="W96">
        <v>-116.0496</v>
      </c>
      <c r="X96">
        <v>-104.0395</v>
      </c>
      <c r="Y96">
        <f>(X96-W96)/(V96-U96)</f>
        <v>2.5865997587870422</v>
      </c>
      <c r="Z96" t="str">
        <f>IF(AND(Y96 &gt;= 0.9, Y96 &lt;= 1.1),"Square", "Rectangular")</f>
        <v>Rectangular</v>
      </c>
      <c r="AA96">
        <f t="shared" si="4"/>
        <v>46.429500000000004</v>
      </c>
      <c r="AB96">
        <f t="shared" si="5"/>
        <v>46.929500000000004</v>
      </c>
      <c r="AC96">
        <f t="shared" si="6"/>
        <v>-110.29455</v>
      </c>
      <c r="AD96">
        <f t="shared" si="7"/>
        <v>-109.79455</v>
      </c>
    </row>
    <row r="97" spans="1:30" x14ac:dyDescent="0.25">
      <c r="A97" t="s">
        <v>34</v>
      </c>
      <c r="B97" t="s">
        <v>91</v>
      </c>
      <c r="C97" t="s">
        <v>118</v>
      </c>
      <c r="D97" t="s">
        <v>122</v>
      </c>
      <c r="E97">
        <v>8</v>
      </c>
      <c r="F97">
        <v>0.25</v>
      </c>
      <c r="G97">
        <v>19790101</v>
      </c>
      <c r="H97">
        <v>20090101</v>
      </c>
      <c r="I97" t="s">
        <v>118</v>
      </c>
      <c r="J97" t="s">
        <v>120</v>
      </c>
      <c r="K97">
        <v>18</v>
      </c>
      <c r="L97">
        <v>24</v>
      </c>
      <c r="M97">
        <v>150</v>
      </c>
      <c r="N97">
        <v>0</v>
      </c>
      <c r="O97">
        <v>0</v>
      </c>
      <c r="P97" t="s">
        <v>157</v>
      </c>
      <c r="Q97" t="s">
        <v>121</v>
      </c>
      <c r="R97" t="s">
        <v>148</v>
      </c>
      <c r="S97" t="str">
        <f>VLOOKUP(LEFT(A97,FIND(",",A97)-1),[1]Sheet1!$A$2:$B$51,2,FALSE)</f>
        <v>36.4968,39.1481,-89.4168,-81.965</v>
      </c>
      <c r="U97">
        <v>36.4968</v>
      </c>
      <c r="V97">
        <v>39.148099999999999</v>
      </c>
      <c r="W97">
        <v>-89.416799999999995</v>
      </c>
      <c r="X97">
        <v>-81.965000000000003</v>
      </c>
      <c r="Y97">
        <f>(X97-W97)/(V97-U97)</f>
        <v>2.8106212046920356</v>
      </c>
      <c r="Z97" t="str">
        <f>IF(AND(Y97 &gt;= 0.9, Y97 &lt;= 1.1),"Square", "Rectangular")</f>
        <v>Rectangular</v>
      </c>
      <c r="AA97">
        <f t="shared" si="4"/>
        <v>37.572450000000003</v>
      </c>
      <c r="AB97">
        <f t="shared" si="5"/>
        <v>38.072450000000003</v>
      </c>
      <c r="AC97">
        <f t="shared" si="6"/>
        <v>-85.940899999999999</v>
      </c>
      <c r="AD97">
        <f t="shared" si="7"/>
        <v>-85.440899999999999</v>
      </c>
    </row>
    <row r="98" spans="1:30" x14ac:dyDescent="0.25">
      <c r="A98" t="s">
        <v>63</v>
      </c>
      <c r="B98" t="s">
        <v>113</v>
      </c>
      <c r="C98" t="s">
        <v>118</v>
      </c>
      <c r="D98" t="s">
        <v>129</v>
      </c>
      <c r="E98">
        <v>8</v>
      </c>
      <c r="F98">
        <v>0.25</v>
      </c>
      <c r="G98">
        <v>19790101</v>
      </c>
      <c r="H98">
        <v>20090101</v>
      </c>
      <c r="I98" t="s">
        <v>118</v>
      </c>
      <c r="J98" t="s">
        <v>120</v>
      </c>
      <c r="K98">
        <v>18</v>
      </c>
      <c r="L98">
        <v>24</v>
      </c>
      <c r="M98">
        <v>150</v>
      </c>
      <c r="N98">
        <v>0</v>
      </c>
      <c r="O98">
        <v>0</v>
      </c>
      <c r="P98" t="s">
        <v>157</v>
      </c>
      <c r="Q98" t="s">
        <v>121</v>
      </c>
      <c r="R98" t="s">
        <v>148</v>
      </c>
      <c r="S98" t="str">
        <f>VLOOKUP(LEFT(A98,FIND(",",A98)-1),[1]Sheet1!$A$2:$B$51,2,FALSE)</f>
        <v>36.5408,39.4659,-83.6752,-75.2418</v>
      </c>
      <c r="U98">
        <v>36.540799999999997</v>
      </c>
      <c r="V98">
        <v>39.465899999999998</v>
      </c>
      <c r="W98">
        <v>-83.675200000000004</v>
      </c>
      <c r="X98">
        <v>-75.241799999999998</v>
      </c>
      <c r="Y98">
        <f>(X98-W98)/(V98-U98)</f>
        <v>2.8831151071758248</v>
      </c>
      <c r="Z98" t="str">
        <f>IF(AND(Y98 &gt;= 0.9, Y98 &lt;= 1.1),"Square", "Rectangular")</f>
        <v>Rectangular</v>
      </c>
      <c r="AA98">
        <f t="shared" si="4"/>
        <v>37.753349999999998</v>
      </c>
      <c r="AB98">
        <f t="shared" si="5"/>
        <v>38.253349999999998</v>
      </c>
      <c r="AC98">
        <f t="shared" si="6"/>
        <v>-79.708500000000001</v>
      </c>
      <c r="AD98">
        <f t="shared" si="7"/>
        <v>-79.208500000000001</v>
      </c>
    </row>
    <row r="99" spans="1:30" x14ac:dyDescent="0.25">
      <c r="A99" t="s">
        <v>44</v>
      </c>
      <c r="B99" t="s">
        <v>80</v>
      </c>
      <c r="C99" t="s">
        <v>118</v>
      </c>
      <c r="D99" t="s">
        <v>129</v>
      </c>
      <c r="E99">
        <v>8</v>
      </c>
      <c r="F99">
        <v>0.25</v>
      </c>
      <c r="G99">
        <v>19790101</v>
      </c>
      <c r="H99">
        <v>20090101</v>
      </c>
      <c r="I99" t="s">
        <v>118</v>
      </c>
      <c r="J99" t="s">
        <v>120</v>
      </c>
      <c r="K99">
        <v>18</v>
      </c>
      <c r="L99">
        <v>24</v>
      </c>
      <c r="M99">
        <v>150</v>
      </c>
      <c r="N99">
        <v>0</v>
      </c>
      <c r="O99">
        <v>0</v>
      </c>
      <c r="P99" t="s">
        <v>157</v>
      </c>
      <c r="Q99" t="s">
        <v>121</v>
      </c>
      <c r="R99" t="s">
        <v>148</v>
      </c>
      <c r="S99" t="str">
        <f>VLOOKUP(LEFT(A99,FIND(",",A99)-1),[1]Sheet1!$A$2:$B$51,2,FALSE)</f>
        <v>39.9999,43.0017,-104.0537,-95.3082</v>
      </c>
      <c r="U99">
        <v>39.999899999999997</v>
      </c>
      <c r="V99">
        <v>43.0017</v>
      </c>
      <c r="W99">
        <v>-104.05370000000001</v>
      </c>
      <c r="X99">
        <v>-95.308199999999999</v>
      </c>
      <c r="Y99">
        <f>(X99-W99)/(V99-U99)</f>
        <v>2.9134186154973678</v>
      </c>
      <c r="Z99" t="str">
        <f>IF(AND(Y99 &gt;= 0.9, Y99 &lt;= 1.1),"Square", "Rectangular")</f>
        <v>Rectangular</v>
      </c>
      <c r="AA99">
        <f t="shared" si="4"/>
        <v>41.250799999999998</v>
      </c>
      <c r="AB99">
        <f t="shared" si="5"/>
        <v>41.750799999999998</v>
      </c>
      <c r="AC99">
        <f t="shared" si="6"/>
        <v>-99.930949999999996</v>
      </c>
      <c r="AD99">
        <f t="shared" si="7"/>
        <v>-99.430949999999996</v>
      </c>
    </row>
    <row r="100" spans="1:30" x14ac:dyDescent="0.25">
      <c r="A100" t="s">
        <v>50</v>
      </c>
      <c r="B100" t="s">
        <v>106</v>
      </c>
      <c r="C100" t="s">
        <v>118</v>
      </c>
      <c r="D100" t="s">
        <v>135</v>
      </c>
      <c r="E100">
        <v>8</v>
      </c>
      <c r="F100">
        <v>0.25</v>
      </c>
      <c r="G100">
        <v>19790101</v>
      </c>
      <c r="H100">
        <v>20090101</v>
      </c>
      <c r="I100" t="s">
        <v>118</v>
      </c>
      <c r="J100" t="s">
        <v>120</v>
      </c>
      <c r="K100">
        <v>18</v>
      </c>
      <c r="L100">
        <v>24</v>
      </c>
      <c r="M100">
        <v>150</v>
      </c>
      <c r="N100">
        <v>0</v>
      </c>
      <c r="O100">
        <v>0</v>
      </c>
      <c r="P100" t="s">
        <v>157</v>
      </c>
      <c r="Q100" t="s">
        <v>121</v>
      </c>
      <c r="R100" t="s">
        <v>148</v>
      </c>
      <c r="S100" t="str">
        <f>VLOOKUP(LEFT(A100,FIND(",",A100)-1),[1]Sheet1!$A$2:$B$51,2,FALSE)</f>
        <v>33.8401,36.5883,-84.3217,-75.4604</v>
      </c>
      <c r="U100">
        <v>33.8401</v>
      </c>
      <c r="V100">
        <v>36.588299999999997</v>
      </c>
      <c r="W100">
        <v>-84.321700000000007</v>
      </c>
      <c r="X100">
        <v>-75.460400000000007</v>
      </c>
      <c r="Y100">
        <f>(X100-W100)/(V100-U100)</f>
        <v>3.2244014263881846</v>
      </c>
      <c r="Z100" t="str">
        <f>IF(AND(Y100 &gt;= 0.9, Y100 &lt;= 1.1),"Square", "Rectangular")</f>
        <v>Rectangular</v>
      </c>
      <c r="AA100">
        <f t="shared" si="4"/>
        <v>34.964199999999998</v>
      </c>
      <c r="AB100">
        <f t="shared" si="5"/>
        <v>35.464199999999998</v>
      </c>
      <c r="AC100">
        <f t="shared" si="6"/>
        <v>-80.141050000000007</v>
      </c>
      <c r="AD100">
        <f t="shared" si="7"/>
        <v>-79.641050000000007</v>
      </c>
    </row>
    <row r="101" spans="1:30" x14ac:dyDescent="0.25">
      <c r="A101" t="s">
        <v>59</v>
      </c>
      <c r="B101" t="s">
        <v>109</v>
      </c>
      <c r="C101" t="s">
        <v>118</v>
      </c>
      <c r="D101" t="s">
        <v>119</v>
      </c>
      <c r="E101">
        <v>8</v>
      </c>
      <c r="F101">
        <v>0.25</v>
      </c>
      <c r="G101">
        <v>19790101</v>
      </c>
      <c r="H101">
        <v>20090101</v>
      </c>
      <c r="I101" t="s">
        <v>118</v>
      </c>
      <c r="J101" t="s">
        <v>120</v>
      </c>
      <c r="K101">
        <v>18</v>
      </c>
      <c r="L101">
        <v>24</v>
      </c>
      <c r="M101">
        <v>150</v>
      </c>
      <c r="N101">
        <v>0</v>
      </c>
      <c r="O101">
        <v>0</v>
      </c>
      <c r="P101" t="s">
        <v>157</v>
      </c>
      <c r="Q101" t="s">
        <v>121</v>
      </c>
      <c r="R101" t="s">
        <v>148</v>
      </c>
      <c r="S101" t="str">
        <f>VLOOKUP(LEFT(A101,FIND(",",A101)-1),[1]Sheet1!$A$2:$B$51,2,FALSE)</f>
        <v>34.9832,36.6783,-90.3105,-81.6469</v>
      </c>
      <c r="U101">
        <v>34.983199999999997</v>
      </c>
      <c r="V101">
        <v>36.6783</v>
      </c>
      <c r="W101">
        <v>-90.310500000000005</v>
      </c>
      <c r="X101">
        <v>-81.646900000000002</v>
      </c>
      <c r="Y101">
        <f>(X101-W101)/(V101-U101)</f>
        <v>5.1109669046073885</v>
      </c>
      <c r="Z101" t="str">
        <f>IF(AND(Y101 &gt;= 0.9, Y101 &lt;= 1.1),"Square", "Rectangular")</f>
        <v>Rectangular</v>
      </c>
      <c r="AA101">
        <f t="shared" si="4"/>
        <v>35.580749999999995</v>
      </c>
      <c r="AB101">
        <f t="shared" si="5"/>
        <v>36.080749999999995</v>
      </c>
      <c r="AC101">
        <f t="shared" si="6"/>
        <v>-86.228700000000003</v>
      </c>
      <c r="AD101">
        <f t="shared" si="7"/>
        <v>-85.728700000000003</v>
      </c>
    </row>
    <row r="102" spans="1:30" x14ac:dyDescent="0.25">
      <c r="A102" t="s">
        <v>25</v>
      </c>
      <c r="B102" t="s">
        <v>72</v>
      </c>
      <c r="C102" t="s">
        <v>118</v>
      </c>
      <c r="D102" t="s">
        <v>129</v>
      </c>
      <c r="E102">
        <v>8</v>
      </c>
      <c r="F102">
        <v>0.25</v>
      </c>
      <c r="G102">
        <v>19790101</v>
      </c>
      <c r="H102">
        <v>20090101</v>
      </c>
      <c r="I102" t="s">
        <v>118</v>
      </c>
      <c r="J102" t="s">
        <v>120</v>
      </c>
      <c r="K102">
        <v>18</v>
      </c>
      <c r="L102">
        <v>24</v>
      </c>
      <c r="M102">
        <v>150</v>
      </c>
      <c r="N102">
        <v>0</v>
      </c>
      <c r="O102">
        <v>0</v>
      </c>
      <c r="P102" t="s">
        <v>157</v>
      </c>
      <c r="Q102" t="s">
        <v>121</v>
      </c>
      <c r="R102" t="s">
        <v>150</v>
      </c>
      <c r="S102" t="str">
        <f>AA102&amp;","&amp;AB102&amp;","&amp;AC102&amp;","&amp;AD102</f>
        <v>38.89525,39.39525,-75.66875,-75.16875</v>
      </c>
      <c r="U102">
        <v>38.451000000000001</v>
      </c>
      <c r="V102">
        <v>39.839500000000001</v>
      </c>
      <c r="W102">
        <v>-75.788600000000002</v>
      </c>
      <c r="X102">
        <v>-75.048900000000003</v>
      </c>
      <c r="Y102">
        <f>(X102-W102)/(V102-U102)</f>
        <v>0.53273316528627934</v>
      </c>
      <c r="Z102" t="str">
        <f>IF(AND(Y102 &gt;= 0.9, Y102 &lt;= 1.1),"Square", "Rectangular")</f>
        <v>Rectangular</v>
      </c>
      <c r="AA102">
        <f t="shared" si="4"/>
        <v>38.895250000000004</v>
      </c>
      <c r="AB102">
        <f t="shared" si="5"/>
        <v>39.395250000000004</v>
      </c>
      <c r="AC102">
        <f t="shared" si="6"/>
        <v>-75.668750000000003</v>
      </c>
      <c r="AD102">
        <f t="shared" si="7"/>
        <v>-75.168750000000003</v>
      </c>
    </row>
    <row r="103" spans="1:30" x14ac:dyDescent="0.25">
      <c r="A103" t="s">
        <v>47</v>
      </c>
      <c r="B103" t="s">
        <v>104</v>
      </c>
      <c r="C103" t="s">
        <v>118</v>
      </c>
      <c r="D103" t="s">
        <v>132</v>
      </c>
      <c r="E103">
        <v>8</v>
      </c>
      <c r="F103">
        <v>0.25</v>
      </c>
      <c r="G103">
        <v>19790101</v>
      </c>
      <c r="H103">
        <v>20090101</v>
      </c>
      <c r="I103" t="s">
        <v>118</v>
      </c>
      <c r="J103" t="s">
        <v>120</v>
      </c>
      <c r="K103">
        <v>18</v>
      </c>
      <c r="L103">
        <v>24</v>
      </c>
      <c r="M103">
        <v>150</v>
      </c>
      <c r="N103">
        <v>0</v>
      </c>
      <c r="O103">
        <v>0</v>
      </c>
      <c r="P103" t="s">
        <v>157</v>
      </c>
      <c r="Q103" t="s">
        <v>121</v>
      </c>
      <c r="R103" t="s">
        <v>150</v>
      </c>
      <c r="S103" t="str">
        <f t="shared" ref="S103:S151" si="8">AA103&amp;","&amp;AB103&amp;","&amp;AC103&amp;","&amp;AD103</f>
        <v>39.89325,40.39325,-74.97675,-74.47675</v>
      </c>
      <c r="U103">
        <v>38.928899999999999</v>
      </c>
      <c r="V103">
        <v>41.357599999999998</v>
      </c>
      <c r="W103">
        <v>-75.559799999999996</v>
      </c>
      <c r="X103">
        <v>-73.893699999999995</v>
      </c>
      <c r="Y103">
        <f>(X103-W103)/(V103-U103)</f>
        <v>0.68600485856631144</v>
      </c>
      <c r="Z103" t="str">
        <f>IF(AND(Y103 &gt;= 0.9, Y103 &lt;= 1.1),"Square", "Rectangular")</f>
        <v>Rectangular</v>
      </c>
      <c r="AA103">
        <f t="shared" si="4"/>
        <v>39.893249999999995</v>
      </c>
      <c r="AB103">
        <f t="shared" si="5"/>
        <v>40.393249999999995</v>
      </c>
      <c r="AC103">
        <f t="shared" si="6"/>
        <v>-74.976749999999996</v>
      </c>
      <c r="AD103">
        <f t="shared" si="7"/>
        <v>-74.476749999999996</v>
      </c>
    </row>
    <row r="104" spans="1:30" x14ac:dyDescent="0.25">
      <c r="A104" t="s">
        <v>46</v>
      </c>
      <c r="B104" t="s">
        <v>103</v>
      </c>
      <c r="C104" t="s">
        <v>118</v>
      </c>
      <c r="D104" t="s">
        <v>131</v>
      </c>
      <c r="E104">
        <v>8</v>
      </c>
      <c r="F104">
        <v>0.25</v>
      </c>
      <c r="G104">
        <v>19790101</v>
      </c>
      <c r="H104">
        <v>20090101</v>
      </c>
      <c r="I104" t="s">
        <v>118</v>
      </c>
      <c r="J104" t="s">
        <v>120</v>
      </c>
      <c r="K104">
        <v>18</v>
      </c>
      <c r="L104">
        <v>24</v>
      </c>
      <c r="M104">
        <v>150</v>
      </c>
      <c r="N104">
        <v>0</v>
      </c>
      <c r="O104">
        <v>0</v>
      </c>
      <c r="P104" t="s">
        <v>157</v>
      </c>
      <c r="Q104" t="s">
        <v>121</v>
      </c>
      <c r="R104" t="s">
        <v>150</v>
      </c>
      <c r="S104" t="str">
        <f t="shared" si="8"/>
        <v>43.7512,44.2512,-71.88295,-71.38295</v>
      </c>
      <c r="U104">
        <v>42.697099999999999</v>
      </c>
      <c r="V104">
        <v>45.305300000000003</v>
      </c>
      <c r="W104">
        <v>-72.557299999999998</v>
      </c>
      <c r="X104">
        <v>-70.708600000000004</v>
      </c>
      <c r="Y104">
        <f>(X104-W104)/(V104-U104)</f>
        <v>0.70880300590445178</v>
      </c>
      <c r="Z104" t="str">
        <f>IF(AND(Y104 &gt;= 0.9, Y104 &lt;= 1.1),"Square", "Rectangular")</f>
        <v>Rectangular</v>
      </c>
      <c r="AA104">
        <f t="shared" si="4"/>
        <v>43.751199999999997</v>
      </c>
      <c r="AB104">
        <f t="shared" si="5"/>
        <v>44.251199999999997</v>
      </c>
      <c r="AC104">
        <f t="shared" si="6"/>
        <v>-71.882949999999994</v>
      </c>
      <c r="AD104">
        <f t="shared" si="7"/>
        <v>-71.382949999999994</v>
      </c>
    </row>
    <row r="105" spans="1:30" x14ac:dyDescent="0.25">
      <c r="A105" t="s">
        <v>30</v>
      </c>
      <c r="B105" t="s">
        <v>75</v>
      </c>
      <c r="C105" t="s">
        <v>118</v>
      </c>
      <c r="D105" t="s">
        <v>134</v>
      </c>
      <c r="E105">
        <v>8</v>
      </c>
      <c r="F105">
        <v>0.25</v>
      </c>
      <c r="G105">
        <v>19790101</v>
      </c>
      <c r="H105">
        <v>20090101</v>
      </c>
      <c r="I105" t="s">
        <v>118</v>
      </c>
      <c r="J105" t="s">
        <v>120</v>
      </c>
      <c r="K105">
        <v>18</v>
      </c>
      <c r="L105">
        <v>24</v>
      </c>
      <c r="M105">
        <v>150</v>
      </c>
      <c r="N105">
        <v>0</v>
      </c>
      <c r="O105">
        <v>0</v>
      </c>
      <c r="P105" t="s">
        <v>157</v>
      </c>
      <c r="Q105" t="s">
        <v>121</v>
      </c>
      <c r="R105" t="s">
        <v>150</v>
      </c>
      <c r="S105" t="str">
        <f t="shared" si="8"/>
        <v>39.48925,39.98925,-89.75405,-89.25405</v>
      </c>
      <c r="U105">
        <v>36.970100000000002</v>
      </c>
      <c r="V105">
        <v>42.508400000000002</v>
      </c>
      <c r="W105">
        <v>-91.512900000000002</v>
      </c>
      <c r="X105">
        <v>-87.495199999999997</v>
      </c>
      <c r="Y105">
        <f>(X105-W105)/(V105-U105)</f>
        <v>0.72543921419930402</v>
      </c>
      <c r="Z105" t="str">
        <f>IF(AND(Y105 &gt;= 0.9, Y105 &lt;= 1.1),"Square", "Rectangular")</f>
        <v>Rectangular</v>
      </c>
      <c r="AA105">
        <f t="shared" si="4"/>
        <v>39.489249999999998</v>
      </c>
      <c r="AB105">
        <f t="shared" si="5"/>
        <v>39.989249999999998</v>
      </c>
      <c r="AC105">
        <f t="shared" si="6"/>
        <v>-89.754050000000007</v>
      </c>
      <c r="AD105">
        <f t="shared" si="7"/>
        <v>-89.254050000000007</v>
      </c>
    </row>
    <row r="106" spans="1:30" x14ac:dyDescent="0.25">
      <c r="A106" t="s">
        <v>41</v>
      </c>
      <c r="B106" t="s">
        <v>97</v>
      </c>
      <c r="C106" t="s">
        <v>118</v>
      </c>
      <c r="D106" t="s">
        <v>126</v>
      </c>
      <c r="E106">
        <v>8</v>
      </c>
      <c r="F106">
        <v>0.25</v>
      </c>
      <c r="G106">
        <v>19790101</v>
      </c>
      <c r="H106">
        <v>20090101</v>
      </c>
      <c r="I106" t="s">
        <v>118</v>
      </c>
      <c r="J106" t="s">
        <v>120</v>
      </c>
      <c r="K106">
        <v>18</v>
      </c>
      <c r="L106">
        <v>24</v>
      </c>
      <c r="M106">
        <v>150</v>
      </c>
      <c r="N106">
        <v>0</v>
      </c>
      <c r="O106">
        <v>0</v>
      </c>
      <c r="P106" t="s">
        <v>157</v>
      </c>
      <c r="Q106" t="s">
        <v>121</v>
      </c>
      <c r="R106" t="s">
        <v>150</v>
      </c>
      <c r="S106" t="str">
        <f t="shared" si="8"/>
        <v>32.33505,32.83505,-90.12375,-89.62375</v>
      </c>
      <c r="U106">
        <v>30.1739</v>
      </c>
      <c r="V106">
        <v>34.996200000000002</v>
      </c>
      <c r="W106">
        <v>-91.649900000000002</v>
      </c>
      <c r="X106">
        <v>-88.0976</v>
      </c>
      <c r="Y106">
        <f>(X106-W106)/(V106-U106)</f>
        <v>0.73664019243929268</v>
      </c>
      <c r="Z106" t="str">
        <f>IF(AND(Y106 &gt;= 0.9, Y106 &lt;= 1.1),"Square", "Rectangular")</f>
        <v>Rectangular</v>
      </c>
      <c r="AA106">
        <f t="shared" si="4"/>
        <v>32.335050000000003</v>
      </c>
      <c r="AB106">
        <f t="shared" si="5"/>
        <v>32.835050000000003</v>
      </c>
      <c r="AC106">
        <f t="shared" si="6"/>
        <v>-90.123750000000001</v>
      </c>
      <c r="AD106">
        <f t="shared" si="7"/>
        <v>-89.623750000000001</v>
      </c>
    </row>
    <row r="107" spans="1:30" x14ac:dyDescent="0.25">
      <c r="A107" t="s">
        <v>18</v>
      </c>
      <c r="B107" t="s">
        <v>68</v>
      </c>
      <c r="C107" t="s">
        <v>118</v>
      </c>
      <c r="D107" t="s">
        <v>123</v>
      </c>
      <c r="E107">
        <v>8</v>
      </c>
      <c r="F107">
        <v>0.25</v>
      </c>
      <c r="G107">
        <v>19790101</v>
      </c>
      <c r="H107">
        <v>20090101</v>
      </c>
      <c r="I107" t="s">
        <v>118</v>
      </c>
      <c r="J107" t="s">
        <v>120</v>
      </c>
      <c r="K107">
        <v>18</v>
      </c>
      <c r="L107">
        <v>24</v>
      </c>
      <c r="M107">
        <v>150</v>
      </c>
      <c r="N107">
        <v>0</v>
      </c>
      <c r="O107">
        <v>0</v>
      </c>
      <c r="P107" t="s">
        <v>157</v>
      </c>
      <c r="Q107" t="s">
        <v>121</v>
      </c>
      <c r="R107" t="s">
        <v>150</v>
      </c>
      <c r="S107" t="str">
        <f t="shared" si="8"/>
        <v>32.351,32.851,-86.93075,-86.43075</v>
      </c>
      <c r="U107">
        <v>30.194099999999999</v>
      </c>
      <c r="V107">
        <v>35.007899999999999</v>
      </c>
      <c r="W107">
        <v>-88.473100000000002</v>
      </c>
      <c r="X107">
        <v>-84.888400000000004</v>
      </c>
      <c r="Y107">
        <f>(X107-W107)/(V107-U107)</f>
        <v>0.74467156923843902</v>
      </c>
      <c r="Z107" t="str">
        <f>IF(AND(Y107 &gt;= 0.9, Y107 &lt;= 1.1),"Square", "Rectangular")</f>
        <v>Rectangular</v>
      </c>
      <c r="AA107">
        <f t="shared" si="4"/>
        <v>32.350999999999999</v>
      </c>
      <c r="AB107">
        <f t="shared" si="5"/>
        <v>32.850999999999999</v>
      </c>
      <c r="AC107">
        <f t="shared" si="6"/>
        <v>-86.930750000000003</v>
      </c>
      <c r="AD107">
        <f t="shared" si="7"/>
        <v>-86.430750000000003</v>
      </c>
    </row>
    <row r="108" spans="1:30" x14ac:dyDescent="0.25">
      <c r="A108" t="s">
        <v>31</v>
      </c>
      <c r="B108" t="s">
        <v>76</v>
      </c>
      <c r="C108" t="s">
        <v>118</v>
      </c>
      <c r="D108" t="s">
        <v>135</v>
      </c>
      <c r="E108">
        <v>8</v>
      </c>
      <c r="F108">
        <v>0.25</v>
      </c>
      <c r="G108">
        <v>19790101</v>
      </c>
      <c r="H108">
        <v>20090101</v>
      </c>
      <c r="I108" t="s">
        <v>118</v>
      </c>
      <c r="J108" t="s">
        <v>120</v>
      </c>
      <c r="K108">
        <v>18</v>
      </c>
      <c r="L108">
        <v>24</v>
      </c>
      <c r="M108">
        <v>150</v>
      </c>
      <c r="N108">
        <v>0</v>
      </c>
      <c r="O108">
        <v>0</v>
      </c>
      <c r="P108" t="s">
        <v>157</v>
      </c>
      <c r="Q108" t="s">
        <v>121</v>
      </c>
      <c r="R108" t="s">
        <v>150</v>
      </c>
      <c r="S108" t="str">
        <f t="shared" si="8"/>
        <v>39.5162,40.0162,-86.69105,-86.19105</v>
      </c>
      <c r="U108">
        <v>37.771700000000003</v>
      </c>
      <c r="V108">
        <v>41.7607</v>
      </c>
      <c r="W108">
        <v>-88.097499999999997</v>
      </c>
      <c r="X108">
        <v>-84.784599999999998</v>
      </c>
      <c r="Y108">
        <f>(X108-W108)/(V108-U108)</f>
        <v>0.83050889947355266</v>
      </c>
      <c r="Z108" t="str">
        <f>IF(AND(Y108 &gt;= 0.9, Y108 &lt;= 1.1),"Square", "Rectangular")</f>
        <v>Rectangular</v>
      </c>
      <c r="AA108">
        <f t="shared" si="4"/>
        <v>39.516199999999998</v>
      </c>
      <c r="AB108">
        <f t="shared" si="5"/>
        <v>40.016199999999998</v>
      </c>
      <c r="AC108">
        <f t="shared" si="6"/>
        <v>-86.69104999999999</v>
      </c>
      <c r="AD108">
        <f t="shared" si="7"/>
        <v>-86.19104999999999</v>
      </c>
    </row>
    <row r="109" spans="1:30" x14ac:dyDescent="0.25">
      <c r="A109" t="s">
        <v>45</v>
      </c>
      <c r="B109" t="s">
        <v>102</v>
      </c>
      <c r="C109" t="s">
        <v>118</v>
      </c>
      <c r="D109" t="s">
        <v>130</v>
      </c>
      <c r="E109">
        <v>8</v>
      </c>
      <c r="F109">
        <v>0.25</v>
      </c>
      <c r="G109">
        <v>19790101</v>
      </c>
      <c r="H109">
        <v>20090101</v>
      </c>
      <c r="I109" t="s">
        <v>118</v>
      </c>
      <c r="J109" t="s">
        <v>120</v>
      </c>
      <c r="K109">
        <v>18</v>
      </c>
      <c r="L109">
        <v>24</v>
      </c>
      <c r="M109">
        <v>150</v>
      </c>
      <c r="N109">
        <v>0</v>
      </c>
      <c r="O109">
        <v>0</v>
      </c>
      <c r="P109" t="s">
        <v>157</v>
      </c>
      <c r="Q109" t="s">
        <v>121</v>
      </c>
      <c r="R109" t="s">
        <v>150</v>
      </c>
      <c r="S109" t="str">
        <f t="shared" si="8"/>
        <v>38.25205,38.75205,-117.2726,-116.7726</v>
      </c>
      <c r="U109">
        <v>35.002299999999998</v>
      </c>
      <c r="V109">
        <v>42.001800000000003</v>
      </c>
      <c r="W109">
        <v>-120.00579999999999</v>
      </c>
      <c r="X109">
        <v>-114.0394</v>
      </c>
      <c r="Y109">
        <f>(X109-W109)/(V109-U109)</f>
        <v>0.85240374312450728</v>
      </c>
      <c r="Z109" t="str">
        <f>IF(AND(Y109 &gt;= 0.9, Y109 &lt;= 1.1),"Square", "Rectangular")</f>
        <v>Rectangular</v>
      </c>
      <c r="AA109">
        <f t="shared" si="4"/>
        <v>38.252049999999997</v>
      </c>
      <c r="AB109">
        <f t="shared" si="5"/>
        <v>38.752049999999997</v>
      </c>
      <c r="AC109">
        <f t="shared" si="6"/>
        <v>-117.2726</v>
      </c>
      <c r="AD109">
        <f t="shared" si="7"/>
        <v>-116.7726</v>
      </c>
    </row>
    <row r="110" spans="1:30" x14ac:dyDescent="0.25">
      <c r="A110" t="s">
        <v>62</v>
      </c>
      <c r="B110" t="s">
        <v>112</v>
      </c>
      <c r="C110" t="s">
        <v>118</v>
      </c>
      <c r="D110" t="s">
        <v>128</v>
      </c>
      <c r="E110">
        <v>8</v>
      </c>
      <c r="F110">
        <v>0.25</v>
      </c>
      <c r="G110">
        <v>19790101</v>
      </c>
      <c r="H110">
        <v>20090101</v>
      </c>
      <c r="I110" t="s">
        <v>118</v>
      </c>
      <c r="J110" t="s">
        <v>120</v>
      </c>
      <c r="K110">
        <v>18</v>
      </c>
      <c r="L110">
        <v>24</v>
      </c>
      <c r="M110">
        <v>150</v>
      </c>
      <c r="N110">
        <v>0</v>
      </c>
      <c r="O110">
        <v>0</v>
      </c>
      <c r="P110" t="s">
        <v>157</v>
      </c>
      <c r="Q110" t="s">
        <v>121</v>
      </c>
      <c r="R110" t="s">
        <v>150</v>
      </c>
      <c r="S110" t="str">
        <f t="shared" si="8"/>
        <v>43.62165,44.12165,-72.70165,-72.20165</v>
      </c>
      <c r="U110">
        <v>42.726799999999997</v>
      </c>
      <c r="V110">
        <v>45.016500000000001</v>
      </c>
      <c r="W110">
        <v>-73.438199999999995</v>
      </c>
      <c r="X110">
        <v>-71.465100000000007</v>
      </c>
      <c r="Y110">
        <f>(X110-W110)/(V110-U110)</f>
        <v>0.86172861073502427</v>
      </c>
      <c r="Z110" t="str">
        <f>IF(AND(Y110 &gt;= 0.9, Y110 &lt;= 1.1),"Square", "Rectangular")</f>
        <v>Rectangular</v>
      </c>
      <c r="AA110">
        <f t="shared" si="4"/>
        <v>43.621650000000002</v>
      </c>
      <c r="AB110">
        <f t="shared" si="5"/>
        <v>44.121650000000002</v>
      </c>
      <c r="AC110">
        <f t="shared" si="6"/>
        <v>-72.701650000000001</v>
      </c>
      <c r="AD110">
        <f t="shared" si="7"/>
        <v>-72.201650000000001</v>
      </c>
    </row>
    <row r="111" spans="1:30" x14ac:dyDescent="0.25">
      <c r="A111" t="s">
        <v>56</v>
      </c>
      <c r="B111" t="s">
        <v>93</v>
      </c>
      <c r="C111" t="s">
        <v>118</v>
      </c>
      <c r="D111" t="s">
        <v>123</v>
      </c>
      <c r="E111">
        <v>8</v>
      </c>
      <c r="F111">
        <v>0.25</v>
      </c>
      <c r="G111">
        <v>19790101</v>
      </c>
      <c r="H111">
        <v>20090101</v>
      </c>
      <c r="I111" t="s">
        <v>118</v>
      </c>
      <c r="J111" t="s">
        <v>120</v>
      </c>
      <c r="K111">
        <v>18</v>
      </c>
      <c r="L111">
        <v>24</v>
      </c>
      <c r="M111">
        <v>150</v>
      </c>
      <c r="N111">
        <v>0</v>
      </c>
      <c r="O111">
        <v>0</v>
      </c>
      <c r="P111" t="s">
        <v>157</v>
      </c>
      <c r="Q111" t="s">
        <v>121</v>
      </c>
      <c r="R111" t="s">
        <v>150</v>
      </c>
      <c r="S111" t="str">
        <f t="shared" si="8"/>
        <v>41.3326,41.8326,-71.7536,-71.2536</v>
      </c>
      <c r="U111">
        <v>41.146099999999997</v>
      </c>
      <c r="V111">
        <v>42.019100000000002</v>
      </c>
      <c r="W111">
        <v>-71.886499999999998</v>
      </c>
      <c r="X111">
        <v>-71.120699999999999</v>
      </c>
      <c r="Y111">
        <f>(X111-W111)/(V111-U111)</f>
        <v>0.87720504009163192</v>
      </c>
      <c r="Z111" t="str">
        <f>IF(AND(Y111 &gt;= 0.9, Y111 &lt;= 1.1),"Square", "Rectangular")</f>
        <v>Rectangular</v>
      </c>
      <c r="AA111">
        <f t="shared" si="4"/>
        <v>41.332599999999999</v>
      </c>
      <c r="AB111">
        <f t="shared" si="5"/>
        <v>41.832599999999999</v>
      </c>
      <c r="AC111">
        <f t="shared" si="6"/>
        <v>-71.753600000000006</v>
      </c>
      <c r="AD111">
        <f t="shared" si="7"/>
        <v>-71.253600000000006</v>
      </c>
    </row>
    <row r="112" spans="1:30" x14ac:dyDescent="0.25">
      <c r="A112" t="s">
        <v>29</v>
      </c>
      <c r="B112" t="s">
        <v>74</v>
      </c>
      <c r="C112" t="s">
        <v>118</v>
      </c>
      <c r="D112" t="s">
        <v>133</v>
      </c>
      <c r="E112">
        <v>8</v>
      </c>
      <c r="F112">
        <v>0.25</v>
      </c>
      <c r="G112">
        <v>19790101</v>
      </c>
      <c r="H112">
        <v>20090101</v>
      </c>
      <c r="I112" t="s">
        <v>118</v>
      </c>
      <c r="J112" t="s">
        <v>120</v>
      </c>
      <c r="K112">
        <v>18</v>
      </c>
      <c r="L112">
        <v>24</v>
      </c>
      <c r="M112">
        <v>150</v>
      </c>
      <c r="N112">
        <v>0</v>
      </c>
      <c r="O112">
        <v>0</v>
      </c>
      <c r="P112" t="s">
        <v>157</v>
      </c>
      <c r="Q112" t="s">
        <v>121</v>
      </c>
      <c r="R112" t="s">
        <v>150</v>
      </c>
      <c r="S112" t="str">
        <f t="shared" si="8"/>
        <v>45.24445,45.74445,-114.39325,-113.89325</v>
      </c>
      <c r="U112">
        <v>41.988</v>
      </c>
      <c r="V112">
        <v>49.000900000000001</v>
      </c>
      <c r="W112">
        <v>-117.2431</v>
      </c>
      <c r="X112">
        <v>-111.04340000000001</v>
      </c>
      <c r="Y112">
        <f>(X112-W112)/(V112-U112)</f>
        <v>0.88404226496884186</v>
      </c>
      <c r="Z112" t="str">
        <f>IF(AND(Y112 &gt;= 0.9, Y112 &lt;= 1.1),"Square", "Rectangular")</f>
        <v>Rectangular</v>
      </c>
      <c r="AA112">
        <f t="shared" si="4"/>
        <v>45.244450000000001</v>
      </c>
      <c r="AB112">
        <f t="shared" si="5"/>
        <v>45.744450000000001</v>
      </c>
      <c r="AC112">
        <f t="shared" si="6"/>
        <v>-114.39324999999999</v>
      </c>
      <c r="AD112">
        <f t="shared" si="7"/>
        <v>-113.89324999999999</v>
      </c>
    </row>
    <row r="113" spans="1:30" x14ac:dyDescent="0.25">
      <c r="A113" t="s">
        <v>36</v>
      </c>
      <c r="B113" t="s">
        <v>95</v>
      </c>
      <c r="C113" t="s">
        <v>118</v>
      </c>
      <c r="D113" t="s">
        <v>139</v>
      </c>
      <c r="E113">
        <v>8</v>
      </c>
      <c r="F113">
        <v>0.25</v>
      </c>
      <c r="G113">
        <v>19790101</v>
      </c>
      <c r="H113">
        <v>20090101</v>
      </c>
      <c r="I113" t="s">
        <v>118</v>
      </c>
      <c r="J113" t="s">
        <v>120</v>
      </c>
      <c r="K113">
        <v>11</v>
      </c>
      <c r="L113">
        <v>14</v>
      </c>
      <c r="M113">
        <v>225</v>
      </c>
      <c r="N113">
        <v>0</v>
      </c>
      <c r="O113">
        <v>0</v>
      </c>
      <c r="P113" t="s">
        <v>157</v>
      </c>
      <c r="Q113" t="s">
        <v>121</v>
      </c>
      <c r="R113" t="s">
        <v>151</v>
      </c>
      <c r="S113" t="str">
        <f t="shared" si="8"/>
        <v>45.0123,45.5123,-69.26245,-68.76245</v>
      </c>
      <c r="U113">
        <v>43.064799999999998</v>
      </c>
      <c r="V113">
        <v>47.459800000000001</v>
      </c>
      <c r="W113">
        <v>-71.084299999999999</v>
      </c>
      <c r="X113">
        <v>-66.940600000000003</v>
      </c>
      <c r="Y113">
        <f>(X113-W113)/(V113-U113)</f>
        <v>0.94282138794084014</v>
      </c>
      <c r="Z113" t="str">
        <f>IF(AND(Y113 &gt;= 0.9, Y113 &lt;= 1.1),"Square", "Rectangular")</f>
        <v>Square</v>
      </c>
      <c r="AA113">
        <f t="shared" si="4"/>
        <v>45.012299999999996</v>
      </c>
      <c r="AB113">
        <f t="shared" si="5"/>
        <v>45.512299999999996</v>
      </c>
      <c r="AC113">
        <f t="shared" si="6"/>
        <v>-69.262450000000001</v>
      </c>
      <c r="AD113">
        <f t="shared" si="7"/>
        <v>-68.762450000000001</v>
      </c>
    </row>
    <row r="114" spans="1:30" x14ac:dyDescent="0.25">
      <c r="A114" t="s">
        <v>61</v>
      </c>
      <c r="B114" t="s">
        <v>111</v>
      </c>
      <c r="C114" t="s">
        <v>118</v>
      </c>
      <c r="D114" t="s">
        <v>127</v>
      </c>
      <c r="E114">
        <v>8</v>
      </c>
      <c r="F114">
        <v>0.25</v>
      </c>
      <c r="G114">
        <v>19790101</v>
      </c>
      <c r="H114">
        <v>20090101</v>
      </c>
      <c r="I114" t="s">
        <v>118</v>
      </c>
      <c r="J114" t="s">
        <v>120</v>
      </c>
      <c r="K114">
        <v>11</v>
      </c>
      <c r="L114">
        <v>14</v>
      </c>
      <c r="M114">
        <v>225</v>
      </c>
      <c r="N114">
        <v>0</v>
      </c>
      <c r="O114">
        <v>0</v>
      </c>
      <c r="P114" t="s">
        <v>157</v>
      </c>
      <c r="Q114" t="s">
        <v>121</v>
      </c>
      <c r="R114" t="s">
        <v>151</v>
      </c>
      <c r="S114" t="str">
        <f t="shared" si="8"/>
        <v>39.24975,39.74975,-111.7973,-111.2973</v>
      </c>
      <c r="U114">
        <v>36.997799999999998</v>
      </c>
      <c r="V114">
        <v>42.0017</v>
      </c>
      <c r="W114">
        <v>-114.0531</v>
      </c>
      <c r="X114">
        <v>-109.0415</v>
      </c>
      <c r="Y114">
        <f>(X114-W114)/(V114-U114)</f>
        <v>1.0015387997362057</v>
      </c>
      <c r="Z114" t="str">
        <f>IF(AND(Y114 &gt;= 0.9, Y114 &lt;= 1.1),"Square", "Rectangular")</f>
        <v>Square</v>
      </c>
      <c r="AA114">
        <f t="shared" si="4"/>
        <v>39.249749999999999</v>
      </c>
      <c r="AB114">
        <f t="shared" si="5"/>
        <v>39.749749999999999</v>
      </c>
      <c r="AC114">
        <f t="shared" si="6"/>
        <v>-111.79730000000001</v>
      </c>
      <c r="AD114">
        <f t="shared" si="7"/>
        <v>-111.29730000000001</v>
      </c>
    </row>
    <row r="115" spans="1:30" x14ac:dyDescent="0.25">
      <c r="A115" t="s">
        <v>20</v>
      </c>
      <c r="B115" t="s">
        <v>85</v>
      </c>
      <c r="C115" t="s">
        <v>118</v>
      </c>
      <c r="D115" t="s">
        <v>125</v>
      </c>
      <c r="E115">
        <v>8</v>
      </c>
      <c r="F115">
        <v>0.25</v>
      </c>
      <c r="G115">
        <v>19790101</v>
      </c>
      <c r="H115">
        <v>20090101</v>
      </c>
      <c r="I115" t="s">
        <v>118</v>
      </c>
      <c r="J115" t="s">
        <v>120</v>
      </c>
      <c r="K115">
        <v>11</v>
      </c>
      <c r="L115">
        <v>14</v>
      </c>
      <c r="M115">
        <v>225</v>
      </c>
      <c r="N115">
        <v>0</v>
      </c>
      <c r="O115">
        <v>0</v>
      </c>
      <c r="P115" t="s">
        <v>157</v>
      </c>
      <c r="Q115" t="s">
        <v>121</v>
      </c>
      <c r="R115" t="s">
        <v>151</v>
      </c>
      <c r="S115" t="str">
        <f t="shared" si="8"/>
        <v>33.91785,34.41785,-112.1807,-111.6807</v>
      </c>
      <c r="U115">
        <v>31.332000000000001</v>
      </c>
      <c r="V115">
        <v>37.003700000000002</v>
      </c>
      <c r="W115">
        <v>-114.8164</v>
      </c>
      <c r="X115">
        <v>-109.045</v>
      </c>
      <c r="Y115">
        <f>(X115-W115)/(V115-U115)</f>
        <v>1.0175785037995659</v>
      </c>
      <c r="Z115" t="str">
        <f>IF(AND(Y115 &gt;= 0.9, Y115 &lt;= 1.1),"Square", "Rectangular")</f>
        <v>Square</v>
      </c>
      <c r="AA115">
        <f t="shared" si="4"/>
        <v>33.917850000000001</v>
      </c>
      <c r="AB115">
        <f t="shared" si="5"/>
        <v>34.417850000000001</v>
      </c>
      <c r="AC115">
        <f t="shared" si="6"/>
        <v>-112.1807</v>
      </c>
      <c r="AD115">
        <f t="shared" si="7"/>
        <v>-111.6807</v>
      </c>
    </row>
    <row r="116" spans="1:30" x14ac:dyDescent="0.25">
      <c r="A116" t="s">
        <v>27</v>
      </c>
      <c r="B116" t="s">
        <v>87</v>
      </c>
      <c r="C116" t="s">
        <v>118</v>
      </c>
      <c r="D116" t="s">
        <v>131</v>
      </c>
      <c r="E116">
        <v>8</v>
      </c>
      <c r="F116">
        <v>0.25</v>
      </c>
      <c r="G116">
        <v>19790101</v>
      </c>
      <c r="H116">
        <v>20090101</v>
      </c>
      <c r="I116" t="s">
        <v>118</v>
      </c>
      <c r="J116" t="s">
        <v>120</v>
      </c>
      <c r="K116">
        <v>11</v>
      </c>
      <c r="L116">
        <v>14</v>
      </c>
      <c r="M116">
        <v>225</v>
      </c>
      <c r="N116">
        <v>0</v>
      </c>
      <c r="O116">
        <v>0</v>
      </c>
      <c r="P116" t="s">
        <v>157</v>
      </c>
      <c r="Q116" t="s">
        <v>121</v>
      </c>
      <c r="R116" t="s">
        <v>151</v>
      </c>
      <c r="S116" t="str">
        <f t="shared" si="8"/>
        <v>32.42825,32.92825,-83.47295,-82.97295</v>
      </c>
      <c r="U116">
        <v>30.355599999999999</v>
      </c>
      <c r="V116">
        <v>35.000900000000001</v>
      </c>
      <c r="W116">
        <v>-85.605199999999996</v>
      </c>
      <c r="X116">
        <v>-80.840699999999998</v>
      </c>
      <c r="Y116">
        <f>(X116-W116)/(V116-U116)</f>
        <v>1.025660344864701</v>
      </c>
      <c r="Z116" t="str">
        <f>IF(AND(Y116 &gt;= 0.9, Y116 &lt;= 1.1),"Square", "Rectangular")</f>
        <v>Square</v>
      </c>
      <c r="AA116">
        <f t="shared" si="4"/>
        <v>32.428249999999998</v>
      </c>
      <c r="AB116">
        <f t="shared" si="5"/>
        <v>32.928249999999998</v>
      </c>
      <c r="AC116">
        <f t="shared" si="6"/>
        <v>-83.472949999999997</v>
      </c>
      <c r="AD116">
        <f t="shared" si="7"/>
        <v>-82.972949999999997</v>
      </c>
    </row>
    <row r="117" spans="1:30" x14ac:dyDescent="0.25">
      <c r="A117" t="s">
        <v>48</v>
      </c>
      <c r="B117" t="s">
        <v>105</v>
      </c>
      <c r="C117" t="s">
        <v>118</v>
      </c>
      <c r="D117" t="s">
        <v>133</v>
      </c>
      <c r="E117">
        <v>8</v>
      </c>
      <c r="F117">
        <v>0.25</v>
      </c>
      <c r="G117">
        <v>19790101</v>
      </c>
      <c r="H117">
        <v>20090101</v>
      </c>
      <c r="I117" t="s">
        <v>118</v>
      </c>
      <c r="J117" t="s">
        <v>120</v>
      </c>
      <c r="K117">
        <v>11</v>
      </c>
      <c r="L117">
        <v>14</v>
      </c>
      <c r="M117">
        <v>225</v>
      </c>
      <c r="N117">
        <v>0</v>
      </c>
      <c r="O117">
        <v>0</v>
      </c>
      <c r="P117" t="s">
        <v>157</v>
      </c>
      <c r="Q117" t="s">
        <v>121</v>
      </c>
      <c r="R117" t="s">
        <v>151</v>
      </c>
      <c r="S117" t="str">
        <f t="shared" si="8"/>
        <v>33.91615,34.41615,-106.2761,-105.7761</v>
      </c>
      <c r="U117">
        <v>31.332100000000001</v>
      </c>
      <c r="V117">
        <v>37.0002</v>
      </c>
      <c r="W117">
        <v>-109.0502</v>
      </c>
      <c r="X117">
        <v>-103.002</v>
      </c>
      <c r="Y117">
        <f>(X117-W117)/(V117-U117)</f>
        <v>1.0670595084772692</v>
      </c>
      <c r="Z117" t="str">
        <f>IF(AND(Y117 &gt;= 0.9, Y117 &lt;= 1.1),"Square", "Rectangular")</f>
        <v>Square</v>
      </c>
      <c r="AA117">
        <f t="shared" si="4"/>
        <v>33.916150000000002</v>
      </c>
      <c r="AB117">
        <f t="shared" si="5"/>
        <v>34.416150000000002</v>
      </c>
      <c r="AC117">
        <f t="shared" si="6"/>
        <v>-106.2761</v>
      </c>
      <c r="AD117">
        <f t="shared" si="7"/>
        <v>-105.7761</v>
      </c>
    </row>
    <row r="118" spans="1:30" x14ac:dyDescent="0.25">
      <c r="A118" t="s">
        <v>22</v>
      </c>
      <c r="B118" t="s">
        <v>70</v>
      </c>
      <c r="C118" t="s">
        <v>118</v>
      </c>
      <c r="D118" t="s">
        <v>126</v>
      </c>
      <c r="E118">
        <v>8</v>
      </c>
      <c r="F118">
        <v>0.25</v>
      </c>
      <c r="G118">
        <v>19790101</v>
      </c>
      <c r="H118">
        <v>20090101</v>
      </c>
      <c r="I118" t="s">
        <v>118</v>
      </c>
      <c r="J118" t="s">
        <v>120</v>
      </c>
      <c r="K118">
        <v>11</v>
      </c>
      <c r="L118">
        <v>14</v>
      </c>
      <c r="M118">
        <v>225</v>
      </c>
      <c r="N118">
        <v>0</v>
      </c>
      <c r="O118">
        <v>0</v>
      </c>
      <c r="P118" t="s">
        <v>157</v>
      </c>
      <c r="Q118" t="s">
        <v>121</v>
      </c>
      <c r="R118" t="s">
        <v>151</v>
      </c>
      <c r="S118" t="str">
        <f t="shared" si="8"/>
        <v>37.0219,37.5219,-119.5202,-119.0202</v>
      </c>
      <c r="U118">
        <v>32.534300000000002</v>
      </c>
      <c r="V118">
        <v>42.009500000000003</v>
      </c>
      <c r="W118">
        <v>-124.4096</v>
      </c>
      <c r="X118">
        <v>-114.13079999999999</v>
      </c>
      <c r="Y118">
        <f>(X118-W118)/(V118-U118)</f>
        <v>1.084810874704492</v>
      </c>
      <c r="Z118" t="str">
        <f>IF(AND(Y118 &gt;= 0.9, Y118 &lt;= 1.1),"Square", "Rectangular")</f>
        <v>Square</v>
      </c>
      <c r="AA118">
        <f t="shared" si="4"/>
        <v>37.021900000000002</v>
      </c>
      <c r="AB118">
        <f t="shared" si="5"/>
        <v>37.521900000000002</v>
      </c>
      <c r="AC118">
        <f t="shared" si="6"/>
        <v>-119.52019999999999</v>
      </c>
      <c r="AD118">
        <f t="shared" si="7"/>
        <v>-119.02019999999999</v>
      </c>
    </row>
    <row r="119" spans="1:30" x14ac:dyDescent="0.25">
      <c r="A119" t="s">
        <v>26</v>
      </c>
      <c r="B119" t="s">
        <v>73</v>
      </c>
      <c r="C119" t="s">
        <v>118</v>
      </c>
      <c r="D119" t="s">
        <v>130</v>
      </c>
      <c r="E119">
        <v>8</v>
      </c>
      <c r="F119">
        <v>0.25</v>
      </c>
      <c r="G119">
        <v>19790101</v>
      </c>
      <c r="H119">
        <v>20090101</v>
      </c>
      <c r="I119" t="s">
        <v>118</v>
      </c>
      <c r="J119" t="s">
        <v>120</v>
      </c>
      <c r="K119">
        <v>18</v>
      </c>
      <c r="L119">
        <v>24</v>
      </c>
      <c r="M119">
        <v>150</v>
      </c>
      <c r="N119">
        <v>0</v>
      </c>
      <c r="O119">
        <v>0</v>
      </c>
      <c r="P119" t="s">
        <v>157</v>
      </c>
      <c r="Q119" t="s">
        <v>121</v>
      </c>
      <c r="R119" t="s">
        <v>150</v>
      </c>
      <c r="S119" t="str">
        <f t="shared" si="8"/>
        <v>27.511,28.011,-84.08275,-83.58275</v>
      </c>
      <c r="U119">
        <v>24.521000000000001</v>
      </c>
      <c r="V119">
        <v>31.001000000000001</v>
      </c>
      <c r="W119">
        <v>-87.634799999999998</v>
      </c>
      <c r="X119">
        <v>-80.030699999999996</v>
      </c>
      <c r="Y119">
        <f>(X119-W119)/(V119-U119)</f>
        <v>1.1734722222222225</v>
      </c>
      <c r="Z119" t="str">
        <f>IF(AND(Y119 &gt;= 0.9, Y119 &lt;= 1.1),"Square", "Rectangular")</f>
        <v>Rectangular</v>
      </c>
      <c r="AA119">
        <f t="shared" si="4"/>
        <v>27.511000000000003</v>
      </c>
      <c r="AB119">
        <f t="shared" si="5"/>
        <v>28.011000000000003</v>
      </c>
      <c r="AC119">
        <f t="shared" si="6"/>
        <v>-84.082750000000004</v>
      </c>
      <c r="AD119">
        <f t="shared" si="7"/>
        <v>-83.582750000000004</v>
      </c>
    </row>
    <row r="120" spans="1:30" x14ac:dyDescent="0.25">
      <c r="A120" t="s">
        <v>52</v>
      </c>
      <c r="B120" t="s">
        <v>81</v>
      </c>
      <c r="C120" t="s">
        <v>118</v>
      </c>
      <c r="D120" t="s">
        <v>137</v>
      </c>
      <c r="E120">
        <v>8</v>
      </c>
      <c r="F120">
        <v>0.25</v>
      </c>
      <c r="G120">
        <v>19790101</v>
      </c>
      <c r="H120">
        <v>20090101</v>
      </c>
      <c r="I120" t="s">
        <v>118</v>
      </c>
      <c r="J120" t="s">
        <v>120</v>
      </c>
      <c r="K120">
        <v>18</v>
      </c>
      <c r="L120">
        <v>24</v>
      </c>
      <c r="M120">
        <v>150</v>
      </c>
      <c r="N120">
        <v>0</v>
      </c>
      <c r="O120">
        <v>0</v>
      </c>
      <c r="P120" t="s">
        <v>157</v>
      </c>
      <c r="Q120" t="s">
        <v>121</v>
      </c>
      <c r="R120" t="s">
        <v>150</v>
      </c>
      <c r="S120" t="str">
        <f t="shared" si="8"/>
        <v>39.9403,40.4403,-82.91945,-82.41945</v>
      </c>
      <c r="U120">
        <v>38.403100000000002</v>
      </c>
      <c r="V120">
        <v>41.977499999999999</v>
      </c>
      <c r="W120">
        <v>-84.8202</v>
      </c>
      <c r="X120">
        <v>-80.518699999999995</v>
      </c>
      <c r="Y120">
        <f>(X120-W120)/(V120-U120)</f>
        <v>1.2034187555953468</v>
      </c>
      <c r="Z120" t="str">
        <f>IF(AND(Y120 &gt;= 0.9, Y120 &lt;= 1.1),"Square", "Rectangular")</f>
        <v>Rectangular</v>
      </c>
      <c r="AA120">
        <f t="shared" si="4"/>
        <v>39.940300000000001</v>
      </c>
      <c r="AB120">
        <f t="shared" si="5"/>
        <v>40.440300000000001</v>
      </c>
      <c r="AC120">
        <f t="shared" si="6"/>
        <v>-82.919449999999998</v>
      </c>
      <c r="AD120">
        <f t="shared" si="7"/>
        <v>-82.419449999999998</v>
      </c>
    </row>
    <row r="121" spans="1:30" x14ac:dyDescent="0.25">
      <c r="A121" t="s">
        <v>39</v>
      </c>
      <c r="B121" t="s">
        <v>78</v>
      </c>
      <c r="C121" t="s">
        <v>118</v>
      </c>
      <c r="D121" t="s">
        <v>125</v>
      </c>
      <c r="E121">
        <v>8</v>
      </c>
      <c r="F121">
        <v>0.25</v>
      </c>
      <c r="G121">
        <v>19790101</v>
      </c>
      <c r="H121">
        <v>20090101</v>
      </c>
      <c r="I121" t="s">
        <v>118</v>
      </c>
      <c r="J121" t="s">
        <v>120</v>
      </c>
      <c r="K121">
        <v>18</v>
      </c>
      <c r="L121">
        <v>24</v>
      </c>
      <c r="M121">
        <v>150</v>
      </c>
      <c r="N121">
        <v>0</v>
      </c>
      <c r="O121">
        <v>0</v>
      </c>
      <c r="P121" t="s">
        <v>157</v>
      </c>
      <c r="Q121" t="s">
        <v>121</v>
      </c>
      <c r="R121" t="s">
        <v>150</v>
      </c>
      <c r="S121" t="str">
        <f t="shared" si="8"/>
        <v>44.6935,45.1935,-86.66845,-86.16845</v>
      </c>
      <c r="U121">
        <v>41.695999999999998</v>
      </c>
      <c r="V121">
        <v>48.191000000000003</v>
      </c>
      <c r="W121">
        <v>-90.418499999999995</v>
      </c>
      <c r="X121">
        <v>-82.418400000000005</v>
      </c>
      <c r="Y121">
        <f>(X121-W121)/(V121-U121)</f>
        <v>1.2317321016166256</v>
      </c>
      <c r="Z121" t="str">
        <f>IF(AND(Y121 &gt;= 0.9, Y121 &lt;= 1.1),"Square", "Rectangular")</f>
        <v>Rectangular</v>
      </c>
      <c r="AA121">
        <f t="shared" si="4"/>
        <v>44.6935</v>
      </c>
      <c r="AB121">
        <f t="shared" si="5"/>
        <v>45.1935</v>
      </c>
      <c r="AC121">
        <f t="shared" si="6"/>
        <v>-86.668450000000007</v>
      </c>
      <c r="AD121">
        <f t="shared" si="7"/>
        <v>-86.168450000000007</v>
      </c>
    </row>
    <row r="122" spans="1:30" x14ac:dyDescent="0.25">
      <c r="A122" t="s">
        <v>60</v>
      </c>
      <c r="B122" t="s">
        <v>110</v>
      </c>
      <c r="C122" t="s">
        <v>118</v>
      </c>
      <c r="D122" t="s">
        <v>126</v>
      </c>
      <c r="E122">
        <v>8</v>
      </c>
      <c r="F122">
        <v>0.25</v>
      </c>
      <c r="G122">
        <v>19790101</v>
      </c>
      <c r="H122">
        <v>20090101</v>
      </c>
      <c r="I122" t="s">
        <v>118</v>
      </c>
      <c r="J122" t="s">
        <v>120</v>
      </c>
      <c r="K122">
        <v>18</v>
      </c>
      <c r="L122">
        <v>24</v>
      </c>
      <c r="M122">
        <v>150</v>
      </c>
      <c r="N122">
        <v>0</v>
      </c>
      <c r="O122">
        <v>0</v>
      </c>
      <c r="P122" t="s">
        <v>157</v>
      </c>
      <c r="Q122" t="s">
        <v>121</v>
      </c>
      <c r="R122" t="s">
        <v>150</v>
      </c>
      <c r="S122" t="str">
        <f t="shared" si="8"/>
        <v>30.9189,31.4189,-100.32715,-99.82715</v>
      </c>
      <c r="U122">
        <v>25.8371</v>
      </c>
      <c r="V122">
        <v>36.500700000000002</v>
      </c>
      <c r="W122">
        <v>-106.646</v>
      </c>
      <c r="X122">
        <v>-93.508300000000006</v>
      </c>
      <c r="Y122">
        <f>(X122-W122)/(V122-U122)</f>
        <v>1.2320135789039341</v>
      </c>
      <c r="Z122" t="str">
        <f>IF(AND(Y122 &gt;= 0.9, Y122 &lt;= 1.1),"Square", "Rectangular")</f>
        <v>Rectangular</v>
      </c>
      <c r="AA122">
        <f t="shared" si="4"/>
        <v>30.918900000000001</v>
      </c>
      <c r="AB122">
        <f t="shared" si="5"/>
        <v>31.418900000000001</v>
      </c>
      <c r="AC122">
        <f t="shared" si="6"/>
        <v>-100.32715</v>
      </c>
      <c r="AD122">
        <f t="shared" si="7"/>
        <v>-99.827150000000003</v>
      </c>
    </row>
    <row r="123" spans="1:30" x14ac:dyDescent="0.25">
      <c r="A123" t="s">
        <v>35</v>
      </c>
      <c r="B123" t="s">
        <v>94</v>
      </c>
      <c r="C123" t="s">
        <v>118</v>
      </c>
      <c r="D123" t="s">
        <v>138</v>
      </c>
      <c r="E123">
        <v>8</v>
      </c>
      <c r="F123">
        <v>0.25</v>
      </c>
      <c r="G123">
        <v>19790101</v>
      </c>
      <c r="H123">
        <v>20090101</v>
      </c>
      <c r="I123" t="s">
        <v>118</v>
      </c>
      <c r="J123" t="s">
        <v>120</v>
      </c>
      <c r="K123">
        <v>18</v>
      </c>
      <c r="L123">
        <v>24</v>
      </c>
      <c r="M123">
        <v>150</v>
      </c>
      <c r="N123">
        <v>0</v>
      </c>
      <c r="O123">
        <v>0</v>
      </c>
      <c r="P123" t="s">
        <v>157</v>
      </c>
      <c r="Q123" t="s">
        <v>121</v>
      </c>
      <c r="R123" t="s">
        <v>150</v>
      </c>
      <c r="S123" t="str">
        <f t="shared" si="8"/>
        <v>30.7242,31.2242,-91.67995,-91.17995</v>
      </c>
      <c r="U123">
        <v>28.928699999999999</v>
      </c>
      <c r="V123">
        <v>33.0197</v>
      </c>
      <c r="W123">
        <v>-94.043400000000005</v>
      </c>
      <c r="X123">
        <v>-88.816500000000005</v>
      </c>
      <c r="Y123">
        <f>(X123-W123)/(V123-U123)</f>
        <v>1.2776582742605718</v>
      </c>
      <c r="Z123" t="str">
        <f>IF(AND(Y123 &gt;= 0.9, Y123 &lt;= 1.1),"Square", "Rectangular")</f>
        <v>Rectangular</v>
      </c>
      <c r="AA123">
        <f t="shared" si="4"/>
        <v>30.7242</v>
      </c>
      <c r="AB123">
        <f t="shared" si="5"/>
        <v>31.2242</v>
      </c>
      <c r="AC123">
        <f t="shared" si="6"/>
        <v>-91.679950000000005</v>
      </c>
      <c r="AD123">
        <f t="shared" si="7"/>
        <v>-91.179950000000005</v>
      </c>
    </row>
    <row r="124" spans="1:30" x14ac:dyDescent="0.25">
      <c r="A124" t="s">
        <v>40</v>
      </c>
      <c r="B124" t="s">
        <v>98</v>
      </c>
      <c r="C124" t="s">
        <v>118</v>
      </c>
      <c r="D124" t="s">
        <v>119</v>
      </c>
      <c r="E124">
        <v>8</v>
      </c>
      <c r="F124">
        <v>0.25</v>
      </c>
      <c r="G124">
        <v>19790101</v>
      </c>
      <c r="H124">
        <v>20090101</v>
      </c>
      <c r="I124" t="s">
        <v>118</v>
      </c>
      <c r="J124" t="s">
        <v>120</v>
      </c>
      <c r="K124">
        <v>18</v>
      </c>
      <c r="L124">
        <v>24</v>
      </c>
      <c r="M124">
        <v>150</v>
      </c>
      <c r="N124">
        <v>0</v>
      </c>
      <c r="O124">
        <v>0</v>
      </c>
      <c r="P124" t="s">
        <v>157</v>
      </c>
      <c r="Q124" t="s">
        <v>121</v>
      </c>
      <c r="R124" t="s">
        <v>150</v>
      </c>
      <c r="S124" t="str">
        <f t="shared" si="8"/>
        <v>46.1923,46.6923,-93.61585,-93.11585</v>
      </c>
      <c r="U124">
        <v>43.499299999999998</v>
      </c>
      <c r="V124">
        <v>49.385300000000001</v>
      </c>
      <c r="W124">
        <v>-97.239900000000006</v>
      </c>
      <c r="X124">
        <v>-89.491799999999998</v>
      </c>
      <c r="Y124">
        <f>(X124-W124)/(V124-U124)</f>
        <v>1.3163608562691138</v>
      </c>
      <c r="Z124" t="str">
        <f>IF(AND(Y124 &gt;= 0.9, Y124 &lt;= 1.1),"Square", "Rectangular")</f>
        <v>Rectangular</v>
      </c>
      <c r="AA124">
        <f t="shared" si="4"/>
        <v>46.192300000000003</v>
      </c>
      <c r="AB124">
        <f t="shared" si="5"/>
        <v>46.692300000000003</v>
      </c>
      <c r="AC124">
        <f t="shared" si="6"/>
        <v>-93.615849999999995</v>
      </c>
      <c r="AD124">
        <f t="shared" si="7"/>
        <v>-93.115849999999995</v>
      </c>
    </row>
    <row r="125" spans="1:30" x14ac:dyDescent="0.25">
      <c r="A125" t="s">
        <v>66</v>
      </c>
      <c r="B125" t="s">
        <v>116</v>
      </c>
      <c r="C125" t="s">
        <v>118</v>
      </c>
      <c r="D125" t="s">
        <v>132</v>
      </c>
      <c r="E125">
        <v>8</v>
      </c>
      <c r="F125">
        <v>0.25</v>
      </c>
      <c r="G125">
        <v>19790101</v>
      </c>
      <c r="H125">
        <v>20090101</v>
      </c>
      <c r="I125" t="s">
        <v>118</v>
      </c>
      <c r="J125" t="s">
        <v>120</v>
      </c>
      <c r="K125">
        <v>18</v>
      </c>
      <c r="L125">
        <v>24</v>
      </c>
      <c r="M125">
        <v>150</v>
      </c>
      <c r="N125">
        <v>0</v>
      </c>
      <c r="O125">
        <v>0</v>
      </c>
      <c r="P125" t="s">
        <v>157</v>
      </c>
      <c r="Q125" t="s">
        <v>121</v>
      </c>
      <c r="R125" t="s">
        <v>150</v>
      </c>
      <c r="S125" t="str">
        <f t="shared" si="8"/>
        <v>44.53635,45.03635,-90.09725,-89.59725</v>
      </c>
      <c r="U125">
        <v>42.491900000000001</v>
      </c>
      <c r="V125">
        <v>47.080800000000004</v>
      </c>
      <c r="W125">
        <v>-92.889300000000006</v>
      </c>
      <c r="X125">
        <v>-86.805199999999999</v>
      </c>
      <c r="Y125">
        <f>(X125-W125)/(V125-U125)</f>
        <v>1.3258297195406314</v>
      </c>
      <c r="Z125" t="str">
        <f>IF(AND(Y125 &gt;= 0.9, Y125 &lt;= 1.1),"Square", "Rectangular")</f>
        <v>Rectangular</v>
      </c>
      <c r="AA125">
        <f t="shared" si="4"/>
        <v>44.536349999999999</v>
      </c>
      <c r="AB125">
        <f t="shared" si="5"/>
        <v>45.036349999999999</v>
      </c>
      <c r="AC125">
        <f t="shared" si="6"/>
        <v>-90.097250000000003</v>
      </c>
      <c r="AD125">
        <f t="shared" si="7"/>
        <v>-89.597250000000003</v>
      </c>
    </row>
    <row r="126" spans="1:30" x14ac:dyDescent="0.25">
      <c r="A126" t="s">
        <v>42</v>
      </c>
      <c r="B126" t="s">
        <v>79</v>
      </c>
      <c r="C126" t="s">
        <v>118</v>
      </c>
      <c r="D126" t="s">
        <v>127</v>
      </c>
      <c r="E126">
        <v>8</v>
      </c>
      <c r="F126">
        <v>0.25</v>
      </c>
      <c r="G126">
        <v>19790101</v>
      </c>
      <c r="H126">
        <v>20090101</v>
      </c>
      <c r="I126" t="s">
        <v>118</v>
      </c>
      <c r="J126" t="s">
        <v>120</v>
      </c>
      <c r="K126">
        <v>18</v>
      </c>
      <c r="L126">
        <v>24</v>
      </c>
      <c r="M126">
        <v>150</v>
      </c>
      <c r="N126">
        <v>0</v>
      </c>
      <c r="O126">
        <v>0</v>
      </c>
      <c r="P126" t="s">
        <v>157</v>
      </c>
      <c r="Q126" t="s">
        <v>121</v>
      </c>
      <c r="R126" t="s">
        <v>150</v>
      </c>
      <c r="S126" t="str">
        <f t="shared" si="8"/>
        <v>38.0089,38.5089,-92.68655,-92.18655</v>
      </c>
      <c r="U126">
        <v>35.904200000000003</v>
      </c>
      <c r="V126">
        <v>40.613599999999998</v>
      </c>
      <c r="W126">
        <v>-95.7744</v>
      </c>
      <c r="X126">
        <v>-89.098699999999994</v>
      </c>
      <c r="Y126">
        <f>(X126-W126)/(V126-U126)</f>
        <v>1.4175266488300025</v>
      </c>
      <c r="Z126" t="str">
        <f>IF(AND(Y126 &gt;= 0.9, Y126 &lt;= 1.1),"Square", "Rectangular")</f>
        <v>Rectangular</v>
      </c>
      <c r="AA126">
        <f t="shared" si="4"/>
        <v>38.008899999999997</v>
      </c>
      <c r="AB126">
        <f t="shared" si="5"/>
        <v>38.508899999999997</v>
      </c>
      <c r="AC126">
        <f t="shared" si="6"/>
        <v>-92.686549999999997</v>
      </c>
      <c r="AD126">
        <f t="shared" si="7"/>
        <v>-92.186549999999997</v>
      </c>
    </row>
    <row r="127" spans="1:30" x14ac:dyDescent="0.25">
      <c r="A127" t="s">
        <v>21</v>
      </c>
      <c r="B127" t="s">
        <v>69</v>
      </c>
      <c r="C127" t="s">
        <v>118</v>
      </c>
      <c r="D127" t="s">
        <v>119</v>
      </c>
      <c r="E127">
        <v>8</v>
      </c>
      <c r="F127">
        <v>0.25</v>
      </c>
      <c r="G127">
        <v>19790101</v>
      </c>
      <c r="H127">
        <v>20090101</v>
      </c>
      <c r="I127" t="s">
        <v>118</v>
      </c>
      <c r="J127" t="s">
        <v>120</v>
      </c>
      <c r="K127">
        <v>18</v>
      </c>
      <c r="L127">
        <v>24</v>
      </c>
      <c r="M127">
        <v>150</v>
      </c>
      <c r="N127">
        <v>0</v>
      </c>
      <c r="O127">
        <v>0</v>
      </c>
      <c r="P127" t="s">
        <v>157</v>
      </c>
      <c r="Q127" t="s">
        <v>121</v>
      </c>
      <c r="R127" t="s">
        <v>150</v>
      </c>
      <c r="S127" t="str">
        <f t="shared" si="8"/>
        <v>34.5019,35.0019,-92.38055,-91.88055</v>
      </c>
      <c r="U127">
        <v>33.004199999999997</v>
      </c>
      <c r="V127">
        <v>36.499600000000001</v>
      </c>
      <c r="W127">
        <v>-94.619200000000006</v>
      </c>
      <c r="X127">
        <v>-89.641900000000007</v>
      </c>
      <c r="Y127">
        <f>(X127-W127)/(V127-U127)</f>
        <v>1.4239572008926</v>
      </c>
      <c r="Z127" t="str">
        <f>IF(AND(Y127 &gt;= 0.9, Y127 &lt;= 1.1),"Square", "Rectangular")</f>
        <v>Rectangular</v>
      </c>
      <c r="AA127">
        <f t="shared" si="4"/>
        <v>34.501899999999999</v>
      </c>
      <c r="AB127">
        <f t="shared" si="5"/>
        <v>35.001899999999999</v>
      </c>
      <c r="AC127">
        <f t="shared" si="6"/>
        <v>-92.380549999999999</v>
      </c>
      <c r="AD127">
        <f t="shared" si="7"/>
        <v>-91.880549999999999</v>
      </c>
    </row>
    <row r="128" spans="1:30" x14ac:dyDescent="0.25">
      <c r="A128" t="s">
        <v>65</v>
      </c>
      <c r="B128" t="s">
        <v>115</v>
      </c>
      <c r="C128" t="s">
        <v>118</v>
      </c>
      <c r="D128" t="s">
        <v>131</v>
      </c>
      <c r="E128">
        <v>8</v>
      </c>
      <c r="F128">
        <v>0.25</v>
      </c>
      <c r="G128">
        <v>19790101</v>
      </c>
      <c r="H128">
        <v>20090101</v>
      </c>
      <c r="I128" t="s">
        <v>118</v>
      </c>
      <c r="J128" t="s">
        <v>120</v>
      </c>
      <c r="K128">
        <v>18</v>
      </c>
      <c r="L128">
        <v>24</v>
      </c>
      <c r="M128">
        <v>150</v>
      </c>
      <c r="N128">
        <v>0</v>
      </c>
      <c r="O128">
        <v>0</v>
      </c>
      <c r="P128" t="s">
        <v>157</v>
      </c>
      <c r="Q128" t="s">
        <v>121</v>
      </c>
      <c r="R128" t="s">
        <v>150</v>
      </c>
      <c r="S128" t="str">
        <f t="shared" si="8"/>
        <v>38.66975,39.16975,-80.43165,-79.93165</v>
      </c>
      <c r="U128">
        <v>37.201700000000002</v>
      </c>
      <c r="V128">
        <v>40.637799999999999</v>
      </c>
      <c r="W128">
        <v>-82.644400000000005</v>
      </c>
      <c r="X128">
        <v>-77.718900000000005</v>
      </c>
      <c r="Y128">
        <f>(X128-W128)/(V128-U128)</f>
        <v>1.4334565350251753</v>
      </c>
      <c r="Z128" t="str">
        <f>IF(AND(Y128 &gt;= 0.9, Y128 &lt;= 1.1),"Square", "Rectangular")</f>
        <v>Rectangular</v>
      </c>
      <c r="AA128">
        <f t="shared" si="4"/>
        <v>38.669750000000001</v>
      </c>
      <c r="AB128">
        <f t="shared" si="5"/>
        <v>39.169750000000001</v>
      </c>
      <c r="AC128">
        <f t="shared" si="6"/>
        <v>-80.431650000000005</v>
      </c>
      <c r="AD128">
        <f t="shared" si="7"/>
        <v>-79.931650000000005</v>
      </c>
    </row>
    <row r="129" spans="1:30" x14ac:dyDescent="0.25">
      <c r="A129" t="s">
        <v>57</v>
      </c>
      <c r="B129" t="s">
        <v>107</v>
      </c>
      <c r="C129" t="s">
        <v>118</v>
      </c>
      <c r="D129" t="s">
        <v>124</v>
      </c>
      <c r="E129">
        <v>8</v>
      </c>
      <c r="F129">
        <v>0.25</v>
      </c>
      <c r="G129">
        <v>19790101</v>
      </c>
      <c r="H129">
        <v>20090101</v>
      </c>
      <c r="I129" t="s">
        <v>118</v>
      </c>
      <c r="J129" t="s">
        <v>120</v>
      </c>
      <c r="K129">
        <v>18</v>
      </c>
      <c r="L129">
        <v>24</v>
      </c>
      <c r="M129">
        <v>150</v>
      </c>
      <c r="N129">
        <v>0</v>
      </c>
      <c r="O129">
        <v>0</v>
      </c>
      <c r="P129" t="s">
        <v>157</v>
      </c>
      <c r="Q129" t="s">
        <v>121</v>
      </c>
      <c r="R129" t="s">
        <v>150</v>
      </c>
      <c r="S129" t="str">
        <f t="shared" si="8"/>
        <v>33.37645,33.87645,-81.1974,-80.6974</v>
      </c>
      <c r="U129">
        <v>32.037399999999998</v>
      </c>
      <c r="V129">
        <v>35.215499999999999</v>
      </c>
      <c r="W129">
        <v>-83.353899999999996</v>
      </c>
      <c r="X129">
        <v>-78.540899999999993</v>
      </c>
      <c r="Y129">
        <f>(X129-W129)/(V129-U129)</f>
        <v>1.5144268588150158</v>
      </c>
      <c r="Z129" t="str">
        <f>IF(AND(Y129 &gt;= 0.9, Y129 &lt;= 1.1),"Square", "Rectangular")</f>
        <v>Rectangular</v>
      </c>
      <c r="AA129">
        <f t="shared" si="4"/>
        <v>33.376449999999998</v>
      </c>
      <c r="AB129">
        <f t="shared" si="5"/>
        <v>33.876449999999998</v>
      </c>
      <c r="AC129">
        <f t="shared" si="6"/>
        <v>-81.197399999999988</v>
      </c>
      <c r="AD129">
        <f t="shared" si="7"/>
        <v>-80.697399999999988</v>
      </c>
    </row>
    <row r="130" spans="1:30" x14ac:dyDescent="0.25">
      <c r="A130" t="s">
        <v>28</v>
      </c>
      <c r="B130" t="s">
        <v>88</v>
      </c>
      <c r="C130" t="s">
        <v>118</v>
      </c>
      <c r="D130" t="s">
        <v>132</v>
      </c>
      <c r="E130">
        <v>8</v>
      </c>
      <c r="F130">
        <v>0.25</v>
      </c>
      <c r="G130">
        <v>19790101</v>
      </c>
      <c r="H130">
        <v>20090101</v>
      </c>
      <c r="I130" t="s">
        <v>118</v>
      </c>
      <c r="J130" t="s">
        <v>120</v>
      </c>
      <c r="K130">
        <v>18</v>
      </c>
      <c r="L130">
        <v>24</v>
      </c>
      <c r="M130">
        <v>150</v>
      </c>
      <c r="N130">
        <v>0</v>
      </c>
      <c r="O130">
        <v>0</v>
      </c>
      <c r="P130" t="s">
        <v>157</v>
      </c>
      <c r="Q130" t="s">
        <v>121</v>
      </c>
      <c r="R130" t="s">
        <v>150</v>
      </c>
      <c r="S130" t="str">
        <f t="shared" si="8"/>
        <v>20.32365,20.82365,-157.77685,-157.27685</v>
      </c>
      <c r="U130">
        <v>18.9117</v>
      </c>
      <c r="V130">
        <v>22.235600000000002</v>
      </c>
      <c r="W130">
        <v>-160.24709999999999</v>
      </c>
      <c r="X130">
        <v>-154.8066</v>
      </c>
      <c r="Y130">
        <f>(X130-W130)/(V130-U130)</f>
        <v>1.636782093324102</v>
      </c>
      <c r="Z130" t="str">
        <f>IF(AND(Y130 &gt;= 0.9, Y130 &lt;= 1.1),"Square", "Rectangular")</f>
        <v>Rectangular</v>
      </c>
      <c r="AA130">
        <f t="shared" si="4"/>
        <v>20.323650000000001</v>
      </c>
      <c r="AB130">
        <f t="shared" si="5"/>
        <v>20.823650000000001</v>
      </c>
      <c r="AC130">
        <f t="shared" si="6"/>
        <v>-157.77685</v>
      </c>
      <c r="AD130">
        <f t="shared" si="7"/>
        <v>-157.27685</v>
      </c>
    </row>
    <row r="131" spans="1:30" x14ac:dyDescent="0.25">
      <c r="A131" t="s">
        <v>67</v>
      </c>
      <c r="B131" t="s">
        <v>117</v>
      </c>
      <c r="C131" t="s">
        <v>118</v>
      </c>
      <c r="D131" t="s">
        <v>133</v>
      </c>
      <c r="E131">
        <v>8</v>
      </c>
      <c r="F131">
        <v>0.25</v>
      </c>
      <c r="G131">
        <v>19790101</v>
      </c>
      <c r="H131">
        <v>20090101</v>
      </c>
      <c r="I131" t="s">
        <v>118</v>
      </c>
      <c r="J131" t="s">
        <v>120</v>
      </c>
      <c r="K131">
        <v>18</v>
      </c>
      <c r="L131">
        <v>24</v>
      </c>
      <c r="M131">
        <v>150</v>
      </c>
      <c r="N131">
        <v>0</v>
      </c>
      <c r="O131">
        <v>0</v>
      </c>
      <c r="P131" t="s">
        <v>157</v>
      </c>
      <c r="Q131" t="s">
        <v>121</v>
      </c>
      <c r="R131" t="s">
        <v>150</v>
      </c>
      <c r="S131" t="str">
        <f t="shared" si="8"/>
        <v>42.7503,43.2503,-107.80405,-107.30405</v>
      </c>
      <c r="U131">
        <v>40.994599999999998</v>
      </c>
      <c r="V131">
        <v>45.006</v>
      </c>
      <c r="W131">
        <v>-111.05629999999999</v>
      </c>
      <c r="X131">
        <v>-104.0518</v>
      </c>
      <c r="Y131">
        <f>(X131-W131)/(V131-U131)</f>
        <v>1.7461484768410005</v>
      </c>
      <c r="Z131" t="str">
        <f>IF(AND(Y131 &gt;= 0.9, Y131 &lt;= 1.1),"Square", "Rectangular")</f>
        <v>Rectangular</v>
      </c>
      <c r="AA131">
        <f t="shared" ref="AA131:AA151" si="9">((V131+U131)/2) -0.25</f>
        <v>42.750299999999996</v>
      </c>
      <c r="AB131">
        <f t="shared" ref="AB131:AB151" si="10">((V131+U131)/2) +0.25</f>
        <v>43.250299999999996</v>
      </c>
      <c r="AC131">
        <f t="shared" ref="AC131:AC151" si="11">((X131+W131)/2)-0.25</f>
        <v>-107.80404999999999</v>
      </c>
      <c r="AD131">
        <f t="shared" ref="AD131:AD151" si="12">((X131+W131)/2)+0.25</f>
        <v>-107.30404999999999</v>
      </c>
    </row>
    <row r="132" spans="1:30" x14ac:dyDescent="0.25">
      <c r="A132" t="s">
        <v>23</v>
      </c>
      <c r="B132" t="s">
        <v>71</v>
      </c>
      <c r="C132" t="s">
        <v>118</v>
      </c>
      <c r="D132" t="s">
        <v>127</v>
      </c>
      <c r="E132">
        <v>8</v>
      </c>
      <c r="F132">
        <v>0.25</v>
      </c>
      <c r="G132">
        <v>19790101</v>
      </c>
      <c r="H132">
        <v>20090101</v>
      </c>
      <c r="I132" t="s">
        <v>118</v>
      </c>
      <c r="J132" t="s">
        <v>120</v>
      </c>
      <c r="K132">
        <v>18</v>
      </c>
      <c r="L132">
        <v>24</v>
      </c>
      <c r="M132">
        <v>150</v>
      </c>
      <c r="N132">
        <v>0</v>
      </c>
      <c r="O132">
        <v>0</v>
      </c>
      <c r="P132" t="s">
        <v>157</v>
      </c>
      <c r="Q132" t="s">
        <v>121</v>
      </c>
      <c r="R132" t="s">
        <v>150</v>
      </c>
      <c r="S132" t="str">
        <f t="shared" si="8"/>
        <v>38.7479,39.2479,-105.80095,-105.30095</v>
      </c>
      <c r="U132">
        <v>36.9923</v>
      </c>
      <c r="V132">
        <v>41.003500000000003</v>
      </c>
      <c r="W132">
        <v>-109.0604</v>
      </c>
      <c r="X132">
        <v>-102.0415</v>
      </c>
      <c r="Y132">
        <f>(X132-W132)/(V132-U132)</f>
        <v>1.7498254886318303</v>
      </c>
      <c r="Z132" t="str">
        <f>IF(AND(Y132 &gt;= 0.9, Y132 &lt;= 1.1),"Square", "Rectangular")</f>
        <v>Rectangular</v>
      </c>
      <c r="AA132">
        <f t="shared" si="9"/>
        <v>38.747900000000001</v>
      </c>
      <c r="AB132">
        <f t="shared" si="10"/>
        <v>39.247900000000001</v>
      </c>
      <c r="AC132">
        <f t="shared" si="11"/>
        <v>-105.80095</v>
      </c>
      <c r="AD132">
        <f t="shared" si="12"/>
        <v>-105.30095</v>
      </c>
    </row>
    <row r="133" spans="1:30" x14ac:dyDescent="0.25">
      <c r="A133" t="s">
        <v>49</v>
      </c>
      <c r="B133" t="s">
        <v>99</v>
      </c>
      <c r="C133" t="s">
        <v>118</v>
      </c>
      <c r="D133" t="s">
        <v>134</v>
      </c>
      <c r="E133">
        <v>8</v>
      </c>
      <c r="F133">
        <v>0.25</v>
      </c>
      <c r="G133">
        <v>19790101</v>
      </c>
      <c r="H133">
        <v>20090101</v>
      </c>
      <c r="I133" t="s">
        <v>118</v>
      </c>
      <c r="J133" t="s">
        <v>120</v>
      </c>
      <c r="K133">
        <v>18</v>
      </c>
      <c r="L133">
        <v>24</v>
      </c>
      <c r="M133">
        <v>150</v>
      </c>
      <c r="N133">
        <v>0</v>
      </c>
      <c r="O133">
        <v>0</v>
      </c>
      <c r="P133" t="s">
        <v>157</v>
      </c>
      <c r="Q133" t="s">
        <v>121</v>
      </c>
      <c r="R133" t="s">
        <v>150</v>
      </c>
      <c r="S133" t="str">
        <f t="shared" si="8"/>
        <v>42.5044,43.0044,-76.0591,-75.5591</v>
      </c>
      <c r="U133">
        <v>40.496000000000002</v>
      </c>
      <c r="V133">
        <v>45.012799999999999</v>
      </c>
      <c r="W133">
        <v>-79.762</v>
      </c>
      <c r="X133">
        <v>-71.856200000000001</v>
      </c>
      <c r="Y133">
        <f>(X133-W133)/(V133-U133)</f>
        <v>1.7503099539497002</v>
      </c>
      <c r="Z133" t="str">
        <f>IF(AND(Y133 &gt;= 0.9, Y133 &lt;= 1.1),"Square", "Rectangular")</f>
        <v>Rectangular</v>
      </c>
      <c r="AA133">
        <f t="shared" si="9"/>
        <v>42.504400000000004</v>
      </c>
      <c r="AB133">
        <f t="shared" si="10"/>
        <v>43.004400000000004</v>
      </c>
      <c r="AC133">
        <f t="shared" si="11"/>
        <v>-76.059100000000001</v>
      </c>
      <c r="AD133">
        <f t="shared" si="12"/>
        <v>-75.559100000000001</v>
      </c>
    </row>
    <row r="134" spans="1:30" x14ac:dyDescent="0.25">
      <c r="A134" t="s">
        <v>24</v>
      </c>
      <c r="B134" t="s">
        <v>86</v>
      </c>
      <c r="C134" t="s">
        <v>118</v>
      </c>
      <c r="D134" t="s">
        <v>128</v>
      </c>
      <c r="E134">
        <v>8</v>
      </c>
      <c r="F134">
        <v>0.25</v>
      </c>
      <c r="G134">
        <v>19790101</v>
      </c>
      <c r="H134">
        <v>20090101</v>
      </c>
      <c r="I134" t="s">
        <v>118</v>
      </c>
      <c r="J134" t="s">
        <v>120</v>
      </c>
      <c r="K134">
        <v>18</v>
      </c>
      <c r="L134">
        <v>24</v>
      </c>
      <c r="M134">
        <v>150</v>
      </c>
      <c r="N134">
        <v>0</v>
      </c>
      <c r="O134">
        <v>0</v>
      </c>
      <c r="P134" t="s">
        <v>157</v>
      </c>
      <c r="Q134" t="s">
        <v>121</v>
      </c>
      <c r="R134" t="s">
        <v>150</v>
      </c>
      <c r="S134" t="str">
        <f t="shared" si="8"/>
        <v>41.26545,41.76545,-73.00755,-72.50755</v>
      </c>
      <c r="U134">
        <v>40.980499999999999</v>
      </c>
      <c r="V134">
        <v>42.050400000000003</v>
      </c>
      <c r="W134">
        <v>-73.727900000000005</v>
      </c>
      <c r="X134">
        <v>-71.787199999999999</v>
      </c>
      <c r="Y134">
        <f>(X134-W134)/(V134-U134)</f>
        <v>1.8139078418543784</v>
      </c>
      <c r="Z134" t="str">
        <f>IF(AND(Y134 &gt;= 0.9, Y134 &lt;= 1.1),"Square", "Rectangular")</f>
        <v>Rectangular</v>
      </c>
      <c r="AA134">
        <f t="shared" si="9"/>
        <v>41.265450000000001</v>
      </c>
      <c r="AB134">
        <f t="shared" si="10"/>
        <v>41.765450000000001</v>
      </c>
      <c r="AC134">
        <f t="shared" si="11"/>
        <v>-73.007550000000009</v>
      </c>
      <c r="AD134">
        <f t="shared" si="12"/>
        <v>-72.507550000000009</v>
      </c>
    </row>
    <row r="135" spans="1:30" x14ac:dyDescent="0.25">
      <c r="A135" t="s">
        <v>54</v>
      </c>
      <c r="B135" t="s">
        <v>83</v>
      </c>
      <c r="C135" t="s">
        <v>118</v>
      </c>
      <c r="D135" t="s">
        <v>138</v>
      </c>
      <c r="E135">
        <v>8</v>
      </c>
      <c r="F135">
        <v>0.25</v>
      </c>
      <c r="G135">
        <v>19790101</v>
      </c>
      <c r="H135">
        <v>20090101</v>
      </c>
      <c r="I135" t="s">
        <v>118</v>
      </c>
      <c r="J135" t="s">
        <v>120</v>
      </c>
      <c r="K135">
        <v>18</v>
      </c>
      <c r="L135">
        <v>24</v>
      </c>
      <c r="M135">
        <v>150</v>
      </c>
      <c r="N135">
        <v>0</v>
      </c>
      <c r="O135">
        <v>0</v>
      </c>
      <c r="P135" t="s">
        <v>157</v>
      </c>
      <c r="Q135" t="s">
        <v>121</v>
      </c>
      <c r="R135" t="s">
        <v>150</v>
      </c>
      <c r="S135" t="str">
        <f t="shared" si="8"/>
        <v>43.8929,44.3929,-120.76485,-120.26485</v>
      </c>
      <c r="U135">
        <v>41.991999999999997</v>
      </c>
      <c r="V135">
        <v>46.293799999999997</v>
      </c>
      <c r="W135">
        <v>-124.5664</v>
      </c>
      <c r="X135">
        <v>-116.4633</v>
      </c>
      <c r="Y135">
        <f>(X135-W135)/(V135-U135)</f>
        <v>1.8836533544097813</v>
      </c>
      <c r="Z135" t="str">
        <f>IF(AND(Y135 &gt;= 0.9, Y135 &lt;= 1.1),"Square", "Rectangular")</f>
        <v>Rectangular</v>
      </c>
      <c r="AA135">
        <f t="shared" si="9"/>
        <v>43.892899999999997</v>
      </c>
      <c r="AB135">
        <f t="shared" si="10"/>
        <v>44.392899999999997</v>
      </c>
      <c r="AC135">
        <f t="shared" si="11"/>
        <v>-120.76485</v>
      </c>
      <c r="AD135">
        <f t="shared" si="12"/>
        <v>-120.26485</v>
      </c>
    </row>
    <row r="136" spans="1:30" x14ac:dyDescent="0.25">
      <c r="A136" t="s">
        <v>32</v>
      </c>
      <c r="B136" t="s">
        <v>89</v>
      </c>
      <c r="C136" t="s">
        <v>118</v>
      </c>
      <c r="D136" t="s">
        <v>136</v>
      </c>
      <c r="E136">
        <v>8</v>
      </c>
      <c r="F136">
        <v>0.25</v>
      </c>
      <c r="G136">
        <v>19790101</v>
      </c>
      <c r="H136">
        <v>20090101</v>
      </c>
      <c r="I136" t="s">
        <v>118</v>
      </c>
      <c r="J136" t="s">
        <v>120</v>
      </c>
      <c r="K136">
        <v>18</v>
      </c>
      <c r="L136">
        <v>24</v>
      </c>
      <c r="M136">
        <v>150</v>
      </c>
      <c r="N136">
        <v>0</v>
      </c>
      <c r="O136">
        <v>0</v>
      </c>
      <c r="P136" t="s">
        <v>157</v>
      </c>
      <c r="Q136" t="s">
        <v>121</v>
      </c>
      <c r="R136" t="s">
        <v>150</v>
      </c>
      <c r="S136" t="str">
        <f t="shared" si="8"/>
        <v>41.68825,42.18825,-93.6399,-93.1399</v>
      </c>
      <c r="U136">
        <v>40.375500000000002</v>
      </c>
      <c r="V136">
        <v>43.500999999999998</v>
      </c>
      <c r="W136">
        <v>-96.639399999999995</v>
      </c>
      <c r="X136">
        <v>-90.1404</v>
      </c>
      <c r="Y136">
        <f>(X136-W136)/(V136-U136)</f>
        <v>2.0793473044312925</v>
      </c>
      <c r="Z136" t="str">
        <f>IF(AND(Y136 &gt;= 0.9, Y136 &lt;= 1.1),"Square", "Rectangular")</f>
        <v>Rectangular</v>
      </c>
      <c r="AA136">
        <f t="shared" si="9"/>
        <v>41.688249999999996</v>
      </c>
      <c r="AB136">
        <f t="shared" si="10"/>
        <v>42.188249999999996</v>
      </c>
      <c r="AC136">
        <f t="shared" si="11"/>
        <v>-93.639899999999997</v>
      </c>
      <c r="AD136">
        <f t="shared" si="12"/>
        <v>-93.139899999999997</v>
      </c>
    </row>
    <row r="137" spans="1:30" x14ac:dyDescent="0.25">
      <c r="A137" t="s">
        <v>38</v>
      </c>
      <c r="B137" t="s">
        <v>77</v>
      </c>
      <c r="C137" t="s">
        <v>118</v>
      </c>
      <c r="D137" t="s">
        <v>124</v>
      </c>
      <c r="E137">
        <v>8</v>
      </c>
      <c r="F137">
        <v>0.25</v>
      </c>
      <c r="G137">
        <v>19790101</v>
      </c>
      <c r="H137">
        <v>20090101</v>
      </c>
      <c r="I137" t="s">
        <v>118</v>
      </c>
      <c r="J137" t="s">
        <v>120</v>
      </c>
      <c r="K137">
        <v>18</v>
      </c>
      <c r="L137">
        <v>24</v>
      </c>
      <c r="M137">
        <v>150</v>
      </c>
      <c r="N137">
        <v>0</v>
      </c>
      <c r="O137">
        <v>0</v>
      </c>
      <c r="P137" t="s">
        <v>157</v>
      </c>
      <c r="Q137" t="s">
        <v>121</v>
      </c>
      <c r="R137" t="s">
        <v>150</v>
      </c>
      <c r="S137" t="str">
        <f t="shared" si="8"/>
        <v>41.81245,42.31245,-71.96815,-71.46815</v>
      </c>
      <c r="U137">
        <v>41.238100000000003</v>
      </c>
      <c r="V137">
        <v>42.886800000000001</v>
      </c>
      <c r="W137">
        <v>-73.508099999999999</v>
      </c>
      <c r="X137">
        <v>-69.928200000000004</v>
      </c>
      <c r="Y137">
        <f>(X137-W137)/(V137-U137)</f>
        <v>2.1713471219748888</v>
      </c>
      <c r="Z137" t="str">
        <f>IF(AND(Y137 &gt;= 0.9, Y137 &lt;= 1.1),"Square", "Rectangular")</f>
        <v>Rectangular</v>
      </c>
      <c r="AA137">
        <f t="shared" si="9"/>
        <v>41.812449999999998</v>
      </c>
      <c r="AB137">
        <f t="shared" si="10"/>
        <v>42.312449999999998</v>
      </c>
      <c r="AC137">
        <f t="shared" si="11"/>
        <v>-71.968150000000009</v>
      </c>
      <c r="AD137">
        <f t="shared" si="12"/>
        <v>-71.468150000000009</v>
      </c>
    </row>
    <row r="138" spans="1:30" x14ac:dyDescent="0.25">
      <c r="A138" t="s">
        <v>58</v>
      </c>
      <c r="B138" t="s">
        <v>108</v>
      </c>
      <c r="C138" t="s">
        <v>118</v>
      </c>
      <c r="D138" t="s">
        <v>125</v>
      </c>
      <c r="E138">
        <v>8</v>
      </c>
      <c r="F138">
        <v>0.25</v>
      </c>
      <c r="G138">
        <v>19790101</v>
      </c>
      <c r="H138">
        <v>20090101</v>
      </c>
      <c r="I138" t="s">
        <v>118</v>
      </c>
      <c r="J138" t="s">
        <v>120</v>
      </c>
      <c r="K138">
        <v>18</v>
      </c>
      <c r="L138">
        <v>24</v>
      </c>
      <c r="M138">
        <v>150</v>
      </c>
      <c r="N138">
        <v>0</v>
      </c>
      <c r="O138">
        <v>0</v>
      </c>
      <c r="P138" t="s">
        <v>157</v>
      </c>
      <c r="Q138" t="s">
        <v>121</v>
      </c>
      <c r="R138" t="s">
        <v>150</v>
      </c>
      <c r="S138" t="str">
        <f t="shared" si="8"/>
        <v>43.96255,44.46255,-100.49705,-99.99705</v>
      </c>
      <c r="U138">
        <v>42.479599999999998</v>
      </c>
      <c r="V138">
        <v>45.945500000000003</v>
      </c>
      <c r="W138">
        <v>-104.0577</v>
      </c>
      <c r="X138">
        <v>-96.436400000000006</v>
      </c>
      <c r="Y138">
        <f>(X138-W138)/(V138-U138)</f>
        <v>2.1989382267232118</v>
      </c>
      <c r="Z138" t="str">
        <f>IF(AND(Y138 &gt;= 0.9, Y138 &lt;= 1.1),"Square", "Rectangular")</f>
        <v>Rectangular</v>
      </c>
      <c r="AA138">
        <f t="shared" si="9"/>
        <v>43.96255</v>
      </c>
      <c r="AB138">
        <f t="shared" si="10"/>
        <v>44.46255</v>
      </c>
      <c r="AC138">
        <f t="shared" si="11"/>
        <v>-100.49705</v>
      </c>
      <c r="AD138">
        <f t="shared" si="12"/>
        <v>-99.997050000000002</v>
      </c>
    </row>
    <row r="139" spans="1:30" x14ac:dyDescent="0.25">
      <c r="A139" t="s">
        <v>64</v>
      </c>
      <c r="B139" t="s">
        <v>114</v>
      </c>
      <c r="C139" t="s">
        <v>118</v>
      </c>
      <c r="D139" t="s">
        <v>130</v>
      </c>
      <c r="E139">
        <v>8</v>
      </c>
      <c r="F139">
        <v>0.25</v>
      </c>
      <c r="G139">
        <v>19790101</v>
      </c>
      <c r="H139">
        <v>20090101</v>
      </c>
      <c r="I139" t="s">
        <v>118</v>
      </c>
      <c r="J139" t="s">
        <v>120</v>
      </c>
      <c r="K139">
        <v>18</v>
      </c>
      <c r="L139">
        <v>24</v>
      </c>
      <c r="M139">
        <v>150</v>
      </c>
      <c r="N139">
        <v>0</v>
      </c>
      <c r="O139">
        <v>0</v>
      </c>
      <c r="P139" t="s">
        <v>157</v>
      </c>
      <c r="Q139" t="s">
        <v>121</v>
      </c>
      <c r="R139" t="s">
        <v>150</v>
      </c>
      <c r="S139" t="str">
        <f t="shared" si="8"/>
        <v>47.0243,47.5243,-121.08275,-120.58275</v>
      </c>
      <c r="U139">
        <v>45.543700000000001</v>
      </c>
      <c r="V139">
        <v>49.004899999999999</v>
      </c>
      <c r="W139">
        <v>-124.74939999999999</v>
      </c>
      <c r="X139">
        <v>-116.9161</v>
      </c>
      <c r="Y139">
        <f>(X139-W139)/(V139-U139)</f>
        <v>2.263174621518548</v>
      </c>
      <c r="Z139" t="str">
        <f>IF(AND(Y139 &gt;= 0.9, Y139 &lt;= 1.1),"Square", "Rectangular")</f>
        <v>Rectangular</v>
      </c>
      <c r="AA139">
        <f t="shared" si="9"/>
        <v>47.024299999999997</v>
      </c>
      <c r="AB139">
        <f t="shared" si="10"/>
        <v>47.524299999999997</v>
      </c>
      <c r="AC139">
        <f t="shared" si="11"/>
        <v>-121.08275</v>
      </c>
      <c r="AD139">
        <f t="shared" si="12"/>
        <v>-120.58275</v>
      </c>
    </row>
    <row r="140" spans="1:30" x14ac:dyDescent="0.25">
      <c r="A140" t="s">
        <v>55</v>
      </c>
      <c r="B140" t="s">
        <v>100</v>
      </c>
      <c r="C140" t="s">
        <v>118</v>
      </c>
      <c r="D140" t="s">
        <v>139</v>
      </c>
      <c r="E140">
        <v>8</v>
      </c>
      <c r="F140">
        <v>0.25</v>
      </c>
      <c r="G140">
        <v>19790101</v>
      </c>
      <c r="H140">
        <v>20090101</v>
      </c>
      <c r="I140" t="s">
        <v>118</v>
      </c>
      <c r="J140" t="s">
        <v>120</v>
      </c>
      <c r="K140">
        <v>18</v>
      </c>
      <c r="L140">
        <v>24</v>
      </c>
      <c r="M140">
        <v>150</v>
      </c>
      <c r="N140">
        <v>0</v>
      </c>
      <c r="O140">
        <v>0</v>
      </c>
      <c r="P140" t="s">
        <v>157</v>
      </c>
      <c r="Q140" t="s">
        <v>121</v>
      </c>
      <c r="R140" t="s">
        <v>150</v>
      </c>
      <c r="S140" t="str">
        <f t="shared" si="8"/>
        <v>40.7447,41.2447,-77.85455,-77.35455</v>
      </c>
      <c r="U140">
        <v>39.719900000000003</v>
      </c>
      <c r="V140">
        <v>42.269500000000001</v>
      </c>
      <c r="W140">
        <v>-80.519499999999994</v>
      </c>
      <c r="X140">
        <v>-74.689599999999999</v>
      </c>
      <c r="Y140">
        <f>(X140-W140)/(V140-U140)</f>
        <v>2.2865939755255722</v>
      </c>
      <c r="Z140" t="str">
        <f>IF(AND(Y140 &gt;= 0.9, Y140 &lt;= 1.1),"Square", "Rectangular")</f>
        <v>Rectangular</v>
      </c>
      <c r="AA140">
        <f t="shared" si="9"/>
        <v>40.744700000000002</v>
      </c>
      <c r="AB140">
        <f t="shared" si="10"/>
        <v>41.244700000000002</v>
      </c>
      <c r="AC140">
        <f t="shared" si="11"/>
        <v>-77.854549999999989</v>
      </c>
      <c r="AD140">
        <f t="shared" si="12"/>
        <v>-77.354549999999989</v>
      </c>
    </row>
    <row r="141" spans="1:30" x14ac:dyDescent="0.25">
      <c r="A141" t="s">
        <v>19</v>
      </c>
      <c r="B141" t="s">
        <v>84</v>
      </c>
      <c r="C141" t="s">
        <v>118</v>
      </c>
      <c r="D141" t="s">
        <v>124</v>
      </c>
      <c r="E141">
        <v>8</v>
      </c>
      <c r="F141">
        <v>0.25</v>
      </c>
      <c r="G141">
        <v>19790101</v>
      </c>
      <c r="H141">
        <v>20090101</v>
      </c>
      <c r="I141" t="s">
        <v>118</v>
      </c>
      <c r="J141" t="s">
        <v>120</v>
      </c>
      <c r="K141">
        <v>18</v>
      </c>
      <c r="L141">
        <v>24</v>
      </c>
      <c r="M141">
        <v>150</v>
      </c>
      <c r="N141">
        <v>0</v>
      </c>
      <c r="O141">
        <v>0</v>
      </c>
      <c r="P141" t="s">
        <v>157</v>
      </c>
      <c r="Q141" t="s">
        <v>121</v>
      </c>
      <c r="R141" t="s">
        <v>150</v>
      </c>
      <c r="S141" t="str">
        <f t="shared" si="8"/>
        <v>61.07535,61.57535,-154.815,-154.315</v>
      </c>
      <c r="U141">
        <v>51.209699999999998</v>
      </c>
      <c r="V141">
        <v>71.441000000000003</v>
      </c>
      <c r="W141">
        <v>-179.15049999999999</v>
      </c>
      <c r="X141">
        <v>-129.9795</v>
      </c>
      <c r="Y141">
        <f>(X141-W141)/(V141-U141)</f>
        <v>2.4304419389757448</v>
      </c>
      <c r="Z141" t="str">
        <f>IF(AND(Y141 &gt;= 0.9, Y141 &lt;= 1.1),"Square", "Rectangular")</f>
        <v>Rectangular</v>
      </c>
      <c r="AA141">
        <f t="shared" si="9"/>
        <v>61.07535</v>
      </c>
      <c r="AB141">
        <f t="shared" si="10"/>
        <v>61.57535</v>
      </c>
      <c r="AC141">
        <f t="shared" si="11"/>
        <v>-154.815</v>
      </c>
      <c r="AD141">
        <f t="shared" si="12"/>
        <v>-154.315</v>
      </c>
    </row>
    <row r="142" spans="1:30" x14ac:dyDescent="0.25">
      <c r="A142" t="s">
        <v>51</v>
      </c>
      <c r="B142" t="s">
        <v>92</v>
      </c>
      <c r="C142" t="s">
        <v>118</v>
      </c>
      <c r="D142" t="s">
        <v>136</v>
      </c>
      <c r="E142">
        <v>8</v>
      </c>
      <c r="F142">
        <v>0.25</v>
      </c>
      <c r="G142">
        <v>19790101</v>
      </c>
      <c r="H142">
        <v>20090101</v>
      </c>
      <c r="I142" t="s">
        <v>118</v>
      </c>
      <c r="J142" t="s">
        <v>120</v>
      </c>
      <c r="K142">
        <v>18</v>
      </c>
      <c r="L142">
        <v>24</v>
      </c>
      <c r="M142">
        <v>150</v>
      </c>
      <c r="N142">
        <v>0</v>
      </c>
      <c r="O142">
        <v>0</v>
      </c>
      <c r="P142" t="s">
        <v>157</v>
      </c>
      <c r="Q142" t="s">
        <v>121</v>
      </c>
      <c r="R142" t="s">
        <v>150</v>
      </c>
      <c r="S142" t="str">
        <f t="shared" si="8"/>
        <v>47.21785,47.71785,-100.55185,-100.05185</v>
      </c>
      <c r="U142">
        <v>45.935000000000002</v>
      </c>
      <c r="V142">
        <v>49.000700000000002</v>
      </c>
      <c r="W142">
        <v>-104.0489</v>
      </c>
      <c r="X142">
        <v>-96.5548</v>
      </c>
      <c r="Y142">
        <f>(X142-W142)/(V142-U142)</f>
        <v>2.4444988094073143</v>
      </c>
      <c r="Z142" t="str">
        <f>IF(AND(Y142 &gt;= 0.9, Y142 &lt;= 1.1),"Square", "Rectangular")</f>
        <v>Rectangular</v>
      </c>
      <c r="AA142">
        <f t="shared" si="9"/>
        <v>47.217849999999999</v>
      </c>
      <c r="AB142">
        <f t="shared" si="10"/>
        <v>47.717849999999999</v>
      </c>
      <c r="AC142">
        <f t="shared" si="11"/>
        <v>-100.55185</v>
      </c>
      <c r="AD142">
        <f t="shared" si="12"/>
        <v>-100.05185</v>
      </c>
    </row>
    <row r="143" spans="1:30" x14ac:dyDescent="0.25">
      <c r="A143" t="s">
        <v>37</v>
      </c>
      <c r="B143" t="s">
        <v>96</v>
      </c>
      <c r="C143" t="s">
        <v>118</v>
      </c>
      <c r="D143" t="s">
        <v>123</v>
      </c>
      <c r="E143">
        <v>8</v>
      </c>
      <c r="F143">
        <v>0.25</v>
      </c>
      <c r="G143">
        <v>19790101</v>
      </c>
      <c r="H143">
        <v>20090101</v>
      </c>
      <c r="I143" t="s">
        <v>118</v>
      </c>
      <c r="J143" t="s">
        <v>120</v>
      </c>
      <c r="K143">
        <v>18</v>
      </c>
      <c r="L143">
        <v>24</v>
      </c>
      <c r="M143">
        <v>150</v>
      </c>
      <c r="N143">
        <v>0</v>
      </c>
      <c r="O143">
        <v>0</v>
      </c>
      <c r="P143" t="s">
        <v>157</v>
      </c>
      <c r="Q143" t="s">
        <v>121</v>
      </c>
      <c r="R143" t="s">
        <v>150</v>
      </c>
      <c r="S143" t="str">
        <f t="shared" si="8"/>
        <v>38.56755,39.06755,-77.5182,-77.0182</v>
      </c>
      <c r="U143">
        <v>37.911999999999999</v>
      </c>
      <c r="V143">
        <v>39.723100000000002</v>
      </c>
      <c r="W143">
        <v>-79.487200000000001</v>
      </c>
      <c r="X143">
        <v>-75.049199999999999</v>
      </c>
      <c r="Y143">
        <f>(X143-W143)/(V143-U143)</f>
        <v>2.450444481254483</v>
      </c>
      <c r="Z143" t="str">
        <f>IF(AND(Y143 &gt;= 0.9, Y143 &lt;= 1.1),"Square", "Rectangular")</f>
        <v>Rectangular</v>
      </c>
      <c r="AA143">
        <f t="shared" si="9"/>
        <v>38.567549999999997</v>
      </c>
      <c r="AB143">
        <f t="shared" si="10"/>
        <v>39.067549999999997</v>
      </c>
      <c r="AC143">
        <f t="shared" si="11"/>
        <v>-77.518200000000007</v>
      </c>
      <c r="AD143">
        <f t="shared" si="12"/>
        <v>-77.018200000000007</v>
      </c>
    </row>
    <row r="144" spans="1:30" x14ac:dyDescent="0.25">
      <c r="A144" t="s">
        <v>33</v>
      </c>
      <c r="B144" t="s">
        <v>90</v>
      </c>
      <c r="C144" t="s">
        <v>118</v>
      </c>
      <c r="D144" t="s">
        <v>137</v>
      </c>
      <c r="E144">
        <v>8</v>
      </c>
      <c r="F144">
        <v>0.25</v>
      </c>
      <c r="G144">
        <v>19790101</v>
      </c>
      <c r="H144">
        <v>20090101</v>
      </c>
      <c r="I144" t="s">
        <v>118</v>
      </c>
      <c r="J144" t="s">
        <v>120</v>
      </c>
      <c r="K144">
        <v>18</v>
      </c>
      <c r="L144">
        <v>24</v>
      </c>
      <c r="M144">
        <v>150</v>
      </c>
      <c r="N144">
        <v>0</v>
      </c>
      <c r="O144">
        <v>0</v>
      </c>
      <c r="P144" t="s">
        <v>157</v>
      </c>
      <c r="Q144" t="s">
        <v>121</v>
      </c>
      <c r="R144" t="s">
        <v>150</v>
      </c>
      <c r="S144" t="str">
        <f t="shared" si="8"/>
        <v>38.2481,38.7481,-98.5702,-98.0702</v>
      </c>
      <c r="U144">
        <v>36.992899999999999</v>
      </c>
      <c r="V144">
        <v>40.003300000000003</v>
      </c>
      <c r="W144">
        <v>-102.0518</v>
      </c>
      <c r="X144">
        <v>-94.5886</v>
      </c>
      <c r="Y144">
        <f>(X144-W144)/(V144-U144)</f>
        <v>2.4791389848525078</v>
      </c>
      <c r="Z144" t="str">
        <f>IF(AND(Y144 &gt;= 0.9, Y144 &lt;= 1.1),"Square", "Rectangular")</f>
        <v>Rectangular</v>
      </c>
      <c r="AA144">
        <f t="shared" si="9"/>
        <v>38.248100000000001</v>
      </c>
      <c r="AB144">
        <f t="shared" si="10"/>
        <v>38.748100000000001</v>
      </c>
      <c r="AC144">
        <f t="shared" si="11"/>
        <v>-98.5702</v>
      </c>
      <c r="AD144">
        <f t="shared" si="12"/>
        <v>-98.0702</v>
      </c>
    </row>
    <row r="145" spans="1:30" x14ac:dyDescent="0.25">
      <c r="A145" t="s">
        <v>53</v>
      </c>
      <c r="B145" t="s">
        <v>82</v>
      </c>
      <c r="C145" t="s">
        <v>118</v>
      </c>
      <c r="D145" t="s">
        <v>122</v>
      </c>
      <c r="E145">
        <v>8</v>
      </c>
      <c r="F145">
        <v>0.25</v>
      </c>
      <c r="G145">
        <v>19790101</v>
      </c>
      <c r="H145">
        <v>20090101</v>
      </c>
      <c r="I145" t="s">
        <v>118</v>
      </c>
      <c r="J145" t="s">
        <v>120</v>
      </c>
      <c r="K145">
        <v>18</v>
      </c>
      <c r="L145">
        <v>24</v>
      </c>
      <c r="M145">
        <v>150</v>
      </c>
      <c r="N145">
        <v>0</v>
      </c>
      <c r="O145">
        <v>0</v>
      </c>
      <c r="P145" t="s">
        <v>157</v>
      </c>
      <c r="Q145" t="s">
        <v>121</v>
      </c>
      <c r="R145" t="s">
        <v>150</v>
      </c>
      <c r="S145" t="str">
        <f t="shared" si="8"/>
        <v>35.05915,35.55915,-98.967,-98.467</v>
      </c>
      <c r="U145">
        <v>33.616</v>
      </c>
      <c r="V145">
        <v>37.002299999999998</v>
      </c>
      <c r="W145">
        <v>-103.0026</v>
      </c>
      <c r="X145">
        <v>-94.431399999999996</v>
      </c>
      <c r="Y145">
        <f>(X145-W145)/(V145-U145)</f>
        <v>2.5311401825000761</v>
      </c>
      <c r="Z145" t="str">
        <f>IF(AND(Y145 &gt;= 0.9, Y145 &lt;= 1.1),"Square", "Rectangular")</f>
        <v>Rectangular</v>
      </c>
      <c r="AA145">
        <f t="shared" si="9"/>
        <v>35.059150000000002</v>
      </c>
      <c r="AB145">
        <f t="shared" si="10"/>
        <v>35.559150000000002</v>
      </c>
      <c r="AC145">
        <f t="shared" si="11"/>
        <v>-98.966999999999999</v>
      </c>
      <c r="AD145">
        <f t="shared" si="12"/>
        <v>-98.466999999999999</v>
      </c>
    </row>
    <row r="146" spans="1:30" x14ac:dyDescent="0.25">
      <c r="A146" t="s">
        <v>43</v>
      </c>
      <c r="B146" t="s">
        <v>101</v>
      </c>
      <c r="C146" t="s">
        <v>118</v>
      </c>
      <c r="D146" t="s">
        <v>128</v>
      </c>
      <c r="E146">
        <v>8</v>
      </c>
      <c r="F146">
        <v>0.25</v>
      </c>
      <c r="G146">
        <v>19790101</v>
      </c>
      <c r="H146">
        <v>20090101</v>
      </c>
      <c r="I146" t="s">
        <v>118</v>
      </c>
      <c r="J146" t="s">
        <v>120</v>
      </c>
      <c r="K146">
        <v>18</v>
      </c>
      <c r="L146">
        <v>24</v>
      </c>
      <c r="M146">
        <v>150</v>
      </c>
      <c r="N146">
        <v>0</v>
      </c>
      <c r="O146">
        <v>0</v>
      </c>
      <c r="P146" t="s">
        <v>157</v>
      </c>
      <c r="Q146" t="s">
        <v>121</v>
      </c>
      <c r="R146" t="s">
        <v>150</v>
      </c>
      <c r="S146" t="str">
        <f t="shared" si="8"/>
        <v>46.4295,46.9295,-110.29455,-109.79455</v>
      </c>
      <c r="U146">
        <v>44.357900000000001</v>
      </c>
      <c r="V146">
        <v>49.001100000000001</v>
      </c>
      <c r="W146">
        <v>-116.0496</v>
      </c>
      <c r="X146">
        <v>-104.0395</v>
      </c>
      <c r="Y146">
        <f>(X146-W146)/(V146-U146)</f>
        <v>2.5865997587870422</v>
      </c>
      <c r="Z146" t="str">
        <f>IF(AND(Y146 &gt;= 0.9, Y146 &lt;= 1.1),"Square", "Rectangular")</f>
        <v>Rectangular</v>
      </c>
      <c r="AA146">
        <f t="shared" si="9"/>
        <v>46.429500000000004</v>
      </c>
      <c r="AB146">
        <f t="shared" si="10"/>
        <v>46.929500000000004</v>
      </c>
      <c r="AC146">
        <f t="shared" si="11"/>
        <v>-110.29455</v>
      </c>
      <c r="AD146">
        <f t="shared" si="12"/>
        <v>-109.79455</v>
      </c>
    </row>
    <row r="147" spans="1:30" x14ac:dyDescent="0.25">
      <c r="A147" t="s">
        <v>34</v>
      </c>
      <c r="B147" t="s">
        <v>91</v>
      </c>
      <c r="C147" t="s">
        <v>118</v>
      </c>
      <c r="D147" t="s">
        <v>122</v>
      </c>
      <c r="E147">
        <v>8</v>
      </c>
      <c r="F147">
        <v>0.25</v>
      </c>
      <c r="G147">
        <v>19790101</v>
      </c>
      <c r="H147">
        <v>20090101</v>
      </c>
      <c r="I147" t="s">
        <v>118</v>
      </c>
      <c r="J147" t="s">
        <v>120</v>
      </c>
      <c r="K147">
        <v>18</v>
      </c>
      <c r="L147">
        <v>24</v>
      </c>
      <c r="M147">
        <v>150</v>
      </c>
      <c r="N147">
        <v>0</v>
      </c>
      <c r="O147">
        <v>0</v>
      </c>
      <c r="P147" t="s">
        <v>157</v>
      </c>
      <c r="Q147" t="s">
        <v>121</v>
      </c>
      <c r="R147" t="s">
        <v>150</v>
      </c>
      <c r="S147" t="str">
        <f t="shared" si="8"/>
        <v>37.57245,38.07245,-85.9409,-85.4409</v>
      </c>
      <c r="U147">
        <v>36.4968</v>
      </c>
      <c r="V147">
        <v>39.148099999999999</v>
      </c>
      <c r="W147">
        <v>-89.416799999999995</v>
      </c>
      <c r="X147">
        <v>-81.965000000000003</v>
      </c>
      <c r="Y147">
        <f>(X147-W147)/(V147-U147)</f>
        <v>2.8106212046920356</v>
      </c>
      <c r="Z147" t="str">
        <f>IF(AND(Y147 &gt;= 0.9, Y147 &lt;= 1.1),"Square", "Rectangular")</f>
        <v>Rectangular</v>
      </c>
      <c r="AA147">
        <f t="shared" si="9"/>
        <v>37.572450000000003</v>
      </c>
      <c r="AB147">
        <f t="shared" si="10"/>
        <v>38.072450000000003</v>
      </c>
      <c r="AC147">
        <f t="shared" si="11"/>
        <v>-85.940899999999999</v>
      </c>
      <c r="AD147">
        <f t="shared" si="12"/>
        <v>-85.440899999999999</v>
      </c>
    </row>
    <row r="148" spans="1:30" x14ac:dyDescent="0.25">
      <c r="A148" t="s">
        <v>63</v>
      </c>
      <c r="B148" t="s">
        <v>113</v>
      </c>
      <c r="C148" t="s">
        <v>118</v>
      </c>
      <c r="D148" t="s">
        <v>129</v>
      </c>
      <c r="E148">
        <v>8</v>
      </c>
      <c r="F148">
        <v>0.25</v>
      </c>
      <c r="G148">
        <v>19790101</v>
      </c>
      <c r="H148">
        <v>20090101</v>
      </c>
      <c r="I148" t="s">
        <v>118</v>
      </c>
      <c r="J148" t="s">
        <v>120</v>
      </c>
      <c r="K148">
        <v>18</v>
      </c>
      <c r="L148">
        <v>24</v>
      </c>
      <c r="M148">
        <v>150</v>
      </c>
      <c r="N148">
        <v>0</v>
      </c>
      <c r="O148">
        <v>0</v>
      </c>
      <c r="P148" t="s">
        <v>157</v>
      </c>
      <c r="Q148" t="s">
        <v>121</v>
      </c>
      <c r="R148" t="s">
        <v>150</v>
      </c>
      <c r="S148" t="str">
        <f t="shared" si="8"/>
        <v>37.75335,38.25335,-79.7085,-79.2085</v>
      </c>
      <c r="U148">
        <v>36.540799999999997</v>
      </c>
      <c r="V148">
        <v>39.465899999999998</v>
      </c>
      <c r="W148">
        <v>-83.675200000000004</v>
      </c>
      <c r="X148">
        <v>-75.241799999999998</v>
      </c>
      <c r="Y148">
        <f>(X148-W148)/(V148-U148)</f>
        <v>2.8831151071758248</v>
      </c>
      <c r="Z148" t="str">
        <f>IF(AND(Y148 &gt;= 0.9, Y148 &lt;= 1.1),"Square", "Rectangular")</f>
        <v>Rectangular</v>
      </c>
      <c r="AA148">
        <f t="shared" si="9"/>
        <v>37.753349999999998</v>
      </c>
      <c r="AB148">
        <f t="shared" si="10"/>
        <v>38.253349999999998</v>
      </c>
      <c r="AC148">
        <f t="shared" si="11"/>
        <v>-79.708500000000001</v>
      </c>
      <c r="AD148">
        <f t="shared" si="12"/>
        <v>-79.208500000000001</v>
      </c>
    </row>
    <row r="149" spans="1:30" x14ac:dyDescent="0.25">
      <c r="A149" t="s">
        <v>44</v>
      </c>
      <c r="B149" t="s">
        <v>80</v>
      </c>
      <c r="C149" t="s">
        <v>118</v>
      </c>
      <c r="D149" t="s">
        <v>129</v>
      </c>
      <c r="E149">
        <v>8</v>
      </c>
      <c r="F149">
        <v>0.25</v>
      </c>
      <c r="G149">
        <v>19790101</v>
      </c>
      <c r="H149">
        <v>20090101</v>
      </c>
      <c r="I149" t="s">
        <v>118</v>
      </c>
      <c r="J149" t="s">
        <v>120</v>
      </c>
      <c r="K149">
        <v>18</v>
      </c>
      <c r="L149">
        <v>24</v>
      </c>
      <c r="M149">
        <v>150</v>
      </c>
      <c r="N149">
        <v>0</v>
      </c>
      <c r="O149">
        <v>0</v>
      </c>
      <c r="P149" t="s">
        <v>157</v>
      </c>
      <c r="Q149" t="s">
        <v>121</v>
      </c>
      <c r="R149" t="s">
        <v>150</v>
      </c>
      <c r="S149" t="str">
        <f t="shared" si="8"/>
        <v>41.2508,41.7508,-99.93095,-99.43095</v>
      </c>
      <c r="U149">
        <v>39.999899999999997</v>
      </c>
      <c r="V149">
        <v>43.0017</v>
      </c>
      <c r="W149">
        <v>-104.05370000000001</v>
      </c>
      <c r="X149">
        <v>-95.308199999999999</v>
      </c>
      <c r="Y149">
        <f>(X149-W149)/(V149-U149)</f>
        <v>2.9134186154973678</v>
      </c>
      <c r="Z149" t="str">
        <f>IF(AND(Y149 &gt;= 0.9, Y149 &lt;= 1.1),"Square", "Rectangular")</f>
        <v>Rectangular</v>
      </c>
      <c r="AA149">
        <f t="shared" si="9"/>
        <v>41.250799999999998</v>
      </c>
      <c r="AB149">
        <f t="shared" si="10"/>
        <v>41.750799999999998</v>
      </c>
      <c r="AC149">
        <f t="shared" si="11"/>
        <v>-99.930949999999996</v>
      </c>
      <c r="AD149">
        <f t="shared" si="12"/>
        <v>-99.430949999999996</v>
      </c>
    </row>
    <row r="150" spans="1:30" x14ac:dyDescent="0.25">
      <c r="A150" t="s">
        <v>50</v>
      </c>
      <c r="B150" t="s">
        <v>106</v>
      </c>
      <c r="C150" t="s">
        <v>118</v>
      </c>
      <c r="D150" t="s">
        <v>135</v>
      </c>
      <c r="E150">
        <v>8</v>
      </c>
      <c r="F150">
        <v>0.25</v>
      </c>
      <c r="G150">
        <v>19790101</v>
      </c>
      <c r="H150">
        <v>20090101</v>
      </c>
      <c r="I150" t="s">
        <v>118</v>
      </c>
      <c r="J150" t="s">
        <v>120</v>
      </c>
      <c r="K150">
        <v>18</v>
      </c>
      <c r="L150">
        <v>24</v>
      </c>
      <c r="M150">
        <v>150</v>
      </c>
      <c r="N150">
        <v>0</v>
      </c>
      <c r="O150">
        <v>0</v>
      </c>
      <c r="P150" t="s">
        <v>157</v>
      </c>
      <c r="Q150" t="s">
        <v>121</v>
      </c>
      <c r="R150" t="s">
        <v>150</v>
      </c>
      <c r="S150" t="str">
        <f t="shared" si="8"/>
        <v>34.9642,35.4642,-80.14105,-79.64105</v>
      </c>
      <c r="U150">
        <v>33.8401</v>
      </c>
      <c r="V150">
        <v>36.588299999999997</v>
      </c>
      <c r="W150">
        <v>-84.321700000000007</v>
      </c>
      <c r="X150">
        <v>-75.460400000000007</v>
      </c>
      <c r="Y150">
        <f>(X150-W150)/(V150-U150)</f>
        <v>3.2244014263881846</v>
      </c>
      <c r="Z150" t="str">
        <f>IF(AND(Y150 &gt;= 0.9, Y150 &lt;= 1.1),"Square", "Rectangular")</f>
        <v>Rectangular</v>
      </c>
      <c r="AA150">
        <f t="shared" si="9"/>
        <v>34.964199999999998</v>
      </c>
      <c r="AB150">
        <f t="shared" si="10"/>
        <v>35.464199999999998</v>
      </c>
      <c r="AC150">
        <f t="shared" si="11"/>
        <v>-80.141050000000007</v>
      </c>
      <c r="AD150">
        <f t="shared" si="12"/>
        <v>-79.641050000000007</v>
      </c>
    </row>
    <row r="151" spans="1:30" x14ac:dyDescent="0.25">
      <c r="A151" t="s">
        <v>59</v>
      </c>
      <c r="B151" t="s">
        <v>109</v>
      </c>
      <c r="C151" t="s">
        <v>118</v>
      </c>
      <c r="D151" t="s">
        <v>119</v>
      </c>
      <c r="E151">
        <v>8</v>
      </c>
      <c r="F151">
        <v>0.25</v>
      </c>
      <c r="G151">
        <v>19790101</v>
      </c>
      <c r="H151">
        <v>20090101</v>
      </c>
      <c r="I151" t="s">
        <v>118</v>
      </c>
      <c r="J151" t="s">
        <v>120</v>
      </c>
      <c r="K151">
        <v>18</v>
      </c>
      <c r="L151">
        <v>24</v>
      </c>
      <c r="M151">
        <v>150</v>
      </c>
      <c r="N151">
        <v>0</v>
      </c>
      <c r="O151">
        <v>0</v>
      </c>
      <c r="P151" t="s">
        <v>157</v>
      </c>
      <c r="Q151" t="s">
        <v>121</v>
      </c>
      <c r="R151" t="s">
        <v>150</v>
      </c>
      <c r="S151" t="str">
        <f t="shared" si="8"/>
        <v>35.58075,36.08075,-86.2287,-85.7287</v>
      </c>
      <c r="U151">
        <v>34.983199999999997</v>
      </c>
      <c r="V151">
        <v>36.6783</v>
      </c>
      <c r="W151">
        <v>-90.310500000000005</v>
      </c>
      <c r="X151">
        <v>-81.646900000000002</v>
      </c>
      <c r="Y151">
        <f>(X151-W151)/(V151-U151)</f>
        <v>5.1109669046073885</v>
      </c>
      <c r="Z151" t="str">
        <f>IF(AND(Y151 &gt;= 0.9, Y151 &lt;= 1.1),"Square", "Rectangular")</f>
        <v>Rectangular</v>
      </c>
      <c r="AA151">
        <f t="shared" si="9"/>
        <v>35.580749999999995</v>
      </c>
      <c r="AB151">
        <f t="shared" si="10"/>
        <v>36.080749999999995</v>
      </c>
      <c r="AC151">
        <f t="shared" si="11"/>
        <v>-86.228700000000003</v>
      </c>
      <c r="AD151">
        <f t="shared" si="12"/>
        <v>-85.728700000000003</v>
      </c>
    </row>
  </sheetData>
  <autoFilter ref="A1:Z51">
    <sortState ref="A2:AA51">
      <sortCondition ref="Y1:Y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Parnell</dc:creator>
  <cp:lastModifiedBy>Justin Parnell</cp:lastModifiedBy>
  <dcterms:created xsi:type="dcterms:W3CDTF">2016-10-15T16:14:01Z</dcterms:created>
  <dcterms:modified xsi:type="dcterms:W3CDTF">2016-10-16T23:27:33Z</dcterms:modified>
</cp:coreProperties>
</file>