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oon\PycharmProjects\DCA\"/>
    </mc:Choice>
  </mc:AlternateContent>
  <xr:revisionPtr revIDLastSave="0" documentId="13_ncr:1_{F87E3BAA-74B1-4FDD-AE0F-62ECAC2C8788}" xr6:coauthVersionLast="43" xr6:coauthVersionMax="43" xr10:uidLastSave="{00000000-0000-0000-0000-000000000000}"/>
  <bookViews>
    <workbookView xWindow="-120" yWindow="-120" windowWidth="29040" windowHeight="15840" xr2:uid="{4D163C13-E80C-4F46-8FE2-B9A23EE070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" i="1" l="1"/>
  <c r="T4" i="1"/>
  <c r="T5" i="1"/>
  <c r="T6" i="1"/>
  <c r="T7" i="1"/>
  <c r="T8" i="1"/>
  <c r="T9" i="1"/>
  <c r="T10" i="1"/>
  <c r="T11" i="1"/>
  <c r="T12" i="1"/>
  <c r="T3" i="1"/>
  <c r="V3" i="1"/>
  <c r="K29" i="1" l="1"/>
  <c r="K27" i="1"/>
  <c r="S26" i="1" s="1"/>
  <c r="W20" i="1"/>
  <c r="L20" i="1"/>
  <c r="M20" i="1"/>
  <c r="N20" i="1"/>
  <c r="O20" i="1"/>
  <c r="P20" i="1"/>
  <c r="Q20" i="1"/>
  <c r="R20" i="1"/>
  <c r="S20" i="1"/>
  <c r="T20" i="1"/>
  <c r="U20" i="1"/>
  <c r="V20" i="1"/>
  <c r="K20" i="1"/>
  <c r="K21" i="1"/>
  <c r="N3" i="1"/>
  <c r="O3" i="1" s="1"/>
  <c r="N4" i="1"/>
  <c r="P3" i="1"/>
  <c r="N12" i="1"/>
  <c r="N11" i="1"/>
  <c r="N10" i="1"/>
  <c r="N9" i="1"/>
  <c r="N8" i="1"/>
  <c r="N7" i="1"/>
  <c r="N6" i="1"/>
  <c r="N5" i="1"/>
  <c r="H2" i="1"/>
  <c r="L26" i="1" l="1"/>
  <c r="T26" i="1"/>
  <c r="M26" i="1"/>
  <c r="Q26" i="1"/>
  <c r="U26" i="1"/>
  <c r="N26" i="1"/>
  <c r="R26" i="1"/>
  <c r="V26" i="1"/>
  <c r="P26" i="1"/>
  <c r="K26" i="1"/>
  <c r="O26" i="1"/>
  <c r="Q3" i="1"/>
  <c r="R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W26" i="1" l="1"/>
  <c r="K3" i="1"/>
  <c r="L3" i="1"/>
  <c r="G3" i="1"/>
  <c r="H3" i="1" s="1"/>
  <c r="G4" i="1" s="1"/>
  <c r="H4" i="1" s="1"/>
  <c r="G5" i="1" s="1"/>
  <c r="H5" i="1" s="1"/>
  <c r="G6" i="1" s="1"/>
  <c r="H6" i="1" s="1"/>
  <c r="G7" i="1" l="1"/>
  <c r="H7" i="1" s="1"/>
  <c r="G8" i="1" s="1"/>
  <c r="H8" i="1" s="1"/>
  <c r="G9" i="1" l="1"/>
  <c r="H9" i="1" s="1"/>
  <c r="G10" i="1" l="1"/>
  <c r="H10" i="1" s="1"/>
  <c r="G11" i="1" l="1"/>
  <c r="H11" i="1" s="1"/>
  <c r="G12" i="1" l="1"/>
  <c r="H12" i="1" s="1"/>
  <c r="G13" i="1" l="1"/>
  <c r="H13" i="1"/>
  <c r="G14" i="1" l="1"/>
  <c r="H14" i="1" s="1"/>
  <c r="G15" i="1" l="1"/>
  <c r="H15" i="1" s="1"/>
  <c r="G16" i="1" l="1"/>
  <c r="H16" i="1" s="1"/>
  <c r="G17" i="1" l="1"/>
  <c r="H17" i="1" s="1"/>
  <c r="G18" i="1" l="1"/>
  <c r="H18" i="1" s="1"/>
  <c r="G19" i="1" l="1"/>
  <c r="H19" i="1" s="1"/>
  <c r="G20" i="1" l="1"/>
  <c r="H20" i="1" s="1"/>
  <c r="G21" i="1" l="1"/>
  <c r="H21" i="1" s="1"/>
  <c r="G22" i="1" l="1"/>
  <c r="H22" i="1" s="1"/>
  <c r="G23" i="1" l="1"/>
  <c r="H23" i="1" s="1"/>
  <c r="G24" i="1" l="1"/>
  <c r="H24" i="1" s="1"/>
  <c r="G25" i="1" l="1"/>
  <c r="H25" i="1" s="1"/>
  <c r="G26" i="1" l="1"/>
  <c r="H26" i="1" s="1"/>
  <c r="G27" i="1" l="1"/>
  <c r="H27" i="1" s="1"/>
  <c r="G28" i="1" l="1"/>
  <c r="H28" i="1" s="1"/>
  <c r="G29" i="1" l="1"/>
  <c r="H29" i="1" s="1"/>
  <c r="G30" i="1" l="1"/>
  <c r="H30" i="1" s="1"/>
  <c r="G31" i="1" l="1"/>
  <c r="H31" i="1"/>
  <c r="G32" i="1" l="1"/>
  <c r="H32" i="1" s="1"/>
  <c r="G33" i="1" l="1"/>
  <c r="H33" i="1" s="1"/>
  <c r="G34" i="1" l="1"/>
  <c r="H34" i="1" s="1"/>
  <c r="G35" i="1" l="1"/>
  <c r="H35" i="1" s="1"/>
  <c r="G36" i="1" l="1"/>
  <c r="H36" i="1" s="1"/>
  <c r="G37" i="1" l="1"/>
  <c r="H37" i="1"/>
  <c r="G38" i="1" l="1"/>
  <c r="H38" i="1" s="1"/>
  <c r="G39" i="1" l="1"/>
  <c r="H39" i="1" s="1"/>
  <c r="G40" i="1" l="1"/>
  <c r="H40" i="1" s="1"/>
  <c r="G41" i="1" l="1"/>
  <c r="H41" i="1" s="1"/>
  <c r="G42" i="1" l="1"/>
  <c r="H42" i="1" s="1"/>
  <c r="G43" i="1" l="1"/>
  <c r="H43" i="1" s="1"/>
  <c r="G44" i="1" l="1"/>
  <c r="H44" i="1" s="1"/>
  <c r="G45" i="1" l="1"/>
  <c r="H45" i="1"/>
  <c r="G46" i="1" l="1"/>
  <c r="H46" i="1" s="1"/>
  <c r="G47" i="1" l="1"/>
  <c r="H47" i="1"/>
  <c r="G48" i="1" l="1"/>
  <c r="H48" i="1" s="1"/>
  <c r="G49" i="1" l="1"/>
  <c r="H49" i="1" s="1"/>
  <c r="G50" i="1" l="1"/>
  <c r="H50" i="1" s="1"/>
  <c r="G51" i="1" l="1"/>
  <c r="H51" i="1" s="1"/>
  <c r="G52" i="1" l="1"/>
  <c r="H52" i="1" s="1"/>
  <c r="G53" i="1" l="1"/>
  <c r="H53" i="1" s="1"/>
  <c r="G54" i="1" l="1"/>
  <c r="H54" i="1" s="1"/>
  <c r="G55" i="1" l="1"/>
  <c r="H55" i="1"/>
  <c r="G56" i="1" l="1"/>
  <c r="H56" i="1" s="1"/>
  <c r="G57" i="1" l="1"/>
  <c r="H57" i="1" s="1"/>
  <c r="G58" i="1" l="1"/>
  <c r="H58" i="1" s="1"/>
  <c r="G59" i="1" l="1"/>
  <c r="H59" i="1" s="1"/>
  <c r="G60" i="1" l="1"/>
  <c r="H60" i="1" s="1"/>
  <c r="G61" i="1" l="1"/>
  <c r="H61" i="1" s="1"/>
  <c r="G62" i="1" l="1"/>
  <c r="H62" i="1" s="1"/>
  <c r="G63" i="1" l="1"/>
  <c r="H63" i="1"/>
  <c r="G64" i="1" l="1"/>
  <c r="H64" i="1" s="1"/>
  <c r="G65" i="1" l="1"/>
  <c r="H65" i="1" s="1"/>
  <c r="G66" i="1" l="1"/>
  <c r="H66" i="1" s="1"/>
  <c r="G67" i="1" l="1"/>
  <c r="H67" i="1" s="1"/>
  <c r="G68" i="1" l="1"/>
  <c r="H68" i="1" s="1"/>
  <c r="G69" i="1" l="1"/>
  <c r="H69" i="1" s="1"/>
  <c r="G70" i="1" l="1"/>
  <c r="H70" i="1" s="1"/>
  <c r="G71" i="1" l="1"/>
  <c r="H71" i="1" s="1"/>
  <c r="G72" i="1" l="1"/>
  <c r="H72" i="1" s="1"/>
  <c r="G73" i="1" l="1"/>
  <c r="H73" i="1" s="1"/>
  <c r="G74" i="1" l="1"/>
  <c r="H74" i="1" s="1"/>
  <c r="G75" i="1" l="1"/>
  <c r="H75" i="1" s="1"/>
  <c r="G76" i="1" l="1"/>
  <c r="H76" i="1" s="1"/>
  <c r="G77" i="1" l="1"/>
  <c r="H77" i="1" s="1"/>
  <c r="G78" i="1" l="1"/>
  <c r="H78" i="1" s="1"/>
  <c r="G79" i="1" l="1"/>
  <c r="H79" i="1"/>
  <c r="G80" i="1" l="1"/>
  <c r="H80" i="1" s="1"/>
  <c r="G81" i="1" l="1"/>
  <c r="H81" i="1" s="1"/>
  <c r="G82" i="1" l="1"/>
  <c r="H82" i="1" s="1"/>
  <c r="G83" i="1" l="1"/>
  <c r="H83" i="1" s="1"/>
  <c r="G84" i="1" l="1"/>
  <c r="H84" i="1" s="1"/>
  <c r="G85" i="1" l="1"/>
  <c r="H85" i="1" s="1"/>
  <c r="G86" i="1" l="1"/>
  <c r="H86" i="1" s="1"/>
  <c r="G87" i="1" l="1"/>
  <c r="H87" i="1" s="1"/>
  <c r="G88" i="1" l="1"/>
  <c r="H88" i="1" s="1"/>
  <c r="G89" i="1" l="1"/>
  <c r="H89" i="1" s="1"/>
  <c r="G90" i="1" l="1"/>
  <c r="H90" i="1" s="1"/>
  <c r="G91" i="1" l="1"/>
  <c r="H91" i="1" s="1"/>
  <c r="G92" i="1" l="1"/>
  <c r="H92" i="1" s="1"/>
  <c r="G93" i="1" l="1"/>
  <c r="H93" i="1" s="1"/>
  <c r="G94" i="1" l="1"/>
  <c r="H94" i="1" s="1"/>
  <c r="G95" i="1" l="1"/>
  <c r="H95" i="1" s="1"/>
  <c r="G96" i="1" l="1"/>
  <c r="H96" i="1" s="1"/>
  <c r="G97" i="1" l="1"/>
  <c r="H97" i="1" s="1"/>
  <c r="G98" i="1" l="1"/>
  <c r="H98" i="1" s="1"/>
  <c r="G99" i="1" l="1"/>
  <c r="H99" i="1"/>
  <c r="G100" i="1" l="1"/>
  <c r="H100" i="1" s="1"/>
  <c r="G101" i="1" l="1"/>
  <c r="H101" i="1" s="1"/>
  <c r="G102" i="1" l="1"/>
  <c r="H102" i="1" s="1"/>
  <c r="G103" i="1" l="1"/>
  <c r="H103" i="1"/>
  <c r="G104" i="1" l="1"/>
  <c r="H104" i="1" s="1"/>
  <c r="G105" i="1" l="1"/>
  <c r="H105" i="1" s="1"/>
  <c r="G106" i="1" l="1"/>
  <c r="H106" i="1" s="1"/>
  <c r="G107" i="1" l="1"/>
  <c r="H107" i="1"/>
  <c r="G108" i="1" l="1"/>
  <c r="H108" i="1" s="1"/>
  <c r="G109" i="1" l="1"/>
  <c r="H109" i="1" s="1"/>
  <c r="G110" i="1" l="1"/>
  <c r="H110" i="1" s="1"/>
  <c r="G111" i="1" l="1"/>
  <c r="H111" i="1" s="1"/>
  <c r="G112" i="1" l="1"/>
  <c r="H112" i="1" s="1"/>
  <c r="G113" i="1" l="1"/>
  <c r="H113" i="1" s="1"/>
  <c r="G114" i="1" l="1"/>
  <c r="H114" i="1" s="1"/>
  <c r="G115" i="1" l="1"/>
  <c r="H115" i="1"/>
  <c r="G116" i="1" l="1"/>
  <c r="H116" i="1" s="1"/>
  <c r="G117" i="1" l="1"/>
  <c r="H117" i="1" s="1"/>
  <c r="G118" i="1" l="1"/>
  <c r="H118" i="1" s="1"/>
  <c r="G119" i="1" l="1"/>
  <c r="H119" i="1" s="1"/>
  <c r="G120" i="1" l="1"/>
  <c r="H120" i="1" s="1"/>
  <c r="G121" i="1" l="1"/>
  <c r="H121" i="1" s="1"/>
  <c r="G122" i="1" l="1"/>
  <c r="H122" i="1" s="1"/>
</calcChain>
</file>

<file path=xl/sharedStrings.xml><?xml version="1.0" encoding="utf-8"?>
<sst xmlns="http://schemas.openxmlformats.org/spreadsheetml/2006/main" count="6" uniqueCount="6">
  <si>
    <t>Mount</t>
  </si>
  <si>
    <t>Month-Year</t>
  </si>
  <si>
    <t>SETi</t>
  </si>
  <si>
    <t>RR</t>
  </si>
  <si>
    <t>S</t>
  </si>
  <si>
    <t>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</si>
</sst>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B1mmm\-yy"/>
  </numFmts>
  <fonts count="2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87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right" wrapText="1"/>
    </xf>
    <xf numFmtId="0" fontId="0" fillId="0" borderId="0" xfId="0" applyAlignment="1">
      <alignment horizontal="left" indent="1"/>
    </xf>
    <xf numFmtId="4" fontId="0" fillId="0" borderId="1" xfId="0" applyNumberFormat="1" applyBorder="1" applyAlignment="1">
      <alignment horizontal="right" wrapText="1"/>
    </xf>
    <xf numFmtId="10" fontId="0" fillId="0" borderId="0" xfId="1" applyNumberFormat="1" applyFont="1"/>
    <xf numFmtId="10" fontId="0" fillId="0" borderId="0" xfId="0" applyNumberForma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9AB55-49BE-468D-AEFB-298B6FCEFAFD}">
  <dimension ref="A1:W123"/>
  <sheetViews>
    <sheetView tabSelected="1" workbookViewId="0">
      <selection activeCell="V6" sqref="V6"/>
    </sheetView>
  </sheetViews>
  <sheetFormatPr defaultRowHeight="14.25" x14ac:dyDescent="0.2"/>
  <cols>
    <col min="1" max="2" width="10.5" bestFit="1" customWidth="1"/>
    <col min="11" max="11" width="10.25" bestFit="1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G1" s="1" t="s">
        <v>5</v>
      </c>
      <c r="H1" s="1" t="s">
        <v>4</v>
      </c>
      <c r="I1" s="1"/>
    </row>
    <row r="2" spans="1:22" x14ac:dyDescent="0.2">
      <c r="A2">
        <v>0</v>
      </c>
      <c r="B2" s="2">
        <v>39813</v>
      </c>
      <c r="C2" s="3">
        <v>449.96</v>
      </c>
      <c r="D2" s="4"/>
      <c r="H2">
        <f>C2</f>
        <v>449.96</v>
      </c>
    </row>
    <row r="3" spans="1:22" x14ac:dyDescent="0.2">
      <c r="A3">
        <v>1</v>
      </c>
      <c r="B3" s="2">
        <v>39844</v>
      </c>
      <c r="C3" s="3">
        <v>437.69</v>
      </c>
      <c r="D3" s="6">
        <f>(C3-C2)/C2</f>
        <v>-2.7269090585829811E-2</v>
      </c>
      <c r="F3" s="6"/>
      <c r="G3">
        <f>D3*H2</f>
        <v>-12.269999999999982</v>
      </c>
      <c r="H3">
        <f>H2+G3</f>
        <v>437.69</v>
      </c>
      <c r="K3">
        <f>SKEW(D3:D122)</f>
        <v>-0.17822456741464002</v>
      </c>
      <c r="L3">
        <f>KURT(D3:D122)</f>
        <v>0.81392740875828506</v>
      </c>
      <c r="N3" s="6">
        <f>(C14-C2)/C2</f>
        <v>0.63245621833051824</v>
      </c>
      <c r="O3" s="7">
        <f>AVERAGE(N3:N12)</f>
        <v>0.15613210056806195</v>
      </c>
      <c r="P3" s="6">
        <f>_xlfn.STDEV.S(N3:N12)</f>
        <v>0.25078945652934692</v>
      </c>
      <c r="Q3">
        <f>SKEW(N3:N12)</f>
        <v>0.6339881410552759</v>
      </c>
      <c r="R3">
        <f>KURT(N3:N12)</f>
        <v>-0.32342624972877587</v>
      </c>
      <c r="T3" s="7">
        <f>1+N3</f>
        <v>1.6324562183305182</v>
      </c>
      <c r="U3">
        <f>(T3*T4*T5*T6*T7*T8*T9*T10*T11*T12)^(1/10)-1</f>
        <v>0.13266883641384619</v>
      </c>
      <c r="V3">
        <f>(C122/C2)^(1/10)-1</f>
        <v>0.13266883641384619</v>
      </c>
    </row>
    <row r="4" spans="1:22" x14ac:dyDescent="0.2">
      <c r="A4">
        <v>2</v>
      </c>
      <c r="B4" s="2">
        <v>39872</v>
      </c>
      <c r="C4" s="3">
        <v>431.52</v>
      </c>
      <c r="D4" s="6">
        <f t="shared" ref="D4:D67" si="0">(C4-C3)/C3</f>
        <v>-1.4096735132171207E-2</v>
      </c>
      <c r="G4">
        <f t="shared" ref="G4:G67" si="1">D4*H3</f>
        <v>-6.1700000000000159</v>
      </c>
      <c r="H4">
        <f t="shared" ref="H4:H67" si="2">H3+G4</f>
        <v>431.52</v>
      </c>
      <c r="N4" s="6">
        <f>(C26-C14)/C14</f>
        <v>0.40599558907615657</v>
      </c>
      <c r="T4" s="7">
        <f t="shared" ref="T4:T12" si="3">1+N4</f>
        <v>1.4059955890761566</v>
      </c>
    </row>
    <row r="5" spans="1:22" x14ac:dyDescent="0.2">
      <c r="A5">
        <v>3</v>
      </c>
      <c r="B5" s="2">
        <v>39903</v>
      </c>
      <c r="C5" s="3">
        <v>431.5</v>
      </c>
      <c r="D5" s="6">
        <f t="shared" si="0"/>
        <v>-4.6347793844970826E-5</v>
      </c>
      <c r="G5">
        <f t="shared" si="1"/>
        <v>-1.999999999998181E-2</v>
      </c>
      <c r="H5">
        <f t="shared" si="2"/>
        <v>431.5</v>
      </c>
      <c r="N5" s="6">
        <f>(C38-C26)/C26</f>
        <v>-7.2039970564313632E-3</v>
      </c>
      <c r="T5" s="7">
        <f t="shared" si="3"/>
        <v>0.99279600294356862</v>
      </c>
    </row>
    <row r="6" spans="1:22" x14ac:dyDescent="0.2">
      <c r="A6">
        <v>4</v>
      </c>
      <c r="B6" s="2">
        <v>39933</v>
      </c>
      <c r="C6" s="3">
        <v>491.69</v>
      </c>
      <c r="D6" s="6">
        <f t="shared" si="0"/>
        <v>0.13949015063731171</v>
      </c>
      <c r="G6">
        <f t="shared" si="1"/>
        <v>60.190000000000005</v>
      </c>
      <c r="H6">
        <f t="shared" si="2"/>
        <v>491.69</v>
      </c>
      <c r="N6" s="6">
        <f>(C50-C38)/C38</f>
        <v>0.3575566652362191</v>
      </c>
      <c r="T6" s="7">
        <f t="shared" si="3"/>
        <v>1.3575566652362192</v>
      </c>
    </row>
    <row r="7" spans="1:22" x14ac:dyDescent="0.2">
      <c r="A7">
        <v>5</v>
      </c>
      <c r="B7" s="2">
        <v>39964</v>
      </c>
      <c r="C7" s="3">
        <v>560.41</v>
      </c>
      <c r="D7" s="6">
        <f t="shared" si="0"/>
        <v>0.13976285871178989</v>
      </c>
      <c r="G7">
        <f t="shared" si="1"/>
        <v>68.71999999999997</v>
      </c>
      <c r="H7">
        <f t="shared" si="2"/>
        <v>560.41</v>
      </c>
      <c r="N7" s="6">
        <f>(C62-C50)/C50</f>
        <v>-6.6971758637287812E-2</v>
      </c>
      <c r="T7" s="7">
        <f t="shared" si="3"/>
        <v>0.93302824136271223</v>
      </c>
    </row>
    <row r="8" spans="1:22" x14ac:dyDescent="0.2">
      <c r="A8">
        <v>6</v>
      </c>
      <c r="B8" s="2">
        <v>39994</v>
      </c>
      <c r="C8" s="3">
        <v>597.48</v>
      </c>
      <c r="D8" s="6">
        <f t="shared" si="0"/>
        <v>6.6147998786602755E-2</v>
      </c>
      <c r="G8">
        <f t="shared" si="1"/>
        <v>37.07000000000005</v>
      </c>
      <c r="H8">
        <f t="shared" si="2"/>
        <v>597.48</v>
      </c>
      <c r="N8" s="6">
        <f>(C74-C62)/C62</f>
        <v>0.15319817357223708</v>
      </c>
      <c r="T8" s="7">
        <f t="shared" si="3"/>
        <v>1.1531981735722372</v>
      </c>
    </row>
    <row r="9" spans="1:22" x14ac:dyDescent="0.2">
      <c r="A9">
        <v>7</v>
      </c>
      <c r="B9" s="2">
        <v>40025</v>
      </c>
      <c r="C9" s="3">
        <v>624</v>
      </c>
      <c r="D9" s="6">
        <f t="shared" si="0"/>
        <v>4.438642297650127E-2</v>
      </c>
      <c r="G9">
        <f t="shared" si="1"/>
        <v>26.519999999999978</v>
      </c>
      <c r="H9">
        <f t="shared" si="2"/>
        <v>624</v>
      </c>
      <c r="N9" s="6">
        <f>(C86-C74)/C74</f>
        <v>-0.13998410864876781</v>
      </c>
      <c r="T9" s="7">
        <f t="shared" si="3"/>
        <v>0.86001589135123213</v>
      </c>
    </row>
    <row r="10" spans="1:22" x14ac:dyDescent="0.2">
      <c r="A10">
        <v>8</v>
      </c>
      <c r="B10" s="2">
        <v>40056</v>
      </c>
      <c r="C10" s="3">
        <v>653.25</v>
      </c>
      <c r="D10" s="6">
        <f t="shared" si="0"/>
        <v>4.6875E-2</v>
      </c>
      <c r="G10">
        <f t="shared" si="1"/>
        <v>29.25</v>
      </c>
      <c r="H10">
        <f t="shared" si="2"/>
        <v>653.25</v>
      </c>
      <c r="N10" s="6">
        <f>(C98-C86)/C86</f>
        <v>0.19791618142575432</v>
      </c>
      <c r="T10" s="7">
        <f t="shared" si="3"/>
        <v>1.1979161814257544</v>
      </c>
    </row>
    <row r="11" spans="1:22" x14ac:dyDescent="0.2">
      <c r="A11">
        <v>9</v>
      </c>
      <c r="B11" s="2">
        <v>40086</v>
      </c>
      <c r="C11" s="3">
        <v>717.07</v>
      </c>
      <c r="D11" s="6">
        <f t="shared" si="0"/>
        <v>9.7696134711060159E-2</v>
      </c>
      <c r="G11">
        <f t="shared" si="1"/>
        <v>63.82000000000005</v>
      </c>
      <c r="H11">
        <f t="shared" si="2"/>
        <v>717.07</v>
      </c>
      <c r="N11" s="6">
        <f>(C110-C98)/C98</f>
        <v>0.13660284910625167</v>
      </c>
      <c r="T11" s="7">
        <f t="shared" si="3"/>
        <v>1.1366028491062516</v>
      </c>
    </row>
    <row r="12" spans="1:22" x14ac:dyDescent="0.2">
      <c r="A12">
        <v>10</v>
      </c>
      <c r="B12" s="2">
        <v>40117</v>
      </c>
      <c r="C12" s="3">
        <v>685.24</v>
      </c>
      <c r="D12" s="6">
        <f t="shared" si="0"/>
        <v>-4.4388971787970542E-2</v>
      </c>
      <c r="G12">
        <f t="shared" si="1"/>
        <v>-31.830000000000037</v>
      </c>
      <c r="H12">
        <f t="shared" si="2"/>
        <v>685.24</v>
      </c>
      <c r="N12" s="6">
        <f>(C122-C110)/C110</f>
        <v>-0.10824480672403072</v>
      </c>
      <c r="T12" s="7">
        <f t="shared" si="3"/>
        <v>0.8917551932759693</v>
      </c>
    </row>
    <row r="13" spans="1:22" x14ac:dyDescent="0.2">
      <c r="A13">
        <v>11</v>
      </c>
      <c r="B13" s="2">
        <v>40147</v>
      </c>
      <c r="C13" s="3">
        <v>689.07</v>
      </c>
      <c r="D13" s="6">
        <f t="shared" si="0"/>
        <v>5.5892825871228192E-3</v>
      </c>
      <c r="G13">
        <f t="shared" si="1"/>
        <v>3.8300000000000405</v>
      </c>
      <c r="H13">
        <f t="shared" si="2"/>
        <v>689.07</v>
      </c>
    </row>
    <row r="14" spans="1:22" x14ac:dyDescent="0.2">
      <c r="A14">
        <v>12</v>
      </c>
      <c r="B14" s="2">
        <v>40178</v>
      </c>
      <c r="C14" s="3">
        <v>734.54</v>
      </c>
      <c r="D14" s="6">
        <f t="shared" si="0"/>
        <v>6.598749038559204E-2</v>
      </c>
      <c r="G14">
        <f t="shared" si="1"/>
        <v>45.469999999999914</v>
      </c>
      <c r="H14">
        <f t="shared" si="2"/>
        <v>734.54</v>
      </c>
    </row>
    <row r="15" spans="1:22" x14ac:dyDescent="0.2">
      <c r="A15">
        <v>13</v>
      </c>
      <c r="B15" s="2">
        <v>40209</v>
      </c>
      <c r="C15" s="3">
        <v>696.55</v>
      </c>
      <c r="D15" s="6">
        <f t="shared" si="0"/>
        <v>-5.1719443461213835E-2</v>
      </c>
      <c r="F15" s="6"/>
      <c r="G15">
        <f t="shared" si="1"/>
        <v>-37.990000000000009</v>
      </c>
      <c r="H15">
        <f t="shared" si="2"/>
        <v>696.55</v>
      </c>
    </row>
    <row r="16" spans="1:22" x14ac:dyDescent="0.2">
      <c r="A16">
        <v>14</v>
      </c>
      <c r="B16" s="2">
        <v>40237</v>
      </c>
      <c r="C16" s="3">
        <v>721.37</v>
      </c>
      <c r="D16" s="6">
        <f t="shared" si="0"/>
        <v>3.5632761467231426E-2</v>
      </c>
      <c r="G16">
        <f t="shared" si="1"/>
        <v>24.820000000000046</v>
      </c>
      <c r="H16">
        <f t="shared" si="2"/>
        <v>721.37</v>
      </c>
    </row>
    <row r="17" spans="1:23" x14ac:dyDescent="0.2">
      <c r="A17">
        <v>15</v>
      </c>
      <c r="B17" s="2">
        <v>40268</v>
      </c>
      <c r="C17" s="3">
        <v>787.98</v>
      </c>
      <c r="D17" s="6">
        <f t="shared" si="0"/>
        <v>9.2338189833233997E-2</v>
      </c>
      <c r="G17">
        <f t="shared" si="1"/>
        <v>66.610000000000014</v>
      </c>
      <c r="H17">
        <f t="shared" si="2"/>
        <v>787.98</v>
      </c>
    </row>
    <row r="18" spans="1:23" x14ac:dyDescent="0.2">
      <c r="A18">
        <v>16</v>
      </c>
      <c r="B18" s="2">
        <v>40298</v>
      </c>
      <c r="C18" s="3">
        <v>763.51</v>
      </c>
      <c r="D18" s="6">
        <f t="shared" si="0"/>
        <v>-3.105408766719971E-2</v>
      </c>
      <c r="G18">
        <f t="shared" si="1"/>
        <v>-24.470000000000027</v>
      </c>
      <c r="H18">
        <f t="shared" si="2"/>
        <v>763.51</v>
      </c>
      <c r="K18">
        <v>0</v>
      </c>
      <c r="L18">
        <v>1</v>
      </c>
      <c r="M18">
        <v>2</v>
      </c>
      <c r="N18">
        <v>3</v>
      </c>
      <c r="O18">
        <v>4</v>
      </c>
      <c r="P18">
        <v>5</v>
      </c>
      <c r="Q18">
        <v>6</v>
      </c>
      <c r="R18">
        <v>7</v>
      </c>
      <c r="S18">
        <v>8</v>
      </c>
      <c r="T18">
        <v>9</v>
      </c>
      <c r="U18">
        <v>10</v>
      </c>
      <c r="V18">
        <v>11</v>
      </c>
      <c r="W18">
        <v>12</v>
      </c>
    </row>
    <row r="19" spans="1:23" x14ac:dyDescent="0.2">
      <c r="A19">
        <v>17</v>
      </c>
      <c r="B19" s="2">
        <v>40329</v>
      </c>
      <c r="C19" s="3">
        <v>750.43</v>
      </c>
      <c r="D19" s="6">
        <f t="shared" si="0"/>
        <v>-1.7131406268418279E-2</v>
      </c>
      <c r="G19">
        <f t="shared" si="1"/>
        <v>-13.080000000000039</v>
      </c>
      <c r="H19">
        <f t="shared" si="2"/>
        <v>750.43</v>
      </c>
      <c r="K19">
        <v>-10000</v>
      </c>
      <c r="L19">
        <v>-10000</v>
      </c>
      <c r="M19">
        <v>-10000</v>
      </c>
      <c r="N19">
        <v>-10000</v>
      </c>
      <c r="O19">
        <v>-10000</v>
      </c>
      <c r="P19">
        <v>-10000</v>
      </c>
      <c r="Q19">
        <v>-10000</v>
      </c>
      <c r="R19">
        <v>-10000</v>
      </c>
      <c r="S19">
        <v>-10000</v>
      </c>
      <c r="T19">
        <v>-10000</v>
      </c>
      <c r="U19">
        <v>-10000</v>
      </c>
      <c r="V19">
        <v>-10000</v>
      </c>
      <c r="W19">
        <v>130000</v>
      </c>
    </row>
    <row r="20" spans="1:23" x14ac:dyDescent="0.2">
      <c r="A20">
        <v>18</v>
      </c>
      <c r="B20" s="2">
        <v>40359</v>
      </c>
      <c r="C20" s="3">
        <v>797.31</v>
      </c>
      <c r="D20" s="6">
        <f t="shared" si="0"/>
        <v>6.2470850045973643E-2</v>
      </c>
      <c r="G20">
        <f t="shared" si="1"/>
        <v>46.879999999999995</v>
      </c>
      <c r="H20">
        <f t="shared" si="2"/>
        <v>797.31</v>
      </c>
      <c r="K20" s="8">
        <f>FV($K21,$W18-K18,0,K19,0)</f>
        <v>11573.582239155383</v>
      </c>
      <c r="L20" s="8">
        <f t="shared" ref="L20:V20" si="4">FV($K21,$W18-L18,0,L19,0)</f>
        <v>11433.490058732776</v>
      </c>
      <c r="M20" s="8">
        <f t="shared" si="4"/>
        <v>11295.093621132917</v>
      </c>
      <c r="N20" s="8">
        <f t="shared" si="4"/>
        <v>11158.372400272825</v>
      </c>
      <c r="O20" s="8">
        <f t="shared" si="4"/>
        <v>11023.306118527047</v>
      </c>
      <c r="P20" s="8">
        <f t="shared" si="4"/>
        <v>10889.874743720227</v>
      </c>
      <c r="Q20" s="8">
        <f t="shared" si="4"/>
        <v>10758.058486156033</v>
      </c>
      <c r="R20" s="8">
        <f t="shared" si="4"/>
        <v>10627.837795682111</v>
      </c>
      <c r="S20" s="8">
        <f t="shared" si="4"/>
        <v>10499.193358790497</v>
      </c>
      <c r="T20" s="8">
        <f t="shared" si="4"/>
        <v>10372.106095753184</v>
      </c>
      <c r="U20" s="8">
        <f t="shared" si="4"/>
        <v>10246.557157792318</v>
      </c>
      <c r="V20" s="8">
        <f t="shared" si="4"/>
        <v>10122.527924284683</v>
      </c>
      <c r="W20" s="8">
        <f>SUM(K20:V20)</f>
        <v>130000</v>
      </c>
    </row>
    <row r="21" spans="1:23" x14ac:dyDescent="0.2">
      <c r="A21">
        <v>19</v>
      </c>
      <c r="B21" s="2">
        <v>40390</v>
      </c>
      <c r="C21" s="3">
        <v>855.83</v>
      </c>
      <c r="D21" s="6">
        <f t="shared" si="0"/>
        <v>7.3396796729001387E-2</v>
      </c>
      <c r="G21">
        <f t="shared" si="1"/>
        <v>58.520000000000095</v>
      </c>
      <c r="H21">
        <f t="shared" si="2"/>
        <v>855.83</v>
      </c>
      <c r="K21" s="7">
        <f>IRR(K19:W19)</f>
        <v>1.2252792428468329E-2</v>
      </c>
    </row>
    <row r="22" spans="1:23" x14ac:dyDescent="0.2">
      <c r="A22">
        <v>20</v>
      </c>
      <c r="B22" s="2">
        <v>40421</v>
      </c>
      <c r="C22" s="3">
        <v>913.19</v>
      </c>
      <c r="D22" s="6">
        <f t="shared" si="0"/>
        <v>6.7022656368671357E-2</v>
      </c>
      <c r="G22">
        <f t="shared" si="1"/>
        <v>57.360000000000014</v>
      </c>
      <c r="H22">
        <f t="shared" si="2"/>
        <v>913.19</v>
      </c>
    </row>
    <row r="23" spans="1:23" x14ac:dyDescent="0.2">
      <c r="A23">
        <v>21</v>
      </c>
      <c r="B23" s="2">
        <v>40451</v>
      </c>
      <c r="C23" s="3">
        <v>975.3</v>
      </c>
      <c r="D23" s="6">
        <f t="shared" si="0"/>
        <v>6.8014323415718406E-2</v>
      </c>
      <c r="G23">
        <f t="shared" si="1"/>
        <v>62.109999999999893</v>
      </c>
      <c r="H23">
        <f t="shared" si="2"/>
        <v>975.3</v>
      </c>
    </row>
    <row r="24" spans="1:23" x14ac:dyDescent="0.2">
      <c r="A24">
        <v>22</v>
      </c>
      <c r="B24" s="2">
        <v>40482</v>
      </c>
      <c r="C24" s="3">
        <v>984.46</v>
      </c>
      <c r="D24" s="6">
        <f t="shared" si="0"/>
        <v>9.391981954270566E-3</v>
      </c>
      <c r="G24">
        <f t="shared" si="1"/>
        <v>9.1600000000000819</v>
      </c>
      <c r="H24">
        <f t="shared" si="2"/>
        <v>984.46</v>
      </c>
      <c r="K24">
        <v>0</v>
      </c>
      <c r="L24">
        <v>1</v>
      </c>
      <c r="M24">
        <v>2</v>
      </c>
      <c r="N24">
        <v>3</v>
      </c>
      <c r="O24">
        <v>4</v>
      </c>
      <c r="P24">
        <v>5</v>
      </c>
      <c r="Q24">
        <v>6</v>
      </c>
      <c r="R24">
        <v>7</v>
      </c>
      <c r="S24">
        <v>8</v>
      </c>
      <c r="T24">
        <v>9</v>
      </c>
      <c r="U24">
        <v>10</v>
      </c>
      <c r="V24">
        <v>11</v>
      </c>
      <c r="W24">
        <v>12</v>
      </c>
    </row>
    <row r="25" spans="1:23" x14ac:dyDescent="0.2">
      <c r="A25">
        <v>23</v>
      </c>
      <c r="B25" s="2">
        <v>40512</v>
      </c>
      <c r="C25" s="5">
        <v>1005.12</v>
      </c>
      <c r="D25" s="6">
        <f t="shared" si="0"/>
        <v>2.0986124372752542E-2</v>
      </c>
      <c r="G25">
        <f t="shared" si="1"/>
        <v>20.659999999999968</v>
      </c>
      <c r="H25">
        <f t="shared" si="2"/>
        <v>1005.12</v>
      </c>
      <c r="K25">
        <v>-120000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130000</v>
      </c>
    </row>
    <row r="26" spans="1:23" x14ac:dyDescent="0.2">
      <c r="A26">
        <v>24</v>
      </c>
      <c r="B26" s="2">
        <v>40543</v>
      </c>
      <c r="C26" s="5">
        <v>1032.76</v>
      </c>
      <c r="D26" s="6">
        <f t="shared" si="0"/>
        <v>2.7499204075135293E-2</v>
      </c>
      <c r="G26">
        <f t="shared" si="1"/>
        <v>27.639999999999986</v>
      </c>
      <c r="H26">
        <f t="shared" si="2"/>
        <v>1032.76</v>
      </c>
      <c r="K26" s="8">
        <f>FV($K27,$W24-K24,0,K25,0)</f>
        <v>130000.00000000081</v>
      </c>
      <c r="L26" s="8">
        <f t="shared" ref="L26" si="5">FV($K27,$W24-L24,0,L25,0)</f>
        <v>0</v>
      </c>
      <c r="M26" s="8">
        <f t="shared" ref="M26" si="6">FV($K27,$W24-M24,0,M25,0)</f>
        <v>0</v>
      </c>
      <c r="N26" s="8">
        <f t="shared" ref="N26" si="7">FV($K27,$W24-N24,0,N25,0)</f>
        <v>0</v>
      </c>
      <c r="O26" s="8">
        <f t="shared" ref="O26" si="8">FV($K27,$W24-O24,0,O25,0)</f>
        <v>0</v>
      </c>
      <c r="P26" s="8">
        <f t="shared" ref="P26" si="9">FV($K27,$W24-P24,0,P25,0)</f>
        <v>0</v>
      </c>
      <c r="Q26" s="8">
        <f t="shared" ref="Q26" si="10">FV($K27,$W24-Q24,0,Q25,0)</f>
        <v>0</v>
      </c>
      <c r="R26" s="8">
        <f t="shared" ref="R26" si="11">FV($K27,$W24-R24,0,R25,0)</f>
        <v>0</v>
      </c>
      <c r="S26" s="8">
        <f t="shared" ref="S26" si="12">FV($K27,$W24-S24,0,S25,0)</f>
        <v>0</v>
      </c>
      <c r="T26" s="8">
        <f t="shared" ref="T26" si="13">FV($K27,$W24-T24,0,T25,0)</f>
        <v>0</v>
      </c>
      <c r="U26" s="8">
        <f t="shared" ref="U26" si="14">FV($K27,$W24-U24,0,U25,0)</f>
        <v>0</v>
      </c>
      <c r="V26" s="8">
        <f t="shared" ref="V26" si="15">FV($K27,$W24-V24,0,V25,0)</f>
        <v>0</v>
      </c>
      <c r="W26" s="8">
        <f>SUM(K26:V26)</f>
        <v>130000.00000000081</v>
      </c>
    </row>
    <row r="27" spans="1:23" x14ac:dyDescent="0.2">
      <c r="A27">
        <v>25</v>
      </c>
      <c r="B27" s="2">
        <v>40574</v>
      </c>
      <c r="C27" s="3">
        <v>964.1</v>
      </c>
      <c r="D27" s="6">
        <f t="shared" si="0"/>
        <v>-6.6482048104109348E-2</v>
      </c>
      <c r="F27" s="6"/>
      <c r="G27">
        <f t="shared" si="1"/>
        <v>-68.659999999999968</v>
      </c>
      <c r="H27">
        <f t="shared" si="2"/>
        <v>964.1</v>
      </c>
      <c r="K27" s="7">
        <f>IRR(K25:W25)</f>
        <v>6.6925211389396999E-3</v>
      </c>
    </row>
    <row r="28" spans="1:23" x14ac:dyDescent="0.2">
      <c r="A28">
        <v>26</v>
      </c>
      <c r="B28" s="2">
        <v>40602</v>
      </c>
      <c r="C28" s="3">
        <v>987.91</v>
      </c>
      <c r="D28" s="6">
        <f t="shared" si="0"/>
        <v>2.4696608235660143E-2</v>
      </c>
      <c r="G28">
        <f t="shared" si="1"/>
        <v>23.809999999999945</v>
      </c>
      <c r="H28">
        <f t="shared" si="2"/>
        <v>987.91</v>
      </c>
    </row>
    <row r="29" spans="1:23" x14ac:dyDescent="0.2">
      <c r="A29">
        <v>27</v>
      </c>
      <c r="B29" s="2">
        <v>40633</v>
      </c>
      <c r="C29" s="5">
        <v>1047.48</v>
      </c>
      <c r="D29" s="6">
        <f t="shared" si="0"/>
        <v>6.0299015092467989E-2</v>
      </c>
      <c r="G29">
        <f t="shared" si="1"/>
        <v>59.57000000000005</v>
      </c>
      <c r="H29">
        <f t="shared" si="2"/>
        <v>1047.48</v>
      </c>
      <c r="K29">
        <f>120000*(1+K21)</f>
        <v>121470.3350914162</v>
      </c>
    </row>
    <row r="30" spans="1:23" x14ac:dyDescent="0.2">
      <c r="A30">
        <v>28</v>
      </c>
      <c r="B30" s="2">
        <v>40663</v>
      </c>
      <c r="C30" s="5">
        <v>1093.56</v>
      </c>
      <c r="D30" s="6">
        <f t="shared" si="0"/>
        <v>4.3991293389849855E-2</v>
      </c>
      <c r="G30">
        <f t="shared" si="1"/>
        <v>46.079999999999927</v>
      </c>
      <c r="H30">
        <f t="shared" si="2"/>
        <v>1093.56</v>
      </c>
    </row>
    <row r="31" spans="1:23" x14ac:dyDescent="0.2">
      <c r="A31">
        <v>29</v>
      </c>
      <c r="B31" s="2">
        <v>40694</v>
      </c>
      <c r="C31" s="5">
        <v>1073.83</v>
      </c>
      <c r="D31" s="6">
        <f t="shared" si="0"/>
        <v>-1.8041991294487747E-2</v>
      </c>
      <c r="G31">
        <f t="shared" si="1"/>
        <v>-19.730000000000018</v>
      </c>
      <c r="H31">
        <f t="shared" si="2"/>
        <v>1073.83</v>
      </c>
    </row>
    <row r="32" spans="1:23" x14ac:dyDescent="0.2">
      <c r="A32">
        <v>30</v>
      </c>
      <c r="B32" s="2">
        <v>40724</v>
      </c>
      <c r="C32" s="5">
        <v>1041.48</v>
      </c>
      <c r="D32" s="6">
        <f t="shared" si="0"/>
        <v>-3.0125811348164899E-2</v>
      </c>
      <c r="G32">
        <f t="shared" si="1"/>
        <v>-32.349999999999909</v>
      </c>
      <c r="H32">
        <f t="shared" si="2"/>
        <v>1041.48</v>
      </c>
    </row>
    <row r="33" spans="1:8" x14ac:dyDescent="0.2">
      <c r="A33">
        <v>31</v>
      </c>
      <c r="B33" s="2">
        <v>40755</v>
      </c>
      <c r="C33" s="5">
        <v>1133.53</v>
      </c>
      <c r="D33" s="6">
        <f t="shared" si="0"/>
        <v>8.8383838383838342E-2</v>
      </c>
      <c r="G33">
        <f t="shared" si="1"/>
        <v>92.049999999999955</v>
      </c>
      <c r="H33">
        <f t="shared" si="2"/>
        <v>1133.53</v>
      </c>
    </row>
    <row r="34" spans="1:8" x14ac:dyDescent="0.2">
      <c r="A34">
        <v>32</v>
      </c>
      <c r="B34" s="2">
        <v>40786</v>
      </c>
      <c r="C34" s="5">
        <v>1070.05</v>
      </c>
      <c r="D34" s="6">
        <f t="shared" si="0"/>
        <v>-5.6002046703660262E-2</v>
      </c>
      <c r="G34">
        <f t="shared" si="1"/>
        <v>-63.480000000000018</v>
      </c>
      <c r="H34">
        <f t="shared" si="2"/>
        <v>1070.05</v>
      </c>
    </row>
    <row r="35" spans="1:8" x14ac:dyDescent="0.2">
      <c r="A35">
        <v>33</v>
      </c>
      <c r="B35" s="2">
        <v>40816</v>
      </c>
      <c r="C35" s="3">
        <v>916.21</v>
      </c>
      <c r="D35" s="6">
        <f t="shared" si="0"/>
        <v>-0.14376898275781499</v>
      </c>
      <c r="G35">
        <f t="shared" si="1"/>
        <v>-153.83999999999992</v>
      </c>
      <c r="H35">
        <f t="shared" si="2"/>
        <v>916.21</v>
      </c>
    </row>
    <row r="36" spans="1:8" x14ac:dyDescent="0.2">
      <c r="A36">
        <v>34</v>
      </c>
      <c r="B36" s="2">
        <v>40847</v>
      </c>
      <c r="C36" s="3">
        <v>974.75</v>
      </c>
      <c r="D36" s="6">
        <f t="shared" si="0"/>
        <v>6.3893648835965516E-2</v>
      </c>
      <c r="G36">
        <f t="shared" si="1"/>
        <v>58.539999999999971</v>
      </c>
      <c r="H36">
        <f t="shared" si="2"/>
        <v>974.75</v>
      </c>
    </row>
    <row r="37" spans="1:8" x14ac:dyDescent="0.2">
      <c r="A37">
        <v>35</v>
      </c>
      <c r="B37" s="2">
        <v>40877</v>
      </c>
      <c r="C37" s="3">
        <v>995.33</v>
      </c>
      <c r="D37" s="6">
        <f t="shared" si="0"/>
        <v>2.1113105924596091E-2</v>
      </c>
      <c r="G37">
        <f t="shared" si="1"/>
        <v>20.580000000000041</v>
      </c>
      <c r="H37">
        <f t="shared" si="2"/>
        <v>995.33</v>
      </c>
    </row>
    <row r="38" spans="1:8" x14ac:dyDescent="0.2">
      <c r="A38">
        <v>36</v>
      </c>
      <c r="B38" s="2">
        <v>40908</v>
      </c>
      <c r="C38" s="5">
        <v>1025.32</v>
      </c>
      <c r="D38" s="6">
        <f t="shared" si="0"/>
        <v>3.0130710417650322E-2</v>
      </c>
      <c r="G38">
        <f t="shared" si="1"/>
        <v>29.989999999999895</v>
      </c>
      <c r="H38">
        <f t="shared" si="2"/>
        <v>1025.32</v>
      </c>
    </row>
    <row r="39" spans="1:8" x14ac:dyDescent="0.2">
      <c r="A39">
        <v>37</v>
      </c>
      <c r="B39" s="2">
        <v>40939</v>
      </c>
      <c r="C39" s="5">
        <v>1083.97</v>
      </c>
      <c r="D39" s="6">
        <f t="shared" si="0"/>
        <v>5.7201654117738941E-2</v>
      </c>
      <c r="F39" s="6"/>
      <c r="G39">
        <f t="shared" si="1"/>
        <v>58.650000000000091</v>
      </c>
      <c r="H39">
        <f t="shared" si="2"/>
        <v>1083.97</v>
      </c>
    </row>
    <row r="40" spans="1:8" x14ac:dyDescent="0.2">
      <c r="A40">
        <v>38</v>
      </c>
      <c r="B40" s="2">
        <v>40968</v>
      </c>
      <c r="C40" s="5">
        <v>1160.9000000000001</v>
      </c>
      <c r="D40" s="6">
        <f t="shared" si="0"/>
        <v>7.0970598817310493E-2</v>
      </c>
      <c r="G40">
        <f t="shared" si="1"/>
        <v>76.930000000000064</v>
      </c>
      <c r="H40">
        <f t="shared" si="2"/>
        <v>1160.9000000000001</v>
      </c>
    </row>
    <row r="41" spans="1:8" x14ac:dyDescent="0.2">
      <c r="A41">
        <v>39</v>
      </c>
      <c r="B41" s="2">
        <v>40999</v>
      </c>
      <c r="C41" s="5">
        <v>1196.77</v>
      </c>
      <c r="D41" s="6">
        <f t="shared" si="0"/>
        <v>3.0898440864846142E-2</v>
      </c>
      <c r="G41">
        <f t="shared" si="1"/>
        <v>35.869999999999891</v>
      </c>
      <c r="H41">
        <f t="shared" si="2"/>
        <v>1196.77</v>
      </c>
    </row>
    <row r="42" spans="1:8" x14ac:dyDescent="0.2">
      <c r="A42">
        <v>40</v>
      </c>
      <c r="B42" s="2">
        <v>41029</v>
      </c>
      <c r="C42" s="5">
        <v>1228.49</v>
      </c>
      <c r="D42" s="6">
        <f t="shared" si="0"/>
        <v>2.6504675083767162E-2</v>
      </c>
      <c r="G42">
        <f t="shared" si="1"/>
        <v>31.720000000000027</v>
      </c>
      <c r="H42">
        <f t="shared" si="2"/>
        <v>1228.49</v>
      </c>
    </row>
    <row r="43" spans="1:8" x14ac:dyDescent="0.2">
      <c r="A43">
        <v>41</v>
      </c>
      <c r="B43" s="2">
        <v>41060</v>
      </c>
      <c r="C43" s="5">
        <v>1141.5</v>
      </c>
      <c r="D43" s="6">
        <f t="shared" si="0"/>
        <v>-7.0810507208035889E-2</v>
      </c>
      <c r="G43">
        <f t="shared" si="1"/>
        <v>-86.990000000000009</v>
      </c>
      <c r="H43">
        <f t="shared" si="2"/>
        <v>1141.5</v>
      </c>
    </row>
    <row r="44" spans="1:8" x14ac:dyDescent="0.2">
      <c r="A44">
        <v>42</v>
      </c>
      <c r="B44" s="2">
        <v>41090</v>
      </c>
      <c r="C44" s="5">
        <v>1172.1099999999999</v>
      </c>
      <c r="D44" s="6">
        <f t="shared" si="0"/>
        <v>2.6815593517301707E-2</v>
      </c>
      <c r="G44">
        <f t="shared" si="1"/>
        <v>30.6099999999999</v>
      </c>
      <c r="H44">
        <f t="shared" si="2"/>
        <v>1172.1099999999999</v>
      </c>
    </row>
    <row r="45" spans="1:8" x14ac:dyDescent="0.2">
      <c r="A45">
        <v>43</v>
      </c>
      <c r="B45" s="2">
        <v>41121</v>
      </c>
      <c r="C45" s="5">
        <v>1199.3</v>
      </c>
      <c r="D45" s="6">
        <f t="shared" si="0"/>
        <v>2.3197481465050258E-2</v>
      </c>
      <c r="G45">
        <f t="shared" si="1"/>
        <v>27.190000000000055</v>
      </c>
      <c r="H45">
        <f t="shared" si="2"/>
        <v>1199.3</v>
      </c>
    </row>
    <row r="46" spans="1:8" x14ac:dyDescent="0.2">
      <c r="A46">
        <v>44</v>
      </c>
      <c r="B46" s="2">
        <v>41152</v>
      </c>
      <c r="C46" s="5">
        <v>1227.48</v>
      </c>
      <c r="D46" s="6">
        <f t="shared" si="0"/>
        <v>2.3497039939965034E-2</v>
      </c>
      <c r="G46">
        <f t="shared" si="1"/>
        <v>28.180000000000064</v>
      </c>
      <c r="H46">
        <f t="shared" si="2"/>
        <v>1227.48</v>
      </c>
    </row>
    <row r="47" spans="1:8" x14ac:dyDescent="0.2">
      <c r="A47">
        <v>45</v>
      </c>
      <c r="B47" s="2">
        <v>41182</v>
      </c>
      <c r="C47" s="5">
        <v>1298.79</v>
      </c>
      <c r="D47" s="6">
        <f t="shared" si="0"/>
        <v>5.8094632906442421E-2</v>
      </c>
      <c r="G47">
        <f t="shared" si="1"/>
        <v>71.309999999999945</v>
      </c>
      <c r="H47">
        <f t="shared" si="2"/>
        <v>1298.79</v>
      </c>
    </row>
    <row r="48" spans="1:8" x14ac:dyDescent="0.2">
      <c r="A48">
        <v>46</v>
      </c>
      <c r="B48" s="2">
        <v>41213</v>
      </c>
      <c r="C48" s="5">
        <v>1298.8699999999999</v>
      </c>
      <c r="D48" s="6">
        <f t="shared" si="0"/>
        <v>6.1595793007281581E-5</v>
      </c>
      <c r="G48">
        <f t="shared" si="1"/>
        <v>7.999999999992724E-2</v>
      </c>
      <c r="H48">
        <f t="shared" si="2"/>
        <v>1298.8699999999999</v>
      </c>
    </row>
    <row r="49" spans="1:8" x14ac:dyDescent="0.2">
      <c r="A49">
        <v>47</v>
      </c>
      <c r="B49" s="2">
        <v>41243</v>
      </c>
      <c r="C49" s="5">
        <v>1324.04</v>
      </c>
      <c r="D49" s="6">
        <f t="shared" si="0"/>
        <v>1.9378382748081083E-2</v>
      </c>
      <c r="G49">
        <f t="shared" si="1"/>
        <v>25.170000000000073</v>
      </c>
      <c r="H49">
        <f t="shared" si="2"/>
        <v>1324.04</v>
      </c>
    </row>
    <row r="50" spans="1:8" x14ac:dyDescent="0.2">
      <c r="A50">
        <v>48</v>
      </c>
      <c r="B50" s="2">
        <v>41274</v>
      </c>
      <c r="C50" s="5">
        <v>1391.93</v>
      </c>
      <c r="D50" s="6">
        <f t="shared" si="0"/>
        <v>5.1274885955107173E-2</v>
      </c>
      <c r="G50">
        <f t="shared" si="1"/>
        <v>67.8900000000001</v>
      </c>
      <c r="H50">
        <f t="shared" si="2"/>
        <v>1391.93</v>
      </c>
    </row>
    <row r="51" spans="1:8" x14ac:dyDescent="0.2">
      <c r="A51">
        <v>49</v>
      </c>
      <c r="B51" s="2">
        <v>41305</v>
      </c>
      <c r="C51" s="5">
        <v>1474.2</v>
      </c>
      <c r="D51" s="6">
        <f t="shared" si="0"/>
        <v>5.9104983727629963E-2</v>
      </c>
      <c r="F51" s="6"/>
      <c r="G51">
        <f t="shared" si="1"/>
        <v>82.269999999999982</v>
      </c>
      <c r="H51">
        <f t="shared" si="2"/>
        <v>1474.2</v>
      </c>
    </row>
    <row r="52" spans="1:8" x14ac:dyDescent="0.2">
      <c r="A52">
        <v>50</v>
      </c>
      <c r="B52" s="2">
        <v>41333</v>
      </c>
      <c r="C52" s="5">
        <v>1541.58</v>
      </c>
      <c r="D52" s="6">
        <f t="shared" si="0"/>
        <v>4.5706145706145625E-2</v>
      </c>
      <c r="G52">
        <f t="shared" si="1"/>
        <v>67.379999999999882</v>
      </c>
      <c r="H52">
        <f t="shared" si="2"/>
        <v>1541.58</v>
      </c>
    </row>
    <row r="53" spans="1:8" x14ac:dyDescent="0.2">
      <c r="A53">
        <v>51</v>
      </c>
      <c r="B53" s="2">
        <v>41364</v>
      </c>
      <c r="C53" s="5">
        <v>1561.06</v>
      </c>
      <c r="D53" s="6">
        <f t="shared" si="0"/>
        <v>1.2636386045485812E-2</v>
      </c>
      <c r="G53">
        <f t="shared" si="1"/>
        <v>19.480000000000018</v>
      </c>
      <c r="H53">
        <f t="shared" si="2"/>
        <v>1561.06</v>
      </c>
    </row>
    <row r="54" spans="1:8" x14ac:dyDescent="0.2">
      <c r="A54">
        <v>52</v>
      </c>
      <c r="B54" s="2">
        <v>41394</v>
      </c>
      <c r="C54" s="5">
        <v>1597.86</v>
      </c>
      <c r="D54" s="6">
        <f t="shared" si="0"/>
        <v>2.3573725545462672E-2</v>
      </c>
      <c r="G54">
        <f t="shared" si="1"/>
        <v>36.799999999999955</v>
      </c>
      <c r="H54">
        <f t="shared" si="2"/>
        <v>1597.86</v>
      </c>
    </row>
    <row r="55" spans="1:8" x14ac:dyDescent="0.2">
      <c r="A55">
        <v>53</v>
      </c>
      <c r="B55" s="2">
        <v>41425</v>
      </c>
      <c r="C55" s="5">
        <v>1562.07</v>
      </c>
      <c r="D55" s="6">
        <f t="shared" si="0"/>
        <v>-2.2398708272314199E-2</v>
      </c>
      <c r="G55">
        <f t="shared" si="1"/>
        <v>-35.789999999999964</v>
      </c>
      <c r="H55">
        <f t="shared" si="2"/>
        <v>1562.07</v>
      </c>
    </row>
    <row r="56" spans="1:8" x14ac:dyDescent="0.2">
      <c r="A56">
        <v>54</v>
      </c>
      <c r="B56" s="2">
        <v>41455</v>
      </c>
      <c r="C56" s="5">
        <v>1451.9</v>
      </c>
      <c r="D56" s="6">
        <f t="shared" si="0"/>
        <v>-7.052820936321666E-2</v>
      </c>
      <c r="G56">
        <f t="shared" si="1"/>
        <v>-110.16999999999985</v>
      </c>
      <c r="H56">
        <f t="shared" si="2"/>
        <v>1451.9</v>
      </c>
    </row>
    <row r="57" spans="1:8" x14ac:dyDescent="0.2">
      <c r="A57">
        <v>55</v>
      </c>
      <c r="B57" s="2">
        <v>41486</v>
      </c>
      <c r="C57" s="5">
        <v>1423.14</v>
      </c>
      <c r="D57" s="6">
        <f t="shared" si="0"/>
        <v>-1.9808526758041178E-2</v>
      </c>
      <c r="G57">
        <f t="shared" si="1"/>
        <v>-28.759999999999987</v>
      </c>
      <c r="H57">
        <f t="shared" si="2"/>
        <v>1423.14</v>
      </c>
    </row>
    <row r="58" spans="1:8" x14ac:dyDescent="0.2">
      <c r="A58">
        <v>56</v>
      </c>
      <c r="B58" s="2">
        <v>41517</v>
      </c>
      <c r="C58" s="5">
        <v>1294.3</v>
      </c>
      <c r="D58" s="6">
        <f t="shared" si="0"/>
        <v>-9.0532203437469358E-2</v>
      </c>
      <c r="G58">
        <f t="shared" si="1"/>
        <v>-128.84000000000015</v>
      </c>
      <c r="H58">
        <f t="shared" si="2"/>
        <v>1294.3</v>
      </c>
    </row>
    <row r="59" spans="1:8" x14ac:dyDescent="0.2">
      <c r="A59">
        <v>57</v>
      </c>
      <c r="B59" s="2">
        <v>41547</v>
      </c>
      <c r="C59" s="5">
        <v>1383.16</v>
      </c>
      <c r="D59" s="6">
        <f t="shared" si="0"/>
        <v>6.8654871359035877E-2</v>
      </c>
      <c r="G59">
        <f t="shared" si="1"/>
        <v>88.860000000000127</v>
      </c>
      <c r="H59">
        <f t="shared" si="2"/>
        <v>1383.16</v>
      </c>
    </row>
    <row r="60" spans="1:8" x14ac:dyDescent="0.2">
      <c r="A60">
        <v>58</v>
      </c>
      <c r="B60" s="2">
        <v>41578</v>
      </c>
      <c r="C60" s="5">
        <v>1442.88</v>
      </c>
      <c r="D60" s="6">
        <f t="shared" si="0"/>
        <v>4.3176494404118124E-2</v>
      </c>
      <c r="G60">
        <f t="shared" si="1"/>
        <v>59.720000000000027</v>
      </c>
      <c r="H60">
        <f t="shared" si="2"/>
        <v>1442.88</v>
      </c>
    </row>
    <row r="61" spans="1:8" x14ac:dyDescent="0.2">
      <c r="A61">
        <v>59</v>
      </c>
      <c r="B61" s="2">
        <v>41608</v>
      </c>
      <c r="C61" s="5">
        <v>1371.13</v>
      </c>
      <c r="D61" s="6">
        <f t="shared" si="0"/>
        <v>-4.9726935018851184E-2</v>
      </c>
      <c r="G61">
        <f t="shared" si="1"/>
        <v>-71.75</v>
      </c>
      <c r="H61">
        <f t="shared" si="2"/>
        <v>1371.13</v>
      </c>
    </row>
    <row r="62" spans="1:8" x14ac:dyDescent="0.2">
      <c r="A62">
        <v>60</v>
      </c>
      <c r="B62" s="2">
        <v>41639</v>
      </c>
      <c r="C62" s="5">
        <v>1298.71</v>
      </c>
      <c r="D62" s="6">
        <f t="shared" si="0"/>
        <v>-5.2817748864075663E-2</v>
      </c>
      <c r="G62">
        <f t="shared" si="1"/>
        <v>-72.420000000000073</v>
      </c>
      <c r="H62">
        <f t="shared" si="2"/>
        <v>1298.71</v>
      </c>
    </row>
    <row r="63" spans="1:8" x14ac:dyDescent="0.2">
      <c r="A63">
        <v>61</v>
      </c>
      <c r="B63" s="2">
        <v>41670</v>
      </c>
      <c r="C63" s="5">
        <v>1274.28</v>
      </c>
      <c r="D63" s="6">
        <f t="shared" si="0"/>
        <v>-1.8810973966474472E-2</v>
      </c>
      <c r="F63" s="6"/>
      <c r="G63">
        <f t="shared" si="1"/>
        <v>-24.43000000000006</v>
      </c>
      <c r="H63">
        <f t="shared" si="2"/>
        <v>1274.28</v>
      </c>
    </row>
    <row r="64" spans="1:8" x14ac:dyDescent="0.2">
      <c r="A64">
        <v>62</v>
      </c>
      <c r="B64" s="2">
        <v>41698</v>
      </c>
      <c r="C64" s="5">
        <v>1325.33</v>
      </c>
      <c r="D64" s="6">
        <f t="shared" si="0"/>
        <v>4.0061838842326614E-2</v>
      </c>
      <c r="G64">
        <f t="shared" si="1"/>
        <v>51.049999999999955</v>
      </c>
      <c r="H64">
        <f t="shared" si="2"/>
        <v>1325.33</v>
      </c>
    </row>
    <row r="65" spans="1:8" x14ac:dyDescent="0.2">
      <c r="A65">
        <v>63</v>
      </c>
      <c r="B65" s="2">
        <v>41729</v>
      </c>
      <c r="C65" s="5">
        <v>1376.26</v>
      </c>
      <c r="D65" s="6">
        <f t="shared" si="0"/>
        <v>3.8428165060777363E-2</v>
      </c>
      <c r="G65">
        <f t="shared" si="1"/>
        <v>50.930000000000057</v>
      </c>
      <c r="H65">
        <f t="shared" si="2"/>
        <v>1376.26</v>
      </c>
    </row>
    <row r="66" spans="1:8" x14ac:dyDescent="0.2">
      <c r="A66">
        <v>64</v>
      </c>
      <c r="B66" s="2">
        <v>41759</v>
      </c>
      <c r="C66" s="5">
        <v>1414.94</v>
      </c>
      <c r="D66" s="6">
        <f t="shared" si="0"/>
        <v>2.8105154549285791E-2</v>
      </c>
      <c r="G66">
        <f t="shared" si="1"/>
        <v>38.680000000000064</v>
      </c>
      <c r="H66">
        <f t="shared" si="2"/>
        <v>1414.94</v>
      </c>
    </row>
    <row r="67" spans="1:8" x14ac:dyDescent="0.2">
      <c r="A67">
        <v>65</v>
      </c>
      <c r="B67" s="2">
        <v>41790</v>
      </c>
      <c r="C67" s="5">
        <v>1415.73</v>
      </c>
      <c r="D67" s="6">
        <f t="shared" si="0"/>
        <v>5.5832756159269201E-4</v>
      </c>
      <c r="G67">
        <f t="shared" si="1"/>
        <v>0.78999999999996362</v>
      </c>
      <c r="H67">
        <f t="shared" si="2"/>
        <v>1415.73</v>
      </c>
    </row>
    <row r="68" spans="1:8" x14ac:dyDescent="0.2">
      <c r="A68">
        <v>66</v>
      </c>
      <c r="B68" s="2">
        <v>41820</v>
      </c>
      <c r="C68" s="5">
        <v>1485.75</v>
      </c>
      <c r="D68" s="6">
        <f t="shared" ref="D68:D122" si="16">(C68-C67)/C67</f>
        <v>4.9458583204424561E-2</v>
      </c>
      <c r="G68">
        <f t="shared" ref="G68:G122" si="17">D68*H67</f>
        <v>70.019999999999982</v>
      </c>
      <c r="H68">
        <f t="shared" ref="H68:H122" si="18">H67+G68</f>
        <v>1485.75</v>
      </c>
    </row>
    <row r="69" spans="1:8" x14ac:dyDescent="0.2">
      <c r="A69">
        <v>67</v>
      </c>
      <c r="B69" s="2">
        <v>41851</v>
      </c>
      <c r="C69" s="5">
        <v>1502.39</v>
      </c>
      <c r="D69" s="6">
        <f t="shared" si="16"/>
        <v>1.1199730775702575E-2</v>
      </c>
      <c r="G69">
        <f t="shared" si="17"/>
        <v>16.6400000000001</v>
      </c>
      <c r="H69">
        <f t="shared" si="18"/>
        <v>1502.39</v>
      </c>
    </row>
    <row r="70" spans="1:8" x14ac:dyDescent="0.2">
      <c r="A70">
        <v>68</v>
      </c>
      <c r="B70" s="2">
        <v>41882</v>
      </c>
      <c r="C70" s="5">
        <v>1561.63</v>
      </c>
      <c r="D70" s="6">
        <f t="shared" si="16"/>
        <v>3.9430507391556124E-2</v>
      </c>
      <c r="G70">
        <f t="shared" si="17"/>
        <v>59.240000000000009</v>
      </c>
      <c r="H70">
        <f t="shared" si="18"/>
        <v>1561.63</v>
      </c>
    </row>
    <row r="71" spans="1:8" x14ac:dyDescent="0.2">
      <c r="A71">
        <v>69</v>
      </c>
      <c r="B71" s="2">
        <v>41912</v>
      </c>
      <c r="C71" s="5">
        <v>1585.67</v>
      </c>
      <c r="D71" s="6">
        <f t="shared" si="16"/>
        <v>1.5394171474677075E-2</v>
      </c>
      <c r="G71">
        <f t="shared" si="17"/>
        <v>24.039999999999964</v>
      </c>
      <c r="H71">
        <f t="shared" si="18"/>
        <v>1585.67</v>
      </c>
    </row>
    <row r="72" spans="1:8" x14ac:dyDescent="0.2">
      <c r="A72">
        <v>70</v>
      </c>
      <c r="B72" s="2">
        <v>41943</v>
      </c>
      <c r="C72" s="5">
        <v>1584.16</v>
      </c>
      <c r="D72" s="6">
        <f t="shared" si="16"/>
        <v>-9.5227884742726473E-4</v>
      </c>
      <c r="G72">
        <f t="shared" si="17"/>
        <v>-1.5099999999999909</v>
      </c>
      <c r="H72">
        <f t="shared" si="18"/>
        <v>1584.16</v>
      </c>
    </row>
    <row r="73" spans="1:8" x14ac:dyDescent="0.2">
      <c r="A73">
        <v>71</v>
      </c>
      <c r="B73" s="2">
        <v>41973</v>
      </c>
      <c r="C73" s="5">
        <v>1593.91</v>
      </c>
      <c r="D73" s="6">
        <f t="shared" si="16"/>
        <v>6.1546813453186543E-3</v>
      </c>
      <c r="G73">
        <f t="shared" si="17"/>
        <v>9.75</v>
      </c>
      <c r="H73">
        <f t="shared" si="18"/>
        <v>1593.91</v>
      </c>
    </row>
    <row r="74" spans="1:8" x14ac:dyDescent="0.2">
      <c r="A74">
        <v>72</v>
      </c>
      <c r="B74" s="2">
        <v>42004</v>
      </c>
      <c r="C74" s="5">
        <v>1497.67</v>
      </c>
      <c r="D74" s="6">
        <f t="shared" si="16"/>
        <v>-6.0379820692510869E-2</v>
      </c>
      <c r="G74">
        <f t="shared" si="17"/>
        <v>-96.240000000000009</v>
      </c>
      <c r="H74">
        <f t="shared" si="18"/>
        <v>1497.67</v>
      </c>
    </row>
    <row r="75" spans="1:8" x14ac:dyDescent="0.2">
      <c r="A75">
        <v>73</v>
      </c>
      <c r="B75" s="2">
        <v>42035</v>
      </c>
      <c r="C75" s="5">
        <v>1581.25</v>
      </c>
      <c r="D75" s="6">
        <f t="shared" si="16"/>
        <v>5.5806686386186494E-2</v>
      </c>
      <c r="F75" s="6"/>
      <c r="G75">
        <f t="shared" si="17"/>
        <v>83.579999999999927</v>
      </c>
      <c r="H75">
        <f t="shared" si="18"/>
        <v>1581.25</v>
      </c>
    </row>
    <row r="76" spans="1:8" x14ac:dyDescent="0.2">
      <c r="A76">
        <v>74</v>
      </c>
      <c r="B76" s="2">
        <v>42063</v>
      </c>
      <c r="C76" s="5">
        <v>1587.01</v>
      </c>
      <c r="D76" s="6">
        <f t="shared" si="16"/>
        <v>3.6426877470355674E-3</v>
      </c>
      <c r="G76">
        <f t="shared" si="17"/>
        <v>5.7599999999999909</v>
      </c>
      <c r="H76">
        <f t="shared" si="18"/>
        <v>1587.01</v>
      </c>
    </row>
    <row r="77" spans="1:8" x14ac:dyDescent="0.2">
      <c r="A77">
        <v>75</v>
      </c>
      <c r="B77" s="2">
        <v>42094</v>
      </c>
      <c r="C77" s="5">
        <v>1505.94</v>
      </c>
      <c r="D77" s="6">
        <f t="shared" si="16"/>
        <v>-5.1083484036017375E-2</v>
      </c>
      <c r="G77">
        <f t="shared" si="17"/>
        <v>-81.069999999999936</v>
      </c>
      <c r="H77">
        <f t="shared" si="18"/>
        <v>1505.94</v>
      </c>
    </row>
    <row r="78" spans="1:8" x14ac:dyDescent="0.2">
      <c r="A78">
        <v>76</v>
      </c>
      <c r="B78" s="2">
        <v>42124</v>
      </c>
      <c r="C78" s="5">
        <v>1526.74</v>
      </c>
      <c r="D78" s="6">
        <f t="shared" si="16"/>
        <v>1.3811971260475155E-2</v>
      </c>
      <c r="G78">
        <f t="shared" si="17"/>
        <v>20.799999999999955</v>
      </c>
      <c r="H78">
        <f t="shared" si="18"/>
        <v>1526.74</v>
      </c>
    </row>
    <row r="79" spans="1:8" x14ac:dyDescent="0.2">
      <c r="A79">
        <v>77</v>
      </c>
      <c r="B79" s="2">
        <v>42155</v>
      </c>
      <c r="C79" s="5">
        <v>1496.05</v>
      </c>
      <c r="D79" s="6">
        <f t="shared" si="16"/>
        <v>-2.0101654505678801E-2</v>
      </c>
      <c r="G79">
        <f t="shared" si="17"/>
        <v>-30.690000000000051</v>
      </c>
      <c r="H79">
        <f t="shared" si="18"/>
        <v>1496.05</v>
      </c>
    </row>
    <row r="80" spans="1:8" x14ac:dyDescent="0.2">
      <c r="A80">
        <v>78</v>
      </c>
      <c r="B80" s="2">
        <v>42185</v>
      </c>
      <c r="C80" s="5">
        <v>1504.55</v>
      </c>
      <c r="D80" s="6">
        <f t="shared" si="16"/>
        <v>5.6816282878246046E-3</v>
      </c>
      <c r="G80">
        <f t="shared" si="17"/>
        <v>8.5</v>
      </c>
      <c r="H80">
        <f t="shared" si="18"/>
        <v>1504.55</v>
      </c>
    </row>
    <row r="81" spans="1:8" x14ac:dyDescent="0.2">
      <c r="A81">
        <v>79</v>
      </c>
      <c r="B81" s="2">
        <v>42216</v>
      </c>
      <c r="C81" s="5">
        <v>1440.12</v>
      </c>
      <c r="D81" s="6">
        <f t="shared" si="16"/>
        <v>-4.2823435578744518E-2</v>
      </c>
      <c r="G81">
        <f t="shared" si="17"/>
        <v>-64.430000000000064</v>
      </c>
      <c r="H81">
        <f t="shared" si="18"/>
        <v>1440.12</v>
      </c>
    </row>
    <row r="82" spans="1:8" x14ac:dyDescent="0.2">
      <c r="A82">
        <v>80</v>
      </c>
      <c r="B82" s="2">
        <v>42247</v>
      </c>
      <c r="C82" s="5">
        <v>1382.41</v>
      </c>
      <c r="D82" s="6">
        <f t="shared" si="16"/>
        <v>-4.0073049468099753E-2</v>
      </c>
      <c r="G82">
        <f t="shared" si="17"/>
        <v>-57.709999999999809</v>
      </c>
      <c r="H82">
        <f t="shared" si="18"/>
        <v>1382.41</v>
      </c>
    </row>
    <row r="83" spans="1:8" x14ac:dyDescent="0.2">
      <c r="A83">
        <v>81</v>
      </c>
      <c r="B83" s="2">
        <v>42277</v>
      </c>
      <c r="C83" s="5">
        <v>1349</v>
      </c>
      <c r="D83" s="6">
        <f t="shared" si="16"/>
        <v>-2.4167938599981249E-2</v>
      </c>
      <c r="G83">
        <f t="shared" si="17"/>
        <v>-33.410000000000082</v>
      </c>
      <c r="H83">
        <f t="shared" si="18"/>
        <v>1349</v>
      </c>
    </row>
    <row r="84" spans="1:8" x14ac:dyDescent="0.2">
      <c r="A84">
        <v>82</v>
      </c>
      <c r="B84" s="2">
        <v>42308</v>
      </c>
      <c r="C84" s="5">
        <v>1394.94</v>
      </c>
      <c r="D84" s="6">
        <f t="shared" si="16"/>
        <v>3.4054855448480394E-2</v>
      </c>
      <c r="G84">
        <f t="shared" si="17"/>
        <v>45.940000000000055</v>
      </c>
      <c r="H84">
        <f t="shared" si="18"/>
        <v>1394.94</v>
      </c>
    </row>
    <row r="85" spans="1:8" x14ac:dyDescent="0.2">
      <c r="A85">
        <v>83</v>
      </c>
      <c r="B85" s="2">
        <v>42338</v>
      </c>
      <c r="C85" s="5">
        <v>1359.7</v>
      </c>
      <c r="D85" s="6">
        <f t="shared" si="16"/>
        <v>-2.5262735314780571E-2</v>
      </c>
      <c r="G85">
        <f t="shared" si="17"/>
        <v>-35.240000000000009</v>
      </c>
      <c r="H85">
        <f t="shared" si="18"/>
        <v>1359.7</v>
      </c>
    </row>
    <row r="86" spans="1:8" x14ac:dyDescent="0.2">
      <c r="A86">
        <v>84</v>
      </c>
      <c r="B86" s="2">
        <v>42369</v>
      </c>
      <c r="C86" s="5">
        <v>1288.02</v>
      </c>
      <c r="D86" s="6">
        <f t="shared" si="16"/>
        <v>-5.2717511215709389E-2</v>
      </c>
      <c r="G86">
        <f t="shared" si="17"/>
        <v>-71.680000000000064</v>
      </c>
      <c r="H86">
        <f t="shared" si="18"/>
        <v>1288.02</v>
      </c>
    </row>
    <row r="87" spans="1:8" x14ac:dyDescent="0.2">
      <c r="A87">
        <v>85</v>
      </c>
      <c r="B87" s="2">
        <v>42400</v>
      </c>
      <c r="C87" s="5">
        <v>1300.98</v>
      </c>
      <c r="D87" s="6">
        <f t="shared" si="16"/>
        <v>1.0061955559696306E-2</v>
      </c>
      <c r="F87" s="6"/>
      <c r="G87">
        <f t="shared" si="17"/>
        <v>12.960000000000036</v>
      </c>
      <c r="H87">
        <f t="shared" si="18"/>
        <v>1300.98</v>
      </c>
    </row>
    <row r="88" spans="1:8" x14ac:dyDescent="0.2">
      <c r="A88">
        <v>86</v>
      </c>
      <c r="B88" s="2">
        <v>42429</v>
      </c>
      <c r="C88" s="5">
        <v>1332.37</v>
      </c>
      <c r="D88" s="6">
        <f t="shared" si="16"/>
        <v>2.4127965072483722E-2</v>
      </c>
      <c r="G88">
        <f t="shared" si="17"/>
        <v>31.389999999999873</v>
      </c>
      <c r="H88">
        <f t="shared" si="18"/>
        <v>1332.37</v>
      </c>
    </row>
    <row r="89" spans="1:8" x14ac:dyDescent="0.2">
      <c r="A89">
        <v>87</v>
      </c>
      <c r="B89" s="2">
        <v>42460</v>
      </c>
      <c r="C89" s="5">
        <v>1407.7</v>
      </c>
      <c r="D89" s="6">
        <f t="shared" si="16"/>
        <v>5.6538348957121641E-2</v>
      </c>
      <c r="G89">
        <f t="shared" si="17"/>
        <v>75.330000000000155</v>
      </c>
      <c r="H89">
        <f t="shared" si="18"/>
        <v>1407.7</v>
      </c>
    </row>
    <row r="90" spans="1:8" x14ac:dyDescent="0.2">
      <c r="A90">
        <v>88</v>
      </c>
      <c r="B90" s="2">
        <v>42490</v>
      </c>
      <c r="C90" s="5">
        <v>1404.61</v>
      </c>
      <c r="D90" s="6">
        <f t="shared" si="16"/>
        <v>-2.1950699722953367E-3</v>
      </c>
      <c r="G90">
        <f t="shared" si="17"/>
        <v>-3.0900000000001455</v>
      </c>
      <c r="H90">
        <f t="shared" si="18"/>
        <v>1404.61</v>
      </c>
    </row>
    <row r="91" spans="1:8" x14ac:dyDescent="0.2">
      <c r="A91">
        <v>89</v>
      </c>
      <c r="B91" s="2">
        <v>42521</v>
      </c>
      <c r="C91" s="5">
        <v>1424.28</v>
      </c>
      <c r="D91" s="6">
        <f t="shared" si="16"/>
        <v>1.4003887200005748E-2</v>
      </c>
      <c r="G91">
        <f t="shared" si="17"/>
        <v>19.670000000000073</v>
      </c>
      <c r="H91">
        <f t="shared" si="18"/>
        <v>1424.28</v>
      </c>
    </row>
    <row r="92" spans="1:8" x14ac:dyDescent="0.2">
      <c r="A92">
        <v>90</v>
      </c>
      <c r="B92" s="2">
        <v>42551</v>
      </c>
      <c r="C92" s="5">
        <v>1444.99</v>
      </c>
      <c r="D92" s="6">
        <f t="shared" si="16"/>
        <v>1.4540680203330832E-2</v>
      </c>
      <c r="G92">
        <f t="shared" si="17"/>
        <v>20.710000000000036</v>
      </c>
      <c r="H92">
        <f t="shared" si="18"/>
        <v>1444.99</v>
      </c>
    </row>
    <row r="93" spans="1:8" x14ac:dyDescent="0.2">
      <c r="A93">
        <v>91</v>
      </c>
      <c r="B93" s="2">
        <v>42582</v>
      </c>
      <c r="C93" s="5">
        <v>1524.07</v>
      </c>
      <c r="D93" s="6">
        <f t="shared" si="16"/>
        <v>5.4727022332334431E-2</v>
      </c>
      <c r="G93">
        <f t="shared" si="17"/>
        <v>79.079999999999927</v>
      </c>
      <c r="H93">
        <f t="shared" si="18"/>
        <v>1524.07</v>
      </c>
    </row>
    <row r="94" spans="1:8" x14ac:dyDescent="0.2">
      <c r="A94">
        <v>92</v>
      </c>
      <c r="B94" s="2">
        <v>42613</v>
      </c>
      <c r="C94" s="5">
        <v>1548.44</v>
      </c>
      <c r="D94" s="6">
        <f t="shared" si="16"/>
        <v>1.5990079195837541E-2</v>
      </c>
      <c r="G94">
        <f t="shared" si="17"/>
        <v>24.370000000000122</v>
      </c>
      <c r="H94">
        <f t="shared" si="18"/>
        <v>1548.44</v>
      </c>
    </row>
    <row r="95" spans="1:8" x14ac:dyDescent="0.2">
      <c r="A95">
        <v>93</v>
      </c>
      <c r="B95" s="2">
        <v>42643</v>
      </c>
      <c r="C95" s="5">
        <v>1483.21</v>
      </c>
      <c r="D95" s="6">
        <f t="shared" si="16"/>
        <v>-4.2126269019141856E-2</v>
      </c>
      <c r="G95">
        <f t="shared" si="17"/>
        <v>-65.230000000000018</v>
      </c>
      <c r="H95">
        <f t="shared" si="18"/>
        <v>1483.21</v>
      </c>
    </row>
    <row r="96" spans="1:8" x14ac:dyDescent="0.2">
      <c r="A96">
        <v>94</v>
      </c>
      <c r="B96" s="2">
        <v>42674</v>
      </c>
      <c r="C96" s="5">
        <v>1495.72</v>
      </c>
      <c r="D96" s="6">
        <f t="shared" si="16"/>
        <v>8.4344091531205895E-3</v>
      </c>
      <c r="G96">
        <f t="shared" si="17"/>
        <v>12.509999999999989</v>
      </c>
      <c r="H96">
        <f t="shared" si="18"/>
        <v>1495.72</v>
      </c>
    </row>
    <row r="97" spans="1:8" x14ac:dyDescent="0.2">
      <c r="A97">
        <v>95</v>
      </c>
      <c r="B97" s="2">
        <v>42704</v>
      </c>
      <c r="C97" s="5">
        <v>1510.24</v>
      </c>
      <c r="D97" s="6">
        <f t="shared" si="16"/>
        <v>9.7076993020083855E-3</v>
      </c>
      <c r="G97">
        <f t="shared" si="17"/>
        <v>14.519999999999982</v>
      </c>
      <c r="H97">
        <f t="shared" si="18"/>
        <v>1510.24</v>
      </c>
    </row>
    <row r="98" spans="1:8" x14ac:dyDescent="0.2">
      <c r="A98">
        <v>96</v>
      </c>
      <c r="B98" s="2">
        <v>42735</v>
      </c>
      <c r="C98" s="5">
        <v>1542.94</v>
      </c>
      <c r="D98" s="6">
        <f t="shared" si="16"/>
        <v>2.1652187731751274E-2</v>
      </c>
      <c r="G98">
        <f t="shared" si="17"/>
        <v>32.700000000000045</v>
      </c>
      <c r="H98">
        <f t="shared" si="18"/>
        <v>1542.94</v>
      </c>
    </row>
    <row r="99" spans="1:8" x14ac:dyDescent="0.2">
      <c r="A99">
        <v>97</v>
      </c>
      <c r="B99" s="2">
        <v>42766</v>
      </c>
      <c r="C99" s="5">
        <v>1577.31</v>
      </c>
      <c r="D99" s="6">
        <f t="shared" si="16"/>
        <v>2.2275655566645423E-2</v>
      </c>
      <c r="F99" s="6"/>
      <c r="G99">
        <f t="shared" si="17"/>
        <v>34.369999999999891</v>
      </c>
      <c r="H99">
        <f t="shared" si="18"/>
        <v>1577.31</v>
      </c>
    </row>
    <row r="100" spans="1:8" x14ac:dyDescent="0.2">
      <c r="A100">
        <v>98</v>
      </c>
      <c r="B100" s="2">
        <v>42794</v>
      </c>
      <c r="C100" s="5">
        <v>1559.56</v>
      </c>
      <c r="D100" s="6">
        <f t="shared" si="16"/>
        <v>-1.1253336376489086E-2</v>
      </c>
      <c r="G100">
        <f t="shared" si="17"/>
        <v>-17.75</v>
      </c>
      <c r="H100">
        <f t="shared" si="18"/>
        <v>1559.56</v>
      </c>
    </row>
    <row r="101" spans="1:8" x14ac:dyDescent="0.2">
      <c r="A101">
        <v>99</v>
      </c>
      <c r="B101" s="2">
        <v>42825</v>
      </c>
      <c r="C101" s="5">
        <v>1575.11</v>
      </c>
      <c r="D101" s="6">
        <f t="shared" si="16"/>
        <v>9.9707609838672155E-3</v>
      </c>
      <c r="G101">
        <f t="shared" si="17"/>
        <v>15.549999999999955</v>
      </c>
      <c r="H101">
        <f t="shared" si="18"/>
        <v>1575.11</v>
      </c>
    </row>
    <row r="102" spans="1:8" x14ac:dyDescent="0.2">
      <c r="A102">
        <v>100</v>
      </c>
      <c r="B102" s="2">
        <v>42855</v>
      </c>
      <c r="C102" s="5">
        <v>1566.32</v>
      </c>
      <c r="D102" s="6">
        <f t="shared" si="16"/>
        <v>-5.5805626273720335E-3</v>
      </c>
      <c r="G102">
        <f t="shared" si="17"/>
        <v>-8.7899999999999636</v>
      </c>
      <c r="H102">
        <f t="shared" si="18"/>
        <v>1566.32</v>
      </c>
    </row>
    <row r="103" spans="1:8" x14ac:dyDescent="0.2">
      <c r="A103">
        <v>101</v>
      </c>
      <c r="B103" s="2">
        <v>42886</v>
      </c>
      <c r="C103" s="5">
        <v>1561.66</v>
      </c>
      <c r="D103" s="6">
        <f t="shared" si="16"/>
        <v>-2.9751264109504154E-3</v>
      </c>
      <c r="G103">
        <f t="shared" si="17"/>
        <v>-4.6599999999998545</v>
      </c>
      <c r="H103">
        <f t="shared" si="18"/>
        <v>1561.66</v>
      </c>
    </row>
    <row r="104" spans="1:8" x14ac:dyDescent="0.2">
      <c r="A104">
        <v>102</v>
      </c>
      <c r="B104" s="2">
        <v>42916</v>
      </c>
      <c r="C104" s="5">
        <v>1574.74</v>
      </c>
      <c r="D104" s="6">
        <f t="shared" si="16"/>
        <v>8.3757027778133056E-3</v>
      </c>
      <c r="G104">
        <f t="shared" si="17"/>
        <v>13.079999999999927</v>
      </c>
      <c r="H104">
        <f t="shared" si="18"/>
        <v>1574.74</v>
      </c>
    </row>
    <row r="105" spans="1:8" x14ac:dyDescent="0.2">
      <c r="A105">
        <v>103</v>
      </c>
      <c r="B105" s="2">
        <v>42947</v>
      </c>
      <c r="C105" s="5">
        <v>1576.08</v>
      </c>
      <c r="D105" s="6">
        <f t="shared" si="16"/>
        <v>8.5093412245825862E-4</v>
      </c>
      <c r="G105">
        <f t="shared" si="17"/>
        <v>1.3399999999999181</v>
      </c>
      <c r="H105">
        <f t="shared" si="18"/>
        <v>1576.08</v>
      </c>
    </row>
    <row r="106" spans="1:8" x14ac:dyDescent="0.2">
      <c r="A106">
        <v>104</v>
      </c>
      <c r="B106" s="2">
        <v>42978</v>
      </c>
      <c r="C106" s="5">
        <v>1616.16</v>
      </c>
      <c r="D106" s="6">
        <f t="shared" si="16"/>
        <v>2.5430181209075781E-2</v>
      </c>
      <c r="G106">
        <f t="shared" si="17"/>
        <v>40.080000000000155</v>
      </c>
      <c r="H106">
        <f t="shared" si="18"/>
        <v>1616.16</v>
      </c>
    </row>
    <row r="107" spans="1:8" x14ac:dyDescent="0.2">
      <c r="A107">
        <v>105</v>
      </c>
      <c r="B107" s="2">
        <v>43008</v>
      </c>
      <c r="C107" s="5">
        <v>1673.16</v>
      </c>
      <c r="D107" s="6">
        <f t="shared" si="16"/>
        <v>3.5268785268785269E-2</v>
      </c>
      <c r="G107">
        <f t="shared" si="17"/>
        <v>57</v>
      </c>
      <c r="H107">
        <f t="shared" si="18"/>
        <v>1673.16</v>
      </c>
    </row>
    <row r="108" spans="1:8" x14ac:dyDescent="0.2">
      <c r="A108">
        <v>106</v>
      </c>
      <c r="B108" s="2">
        <v>43039</v>
      </c>
      <c r="C108" s="5">
        <v>1721.37</v>
      </c>
      <c r="D108" s="6">
        <f t="shared" si="16"/>
        <v>2.881374166248285E-2</v>
      </c>
      <c r="G108">
        <f t="shared" si="17"/>
        <v>48.209999999999809</v>
      </c>
      <c r="H108">
        <f t="shared" si="18"/>
        <v>1721.37</v>
      </c>
    </row>
    <row r="109" spans="1:8" x14ac:dyDescent="0.2">
      <c r="A109">
        <v>107</v>
      </c>
      <c r="B109" s="2">
        <v>43069</v>
      </c>
      <c r="C109" s="5">
        <v>1697.39</v>
      </c>
      <c r="D109" s="6">
        <f t="shared" si="16"/>
        <v>-1.3930764449246701E-2</v>
      </c>
      <c r="G109">
        <f t="shared" si="17"/>
        <v>-23.979999999999791</v>
      </c>
      <c r="H109">
        <f t="shared" si="18"/>
        <v>1697.39</v>
      </c>
    </row>
    <row r="110" spans="1:8" x14ac:dyDescent="0.2">
      <c r="A110">
        <v>108</v>
      </c>
      <c r="B110" s="2">
        <v>43100</v>
      </c>
      <c r="C110" s="5">
        <v>1753.71</v>
      </c>
      <c r="D110" s="6">
        <f t="shared" si="16"/>
        <v>3.3180353366050193E-2</v>
      </c>
      <c r="G110">
        <f t="shared" si="17"/>
        <v>56.319999999999943</v>
      </c>
      <c r="H110">
        <f t="shared" si="18"/>
        <v>1753.71</v>
      </c>
    </row>
    <row r="111" spans="1:8" x14ac:dyDescent="0.2">
      <c r="A111">
        <v>109</v>
      </c>
      <c r="B111" s="2">
        <v>43131</v>
      </c>
      <c r="C111" s="5">
        <v>1826.86</v>
      </c>
      <c r="D111" s="6">
        <f t="shared" si="16"/>
        <v>4.1711571468486731E-2</v>
      </c>
      <c r="F111" s="6"/>
      <c r="G111">
        <f t="shared" si="17"/>
        <v>73.149999999999864</v>
      </c>
      <c r="H111">
        <f t="shared" si="18"/>
        <v>1826.86</v>
      </c>
    </row>
    <row r="112" spans="1:8" x14ac:dyDescent="0.2">
      <c r="A112">
        <v>110</v>
      </c>
      <c r="B112" s="2">
        <v>43159</v>
      </c>
      <c r="C112" s="5">
        <v>1830.13</v>
      </c>
      <c r="D112" s="6">
        <f t="shared" si="16"/>
        <v>1.7899565374468812E-3</v>
      </c>
      <c r="G112">
        <f t="shared" si="17"/>
        <v>3.2700000000002092</v>
      </c>
      <c r="H112">
        <f t="shared" si="18"/>
        <v>1830.13</v>
      </c>
    </row>
    <row r="113" spans="1:8" x14ac:dyDescent="0.2">
      <c r="A113">
        <v>111</v>
      </c>
      <c r="B113" s="2">
        <v>43190</v>
      </c>
      <c r="C113" s="5">
        <v>1776.26</v>
      </c>
      <c r="D113" s="6">
        <f t="shared" si="16"/>
        <v>-2.9435067454224625E-2</v>
      </c>
      <c r="G113">
        <f t="shared" si="17"/>
        <v>-53.870000000000118</v>
      </c>
      <c r="H113">
        <f t="shared" si="18"/>
        <v>1776.26</v>
      </c>
    </row>
    <row r="114" spans="1:8" x14ac:dyDescent="0.2">
      <c r="A114">
        <v>112</v>
      </c>
      <c r="B114" s="2">
        <v>43220</v>
      </c>
      <c r="C114" s="5">
        <v>1780.11</v>
      </c>
      <c r="D114" s="6">
        <f t="shared" si="16"/>
        <v>2.167475482192871E-3</v>
      </c>
      <c r="G114">
        <f t="shared" si="17"/>
        <v>3.8499999999999091</v>
      </c>
      <c r="H114">
        <f t="shared" si="18"/>
        <v>1780.11</v>
      </c>
    </row>
    <row r="115" spans="1:8" x14ac:dyDescent="0.2">
      <c r="A115">
        <v>113</v>
      </c>
      <c r="B115" s="2">
        <v>43251</v>
      </c>
      <c r="C115" s="5">
        <v>1726.97</v>
      </c>
      <c r="D115" s="6">
        <f t="shared" si="16"/>
        <v>-2.985208779232737E-2</v>
      </c>
      <c r="G115">
        <f t="shared" si="17"/>
        <v>-53.139999999999873</v>
      </c>
      <c r="H115">
        <f t="shared" si="18"/>
        <v>1726.97</v>
      </c>
    </row>
    <row r="116" spans="1:8" x14ac:dyDescent="0.2">
      <c r="A116">
        <v>114</v>
      </c>
      <c r="B116" s="2">
        <v>43281</v>
      </c>
      <c r="C116" s="5">
        <v>1595.58</v>
      </c>
      <c r="D116" s="6">
        <f t="shared" si="16"/>
        <v>-7.6081228973288534E-2</v>
      </c>
      <c r="G116">
        <f t="shared" si="17"/>
        <v>-131.3900000000001</v>
      </c>
      <c r="H116">
        <f t="shared" si="18"/>
        <v>1595.58</v>
      </c>
    </row>
    <row r="117" spans="1:8" x14ac:dyDescent="0.2">
      <c r="A117">
        <v>115</v>
      </c>
      <c r="B117" s="2">
        <v>43312</v>
      </c>
      <c r="C117" s="5">
        <v>1701.79</v>
      </c>
      <c r="D117" s="6">
        <f t="shared" si="16"/>
        <v>6.6565136188721369E-2</v>
      </c>
      <c r="G117">
        <f t="shared" si="17"/>
        <v>106.21000000000004</v>
      </c>
      <c r="H117">
        <f t="shared" si="18"/>
        <v>1701.79</v>
      </c>
    </row>
    <row r="118" spans="1:8" x14ac:dyDescent="0.2">
      <c r="A118">
        <v>116</v>
      </c>
      <c r="B118" s="2">
        <v>43343</v>
      </c>
      <c r="C118" s="5">
        <v>1721.58</v>
      </c>
      <c r="D118" s="6">
        <f t="shared" si="16"/>
        <v>1.1628931889363531E-2</v>
      </c>
      <c r="G118">
        <f t="shared" si="17"/>
        <v>19.789999999999964</v>
      </c>
      <c r="H118">
        <f t="shared" si="18"/>
        <v>1721.58</v>
      </c>
    </row>
    <row r="119" spans="1:8" x14ac:dyDescent="0.2">
      <c r="A119">
        <v>117</v>
      </c>
      <c r="B119" s="2">
        <v>43373</v>
      </c>
      <c r="C119" s="5">
        <v>1756.41</v>
      </c>
      <c r="D119" s="6">
        <f t="shared" si="16"/>
        <v>2.0231415327780385E-2</v>
      </c>
      <c r="G119">
        <f t="shared" si="17"/>
        <v>34.830000000000155</v>
      </c>
      <c r="H119">
        <f t="shared" si="18"/>
        <v>1756.41</v>
      </c>
    </row>
    <row r="120" spans="1:8" x14ac:dyDescent="0.2">
      <c r="A120">
        <v>118</v>
      </c>
      <c r="B120" s="2">
        <v>43404</v>
      </c>
      <c r="C120" s="5">
        <v>1669.09</v>
      </c>
      <c r="D120" s="6">
        <f t="shared" si="16"/>
        <v>-4.9715043754021075E-2</v>
      </c>
      <c r="G120">
        <f t="shared" si="17"/>
        <v>-87.320000000000164</v>
      </c>
      <c r="H120">
        <f t="shared" si="18"/>
        <v>1669.09</v>
      </c>
    </row>
    <row r="121" spans="1:8" x14ac:dyDescent="0.2">
      <c r="A121">
        <v>119</v>
      </c>
      <c r="B121" s="2">
        <v>43434</v>
      </c>
      <c r="C121" s="5">
        <v>1641.8</v>
      </c>
      <c r="D121" s="6">
        <f t="shared" si="16"/>
        <v>-1.6350226770275998E-2</v>
      </c>
      <c r="G121">
        <f t="shared" si="17"/>
        <v>-27.289999999999964</v>
      </c>
      <c r="H121">
        <f t="shared" si="18"/>
        <v>1641.8</v>
      </c>
    </row>
    <row r="122" spans="1:8" x14ac:dyDescent="0.2">
      <c r="A122">
        <v>120</v>
      </c>
      <c r="B122" s="2">
        <v>43465</v>
      </c>
      <c r="C122" s="5">
        <v>1563.88</v>
      </c>
      <c r="D122" s="6">
        <f t="shared" si="16"/>
        <v>-4.7460104763064836E-2</v>
      </c>
      <c r="G122">
        <f t="shared" si="17"/>
        <v>-77.919999999999845</v>
      </c>
      <c r="H122">
        <f t="shared" si="18"/>
        <v>1563.88</v>
      </c>
    </row>
    <row r="123" spans="1:8" x14ac:dyDescent="0.2">
      <c r="B123" s="2"/>
      <c r="E123" s="6"/>
      <c r="F12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Paroon Keeratitaneskul</dc:creator>
  <cp:lastModifiedBy>Paroon Keeratitaneskul</cp:lastModifiedBy>
  <dcterms:created xsi:type="dcterms:W3CDTF">2019-04-15T07:04:53Z</dcterms:created>
  <dcterms:modified xsi:type="dcterms:W3CDTF">2019-04-15T17:13:40Z</dcterms:modified>
</cp:coreProperties>
</file>