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yn\"/>
    </mc:Choice>
  </mc:AlternateContent>
  <xr:revisionPtr revIDLastSave="0" documentId="13_ncr:1_{A639A6C7-B8F1-4F83-B893-EC85B120ADF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Sheet1" sheetId="4" r:id="rId2"/>
    <sheet name="Sheet2" sheetId="3" r:id="rId3"/>
    <sheet name="Sheet3" sheetId="6" r:id="rId4"/>
    <sheet name="Sheet 4" sheetId="7" r:id="rId5"/>
    <sheet name="Sheet 5" sheetId="11" r:id="rId6"/>
  </sheets>
  <externalReferences>
    <externalReference r:id="rId7"/>
  </externalReferences>
  <definedNames>
    <definedName name="_xlnm._FilterDatabase" localSheetId="0" hidden="1">Crowdfunding!$A$1:$R$1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1" l="1"/>
  <c r="M15" i="11"/>
  <c r="M14" i="11"/>
  <c r="M13" i="11"/>
  <c r="M12" i="11"/>
  <c r="M11" i="11"/>
  <c r="J16" i="11"/>
  <c r="J15" i="11"/>
  <c r="J14" i="11"/>
  <c r="J13" i="11"/>
  <c r="J12" i="11"/>
  <c r="J11" i="11"/>
  <c r="D13" i="7" l="1"/>
  <c r="C13" i="7"/>
  <c r="D12" i="7"/>
  <c r="C12" i="7"/>
  <c r="D11" i="7"/>
  <c r="C11" i="7"/>
  <c r="D10" i="7"/>
  <c r="C10" i="7"/>
  <c r="D9" i="7"/>
  <c r="C8" i="7"/>
  <c r="D8" i="7"/>
  <c r="D7" i="7"/>
  <c r="C7" i="7"/>
  <c r="D6" i="7"/>
  <c r="C6" i="7"/>
  <c r="D5" i="7"/>
  <c r="C5" i="7"/>
  <c r="D4" i="7"/>
  <c r="C4" i="7"/>
  <c r="D3" i="7"/>
  <c r="C3" i="7"/>
  <c r="D2" i="7"/>
  <c r="C2" i="7"/>
  <c r="B13" i="7"/>
  <c r="B12" i="7"/>
  <c r="B11" i="7"/>
  <c r="B10" i="7"/>
  <c r="C9" i="7"/>
  <c r="B9" i="7"/>
  <c r="B8" i="7"/>
  <c r="B7" i="7"/>
  <c r="B6" i="7"/>
  <c r="B5" i="7"/>
  <c r="B4" i="7"/>
  <c r="B3" i="7"/>
  <c r="B2" i="7"/>
  <c r="E13" i="7" l="1"/>
  <c r="E11" i="7"/>
  <c r="E10" i="7"/>
  <c r="G10" i="7" s="1"/>
  <c r="E8" i="7"/>
  <c r="E12" i="7"/>
  <c r="E7" i="7"/>
  <c r="G7" i="7" s="1"/>
  <c r="H8" i="7"/>
  <c r="G8" i="7"/>
  <c r="F4" i="7"/>
  <c r="H6" i="7"/>
  <c r="F5" i="7"/>
  <c r="F6" i="7"/>
  <c r="H7" i="7"/>
  <c r="H10" i="7"/>
  <c r="G11" i="7"/>
  <c r="H11" i="7"/>
  <c r="G12" i="7"/>
  <c r="H12" i="7"/>
  <c r="G13" i="7"/>
  <c r="H13" i="7"/>
  <c r="E6" i="7"/>
  <c r="G6" i="7" s="1"/>
  <c r="E5" i="7"/>
  <c r="G5" i="7" s="1"/>
  <c r="E4" i="7"/>
  <c r="G4" i="7" s="1"/>
  <c r="E3" i="7"/>
  <c r="F3" i="7" s="1"/>
  <c r="F13" i="7"/>
  <c r="F12" i="7"/>
  <c r="F11" i="7"/>
  <c r="F8" i="7"/>
  <c r="E2" i="7"/>
  <c r="G2" i="7" s="1"/>
  <c r="E9" i="7"/>
  <c r="F9" i="7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F10" i="7" l="1"/>
  <c r="F7" i="7"/>
  <c r="H5" i="7"/>
  <c r="G3" i="7"/>
  <c r="H3" i="7"/>
  <c r="H9" i="7"/>
  <c r="F2" i="7"/>
  <c r="H4" i="7"/>
  <c r="G9" i="7"/>
  <c r="H2" i="7"/>
  <c r="I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<sst xmlns="http://schemas.openxmlformats.org/spreadsheetml/2006/main" count="7068" uniqueCount="2114">
  <si>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</si>
  <si>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</si>
  <si>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</si>
  <si>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</si>
  <si>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</si>
  <si>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</si>
  <si>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</si>
  <si>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</si>
  <si>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</si>
  <si>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</si>
  <si>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</si>
  <si>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</si>
  <si>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</si>
  <si>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</si>
  <si>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</si>
  <si>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</si>
  <si>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</si>
  <si>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</si>
  <si>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</si>
  <si>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</si>
  <si>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</si>
  <si>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</si>
  <si>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</si>
  <si>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</si>
  <si>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</si>
  <si>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</si>
  <si>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</si>
  <si>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</si>
  <si>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</si>
  <si>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</si>
  <si>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</si>
  <si>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</si>
  <si>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</si>
  <si>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</si>
  <si>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</si>
  <si>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</si>
  <si>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</si>
  <si>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</si>
  <si>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</si>
  <si>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</si>
  <si>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</si>
  <si>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</si>
  <si>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</si>
  <si>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</si>
  <si>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</si>
  <si>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</si>
  <si>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</si>
  <si>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</si>
  <si>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</si>
  <si>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</si>
  <si>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</si>
  <si>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</si>
  <si>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</si>
  <si>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</si>
  <si>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</si>
  <si>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</si>
  <si>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</si>
  <si>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</si>
  <si>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</si>
  <si>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</si>
  <si>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</si>
  <si>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</si>
  <si>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</si>
  <si>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</si>
  <si>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</si>
  <si>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</si>
  <si>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</si>
  <si>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</si>
  <si>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</si>
  <si>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</si>
  <si>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</si>
  <si>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</si>
  <si>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</si>
  <si>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</si>
  <si>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</si>
  <si>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</si>
  <si>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</si>
  <si>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</si>
  <si>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</si>
  <si>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</si>
  <si>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</si>
  <si>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</si>
  <si>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</si>
  <si>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</si>
  <si>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</si>
  <si>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</si>
  <si>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</si>
  <si>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</si>
  <si>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</si>
  <si>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</si>
  <si>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</si>
  <si>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</si>
  <si>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</si>
  <si>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</si>
  <si>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</si>
  <si>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</si>
  <si>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</si>
  <si>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</si>
  <si>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</si>
  <si>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</si>
  <si>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</si>
  <si>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</si>
  <si>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</si>
  <si>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</si>
  <si>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</si>
  <si>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</si>
  <si>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</si>
  <si>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</si>
  <si>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</si>
  <si>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</si>
  <si>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</si>
  <si>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</si>
  <si>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</si>
  <si>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</si>
  <si>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</si>
  <si>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</si>
  <si>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</si>
  <si>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</si>
  <si>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</si>
  <si>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</si>
  <si>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</si>
  <si>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</si>
  <si>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</si>
  <si>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</si>
  <si>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</si>
  <si>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</si>
  <si>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</si>
  <si>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</si>
  <si>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</si>
  <si>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</si>
  <si>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</si>
  <si>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</si>
  <si>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</si>
  <si>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</si>
  <si>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</si>
  <si>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</si>
  <si>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</si>
  <si>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</si>
  <si>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</si>
  <si>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</si>
  <si>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</si>
  <si>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</si>
  <si>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</si>
  <si>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</si>
  <si>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</si>
  <si>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</si>
  <si>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</si>
  <si>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</si>
  <si>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</si>
  <si>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</si>
  <si>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</si>
  <si>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</si>
  <si>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</si>
  <si>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</si>
  <si>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</si>
  <si>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</si>
  <si>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</si>
  <si>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</si>
  <si>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</si>
  <si>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</si>
  <si>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</si>
  <si>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</si>
  <si>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</si>
  <si>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</si>
  <si>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</si>
  <si>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</si>
  <si>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</si>
  <si>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</si>
  <si>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</si>
  <si>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</si>
  <si>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</si>
  <si>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</si>
  <si>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</si>
  <si>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</si>
  <si>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</si>
  <si>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</si>
  <si>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</si>
  <si>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</si>
  <si>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</si>
  <si>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</si>
  <si>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</si>
  <si>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</si>
  <si>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</si>
  <si>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</si>
  <si>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</si>
  <si>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</si>
  <si>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</si>
  <si>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</si>
  <si>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</si>
  <si>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</si>
  <si>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</si>
  <si>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</si>
  <si>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</si>
  <si>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</si>
  <si>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</si>
  <si>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</si>
  <si>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</si>
  <si>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</si>
  <si>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</si>
  <si>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</si>
  <si>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</si>
  <si>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</si>
  <si>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</si>
  <si>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</si>
  <si>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</si>
  <si>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</si>
  <si>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</si>
  <si>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</si>
  <si>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</si>
  <si>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</si>
  <si>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</si>
  <si>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</si>
  <si>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</si>
  <si>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</si>
  <si>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</si>
  <si>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</si>
  <si>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</si>
  <si>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</si>
  <si>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</si>
  <si>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</si>
  <si>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</si>
  <si>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</si>
  <si>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</si>
  <si>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</si>
  <si>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</si>
  <si>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</si>
  <si>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</si>
  <si>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</si>
  <si>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</si>
  <si>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</si>
  <si>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</si>
  <si>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</si>
  <si>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</si>
  <si>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</si>
  <si>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</si>
  <si>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</si>
  <si>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</si>
  <si>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</si>
  <si>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</si>
  <si>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</si>
  <si>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</si>
  <si>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</si>
  <si>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</si>
  <si>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</si>
  <si>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</si>
  <si>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</si>
  <si>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</si>
  <si>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</si>
  <si>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</si>
  <si>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</si>
  <si>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</si>
  <si>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</si>
  <si>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</si>
  <si>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</si>
  <si>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</si>
  <si>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</si>
  <si>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</si>
  <si>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</si>
  <si>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</si>
  <si>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</si>
  <si>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</si>
  <si>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</si>
  <si>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</si>
  <si>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</si>
  <si>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</si>
  <si>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</si>
  <si>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</si>
  <si>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</si>
  <si>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</si>
  <si>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</si>
  <si>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</si>
  <si>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</si>
  <si>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</si>
  <si>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</si>
  <si>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</si>
  <si>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</si>
  <si>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</si>
  <si>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</si>
  <si>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</si>
  <si>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</si>
  <si>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</si>
  <si>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</si>
  <si>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</si>
  <si>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</si>
  <si>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</si>
  <si>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</si>
  <si>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</si>
  <si>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</si>
  <si>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</si>
  <si>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</si>
  <si>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</si>
  <si>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</si>
  <si>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</si>
  <si>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</si>
  <si>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</si>
  <si>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</si>
  <si>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</si>
  <si>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</si>
  <si>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</si>
  <si>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</si>
  <si>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</si>
  <si>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</si>
  <si>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</si>
  <si>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</si>
  <si>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</si>
  <si>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</si>
  <si>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</si>
  <si>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</si>
  <si>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</si>
  <si>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</si>
  <si>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</si>
  <si>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</si>
  <si>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</si>
  <si>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</si>
  <si>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</si>
  <si>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</si>
  <si>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</si>
  <si>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</si>
  <si>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</si>
  <si>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</si>
  <si>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</si>
  <si>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</si>
  <si>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</si>
  <si>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</si>
  <si>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</si>
  <si>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</si>
  <si>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</si>
  <si>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</si>
  <si>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</si>
  <si>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</si>
  <si>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</si>
  <si>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</si>
  <si>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</si>
  <si>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</si>
  <si>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</si>
  <si>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</si>
  <si>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</si>
  <si>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</si>
  <si>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</si>
  <si>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</si>
  <si>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</si>
  <si>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</si>
  <si>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</si>
  <si>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</si>
  <si>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</si>
  <si>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</si>
  <si>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</si>
  <si>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</si>
  <si>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</si>
  <si>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</si>
  <si>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</si>
  <si>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</si>
  <si>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</si>
  <si>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</si>
  <si>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</si>
  <si>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</si>
  <si>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</si>
  <si>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</si>
  <si>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</si>
  <si>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</si>
  <si>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</si>
  <si>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</si>
  <si>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</si>
  <si>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</si>
  <si>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</si>
  <si>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</si>
  <si>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</si>
  <si>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</si>
  <si>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</si>
  <si>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</si>
  <si>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</si>
  <si>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</si>
  <si>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</si>
  <si>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</si>
  <si>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</si>
  <si>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</si>
  <si>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</si>
  <si>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</si>
  <si>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</si>
  <si>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</si>
  <si>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</si>
  <si>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</si>
  <si>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</si>
  <si>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</si>
  <si>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</si>
  <si>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</si>
  <si>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</si>
  <si>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</si>
  <si>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</si>
  <si>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</si>
  <si>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</si>
  <si>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</si>
  <si>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</si>
  <si>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</si>
  <si>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</si>
  <si>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</si>
  <si>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</si>
  <si>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</si>
  <si>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</si>
  <si>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</si>
  <si>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</si>
  <si>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</si>
  <si>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</si>
  <si>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</si>
  <si>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</si>
  <si>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</si>
  <si>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</si>
  <si>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</si>
  <si>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</si>
  <si>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</si>
  <si>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</si>
  <si>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</si>
  <si>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</si>
  <si>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</si>
  <si>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</si>
  <si>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</si>
  <si>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</si>
  <si>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</si>
  <si>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</si>
  <si>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</si>
  <si>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</si>
  <si>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</si>
  <si>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</si>
  <si>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</si>
  <si>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</si>
  <si>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</si>
  <si>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</si>
  <si>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</si>
  <si>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</si>
  <si>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</si>
  <si>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</si>
  <si>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</si>
  <si>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</si>
  <si>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</si>
  <si>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</si>
  <si>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</si>
  <si>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</si>
  <si>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</si>
  <si>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</si>
  <si>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</si>
  <si>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</si>
  <si>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</si>
  <si>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</si>
  <si>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</si>
  <si>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</si>
  <si>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</si>
  <si>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</si>
  <si>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</si>
  <si>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</si>
  <si>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</si>
  <si>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</si>
  <si>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</si>
  <si>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</si>
  <si>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</si>
  <si>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</si>
  <si>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</si>
  <si>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</si>
  <si>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</si>
  <si>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</si>
  <si>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</si>
  <si>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</si>
  <si>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</si>
  <si>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</si>
  <si>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</si>
  <si>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</si>
  <si>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</si>
  <si>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</si>
  <si>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</si>
  <si>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</si>
  <si>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</si>
  <si>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</si>
  <si>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</si>
  <si>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</si>
  <si>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</si>
  <si>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</si>
  <si>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</si>
  <si>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</si>
  <si>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</si>
  <si>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</si>
  <si>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</si>
  <si>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</si>
  <si>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</si>
  <si>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</si>
  <si>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</si>
  <si>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</si>
  <si>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</si>
  <si>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</si>
  <si>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</si>
  <si>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</si>
  <si>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</si>
  <si>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</si>
  <si>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</si>
  <si>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</si>
  <si>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</si>
  <si>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</si>
  <si>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</si>
  <si>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</si>
  <si>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</si>
  <si>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</si>
  <si>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</si>
  <si>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</si>
  <si>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</si>
  <si>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</si>
  <si>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</si>
  <si>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</si>
  <si>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</si>
  <si>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</si>
  <si>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</si>
  <si>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</si>
  <si>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</si>
  <si>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</si>
  <si>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</si>
  <si>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</si>
  <si>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</si>
  <si>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</si>
  <si>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</si>
  <si>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</si>
  <si>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</si>
  <si>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</si>
  <si>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</si>
  <si>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</si>
  <si>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</si>
  <si>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</si>
  <si>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</si>
  <si>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</si>
  <si>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</si>
  <si>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</si>
  <si>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</si>
  <si>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</si>
  <si>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</si>
  <si>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</si>
  <si>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</si>
  <si>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</si>
  <si>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</si>
  <si>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</si>
  <si>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</si>
  <si>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</si>
  <si>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</si>
  <si>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</si>
  <si>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</si>
  <si>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</si>
  <si>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</si>
  <si>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</si>
  <si>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</si>
  <si>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</si>
  <si>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</si>
  <si>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</si>
  <si>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</si>
  <si>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</si>
  <si>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</si>
  <si>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</si>
  <si>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</si>
  <si>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</si>
  <si>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</si>
  <si>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</si>
  <si>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</si>
  <si>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</si>
  <si>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</si>
  <si>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</si>
  <si>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</si>
  <si>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</si>
  <si>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</si>
  <si>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</si>
  <si>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</si>
  <si>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</si>
  <si>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</si>
  <si>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</si>
  <si>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</si>
  <si>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</si>
  <si>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</si>
  <si>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</si>
  <si>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</si>
  <si>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</si>
  <si>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</si>
  <si>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</si>
  <si>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</si>
  <si>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</si>
  <si>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</si>
  <si>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</si>
  <si>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</si>
  <si>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</si>
  <si>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</si>
  <si>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</si>
  <si>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</si>
  <si>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</si>
  <si>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</si>
  <si>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</si>
  <si>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</si>
  <si>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</si>
  <si>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</si>
  <si>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</si>
  <si>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</si>
  <si>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</si>
  <si>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</si>
  <si>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</si>
  <si>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</si>
  <si>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</si>
  <si>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</si>
  <si>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</si>
  <si>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</si>
  <si>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</si>
  <si>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</si>
  <si>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</si>
  <si>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</si>
  <si>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</si>
  <si>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</si>
  <si>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</si>
  <si>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</si>
  <si>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</si>
  <si>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</si>
  <si>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</si>
  <si>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</si>
  <si>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</si>
  <si>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</si>
  <si>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</si>
  <si>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</si>
  <si>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</si>
  <si>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</si>
  <si>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</si>
  <si>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</si>
  <si>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</si>
  <si>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</si>
  <si>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</si>
  <si>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</si>
  <si>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</si>
  <si>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</si>
  <si>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</si>
  <si>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</si>
  <si>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</si>
  <si>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</si>
  <si>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</si>
  <si>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</si>
  <si>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</si>
  <si>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</si>
  <si>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</si>
  <si>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</si>
  <si>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</si>
  <si>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</si>
  <si>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</si>
  <si>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</si>
  <si>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</si>
  <si>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</si>
  <si>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</si>
  <si>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</si>
  <si>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</si>
  <si>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</si>
  <si>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</si>
  <si>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</si>
  <si>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</si>
  <si>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</si>
  <si>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</si>
  <si>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</si>
  <si>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</si>
  <si>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</si>
  <si>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</si>
  <si>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</si>
  <si>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</si>
  <si>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</si>
  <si>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</si>
  <si>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</si>
  <si>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</si>
  <si>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</si>
  <si>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</si>
  <si>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</si>
  <si>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</si>
  <si>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</si>
  <si>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</si>
  <si>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</si>
  <si>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</si>
  <si>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</si>
  <si>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</si>
  <si>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</si>
  <si>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</si>
  <si>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</si>
  <si>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</si>
  <si>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</si>
  <si>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</si>
  <si>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</si>
  <si>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</si>
  <si>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</si>
  <si>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</si>
  <si>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</si>
  <si>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</si>
  <si>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</si>
  <si>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</si>
  <si>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</si>
  <si>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</si>
  <si>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</si>
  <si>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</si>
  <si>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</si>
  <si>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</si>
  <si>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</si>
  <si>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</si>
  <si>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</si>
  <si>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</si>
  <si>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</si>
  <si>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</si>
  <si>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</si>
  <si>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</si>
  <si>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</si>
  <si>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</si>
  <si>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</si>
  <si>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</si>
  <si>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</si>
  <si>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</si>
  <si>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</si>
  <si>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</si>
  <si>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</si>
  <si>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</si>
  <si>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</si>
  <si>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</si>
  <si>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</si>
  <si>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</si>
  <si>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</si>
  <si>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</si>
  <si>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</si>
  <si>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</si>
  <si>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</si>
  <si>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</si>
  <si>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</si>
  <si>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</si>
  <si>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</si>
  <si>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</si>
  <si>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</si>
  <si>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</si>
  <si>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</si>
  <si>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</si>
  <si>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</si>
  <si>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</si>
  <si>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</si>
  <si>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</si>
  <si>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</si>
  <si>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</si>
  <si>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</si>
  <si>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</si>
  <si>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</si>
  <si>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</si>
  <si>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</si>
  <si>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</si>
  <si>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</si>
  <si>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</si>
  <si>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</si>
  <si>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</si>
  <si>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</si>
  <si>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</si>
  <si>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</si>
  <si>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</si>
  <si>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</si>
  <si>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</si>
  <si>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</si>
  <si>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</si>
  <si>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</si>
  <si>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</si>
  <si>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</si>
  <si>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</si>
  <si>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</si>
  <si>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</si>
  <si>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</si>
  <si>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</si>
  <si>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</si>
  <si>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</si>
  <si>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</si>
  <si>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</si>
  <si>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</si>
  <si>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</si>
  <si>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</si>
  <si>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</si>
  <si>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</si>
  <si>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</si>
  <si>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</si>
  <si>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</si>
  <si>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</si>
  <si>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</si>
  <si>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</si>
  <si>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</si>
  <si>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</si>
  <si>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</si>
  <si>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</si>
  <si>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</si>
  <si>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</si>
  <si>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</si>
  <si>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</si>
  <si>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</si>
  <si>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</si>
  <si>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</si>
  <si>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</si>
  <si>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</si>
  <si>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</si>
  <si>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</si>
  <si>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</si>
  <si>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</si>
  <si>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</si>
  <si>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</si>
  <si>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</si>
  <si>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</si>
  <si>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</si>
  <si>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</si>
  <si>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</si>
  <si>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</si>
  <si>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</si>
  <si>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</si>
  <si>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</si>
  <si>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</si>
  <si>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</si>
  <si>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</si>
  <si>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</si>
  <si>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</si>
  <si>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</si>
  <si>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</si>
  <si>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</si>
  <si>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</si>
  <si>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</si>
  <si>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</si>
  <si>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</si>
  <si>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</si>
  <si>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</si>
  <si>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</si>
  <si>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</si>
  <si>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</si>
  <si>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</si>
  <si>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</si>
  <si>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</si>
  <si>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</si>
  <si>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</si>
  <si>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</si>
  <si>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</si>
  <si>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</si>
  <si>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</si>
  <si>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</si>
  <si>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</si>
  <si>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</si>
  <si>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</si>
  <si>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</si>
  <si>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</si>
  <si>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</si>
  <si>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</si>
  <si>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</si>
  <si>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</si>
  <si>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</si>
  <si>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</si>
  <si>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</si>
  <si>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</si>
  <si>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</si>
  <si>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</si>
  <si>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</si>
  <si>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</si>
  <si>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</si>
  <si>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</si>
  <si>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</si>
  <si>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</si>
  <si>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</si>
  <si>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</si>
  <si>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</si>
  <si>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</si>
  <si>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</si>
  <si>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</si>
  <si>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</si>
  <si>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</si>
  <si>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</si>
  <si>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</si>
  <si>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</si>
  <si>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</si>
  <si>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</si>
  <si>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</si>
  <si>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</si>
  <si>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</si>
  <si>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</si>
  <si>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</si>
  <si>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</si>
  <si>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</si>
  <si>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</si>
  <si>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</si>
  <si>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</si>
  <si>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</si>
  <si>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</si>
  <si>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</si>
  <si>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</si>
  <si>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</si>
  <si>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</si>
  <si>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</si>
  <si>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</si>
  <si>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</si>
  <si>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</si>
  <si>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</si>
  <si>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</si>
  <si>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</si>
  <si>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</si>
  <si>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</si>
  <si>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</si>
  <si>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</si>
  <si>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</si>
  <si>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</si>
  <si>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</si>
  <si>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</si>
  <si>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</si>
  <si>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</si>
  <si>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</si>
  <si>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</si>
  <si>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</si>
  <si>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</si>
  <si>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</si>
  <si>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</si>
  <si>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</si>
  <si>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</si>
  <si>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</si>
  <si>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</si>
  <si>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</si>
  <si>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</si>
  <si>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</si>
  <si>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</si>
  <si>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</si>
  <si>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</si>
  <si>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</si>
  <si>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</si>
  <si>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</si>
  <si>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</si>
  <si>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</si>
  <si>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</si>
  <si>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</si>
  <si>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</si>
  <si>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</si>
  <si>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</si>
  <si>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</si>
  <si>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</si>
  <si>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</si>
  <si>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</si>
  <si>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</si>
  <si>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</si>
  <si>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</si>
  <si>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</si>
  <si>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</si>
  <si>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</si>
  <si>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</si>
  <si>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</si>
  <si>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</si>
  <si>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</si>
  <si>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</si>
  <si>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</si>
  <si>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</si>
  <si>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</si>
  <si>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</si>
  <si>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</si>
  <si>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</si>
  <si>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</si>
  <si>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</si>
  <si>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</si>
  <si>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</si>
  <si>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</si>
  <si>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</si>
  <si>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</si>
  <si>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</si>
  <si>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</si>
  <si>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</si>
  <si>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</si>
  <si>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</si>
  <si>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</si>
  <si>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</si>
  <si>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</si>
  <si>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</si>
  <si>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</si>
  <si>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</si>
  <si>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</si>
  <si>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</si>
  <si>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</si>
  <si>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</si>
  <si>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</si>
  <si>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</si>
  <si>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</si>
  <si>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</si>
  <si>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</si>
  <si>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</si>
  <si>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</si>
  <si>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</si>
  <si>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</si>
  <si>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</si>
  <si>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</si>
  <si>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</si>
  <si>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</si>
  <si>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</si>
  <si>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</si>
  <si>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</si>
  <si>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</si>
  <si>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</si>
  <si>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</si>
  <si>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</si>
  <si>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</si>
  <si>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</si>
  <si>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</si>
  <si>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</si>
  <si>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</si>
  <si>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</si>
  <si>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</si>
  <si>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</si>
  <si>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</si>
  <si>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</si>
  <si>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</si>
  <si>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</si>
  <si>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</si>
  <si>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</si>
  <si>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</si>
  <si>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</si>
  <si>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</si>
  <si>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</si>
  <si>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</si>
  <si>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</si>
  <si>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</si>
  <si>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</si>
  <si>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</si>
  <si>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</si>
  <si>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</si>
  <si>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</si>
  <si>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</si>
  <si>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</si>
  <si>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</si>
  <si>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</si>
  <si>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</si>
  <si>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</si>
  <si>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</si>
  <si>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</si>
  <si>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</si>
  <si>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</si>
  <si>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</si>
  <si>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</si>
  <si>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</si>
  <si>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</si>
  <si>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</si>
  <si>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</si>
  <si>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</si>
  <si>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</si>
  <si>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</si>
  <si>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</si>
  <si>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</si>
  <si>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</si>
  <si>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</si>
  <si>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</si>
  <si>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</si>
  <si>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</si>
  <si>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</si>
  <si>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</si>
  <si>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</si>
  <si>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</si>
  <si>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</si>
  <si>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</si>
  <si>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</si>
  <si>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</si>
  <si>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</si>
  <si>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</si>
  <si>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</si>
  <si>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</si>
  <si>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</si>
  <si>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</si>
  <si>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</si>
  <si>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</si>
  <si>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</si>
  <si>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</si>
  <si>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</si>
  <si>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</si>
  <si>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</si>
  <si>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</si>
  <si>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</si>
  <si>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</si>
  <si>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</si>
  <si>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</si>
  <si>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</si>
  <si>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</si>
  <si>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</si>
  <si>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</si>
  <si>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</si>
  <si>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</si>
  <si>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</si>
  <si>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</si>
  <si>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</si>
  <si>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</si>
  <si>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</si>
  <si>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</si>
  <si>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</si>
  <si>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</si>
  <si>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</si>
  <si>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</si>
  <si>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</si>
  <si>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</si>
  <si>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</si>
  <si>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</si>
  <si>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</si>
  <si>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</si>
  <si>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</si>
  <si>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</si>
  <si>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</si>
  <si>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</si>
  <si>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</si>
  <si>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</si>
  <si>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</si>
  <si>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</si>
  <si>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</si>
  <si>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</si>
  <si>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</si>
  <si>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</si>
  <si>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</si>
  <si>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</si>
  <si>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</si>
  <si>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</si>
  <si>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</si>
  <si>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</si>
  <si>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</si>
  <si>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</si>
  <si>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</si>
  <si>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</si>
  <si>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</si>
  <si>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</si>
  <si>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</si>
  <si>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</si>
  <si>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</si>
  <si>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</si>
  <si>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</si>
  <si>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</si>
  <si>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</si>
  <si>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</si>
  <si>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</si>
  <si>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</si>
  <si>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</si>
  <si>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</si>
  <si>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</si>
  <si>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</si>
  <si>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</si>
  <si>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</si>
  <si>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</si>
  <si>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</si>
  <si>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</si>
  <si>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</si>
  <si>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</si>
  <si>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</si>
  <si>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</si>
  <si>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</si>
  <si>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</si>
  <si>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</si>
  <si>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</si>
  <si>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</si>
  <si>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</si>
  <si>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</si>
  <si>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</si>
  <si>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</si>
  <si>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</si>
  <si>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</si>
  <si>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</si>
  <si>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</si>
  <si>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</si>
  <si>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</si>
  <si>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</si>
  <si>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</si>
  <si>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</si>
  <si>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</si>
  <si>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</si>
  <si>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</si>
  <si>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</si>
  <si>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</si>
  <si>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</si>
  <si>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</si>
  <si>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</si>
  <si>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</si>
  <si>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</si>
  <si>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</si>
  <si>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</si>
  <si>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</si>
  <si>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</si>
  <si>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</si>
  <si>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</si>
  <si>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</si>
  <si>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</si>
  <si>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</si>
  <si>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</si>
  <si>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</si>
  <si>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</si>
  <si>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</si>
  <si>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</si>
  <si>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</si>
  <si>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</si>
  <si>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</si>
  <si>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</si>
  <si>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</si>
  <si>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</si>
  <si>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</si>
  <si>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</si>
  <si>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</si>
  <si>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</si>
  <si>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</si>
  <si>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</si>
  <si>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</si>
  <si>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</si>
  <si>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</si>
  <si>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</si>
  <si>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</si>
  <si>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</si>
  <si>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</si>
  <si>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</si>
  <si>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</si>
  <si>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</si>
  <si>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</si>
  <si>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</si>
  <si>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</si>
  <si>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</si>
  <si>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</si>
  <si>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</si>
  <si>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</si>
  <si>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</si>
  <si>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</si>
  <si>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</si>
  <si>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</si>
  <si>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</si>
  <si>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</si>
  <si>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</si>
  <si>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</si>
  <si>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</si>
  <si>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</si>
  <si>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</si>
  <si>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</si>
  <si>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</si>
  <si>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</si>
  <si>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</si>
  <si>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</si>
  <si>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</si>
  <si>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</si>
  <si>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</si>
  <si>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</si>
  <si>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</si>
  <si>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</si>
  <si>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</si>
  <si>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</si>
  <si>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</si>
  <si>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</si>
  <si>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</si>
  <si>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</si>
  <si>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</si>
  <si>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</si>
  <si>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</si>
  <si>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</si>
  <si>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</si>
  <si>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</si>
  <si>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</si>
  <si>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</si>
  <si>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</si>
  <si>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</si>
  <si>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</si>
  <si>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</si>
  <si>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</si>
  <si>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</si>
  <si>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</si>
  <si>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</si>
  <si>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</si>
  <si>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</si>
  <si>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</si>
  <si>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</si>
  <si>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</si>
  <si>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</si>
  <si>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</si>
  <si>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</si>
  <si>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</si>
  <si>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</si>
  <si>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</si>
  <si>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</si>
  <si>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</si>
  <si>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</si>
  <si>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</si>
  <si>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</si>
  <si>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</si>
  <si>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</si>
  <si>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</si>
  <si>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</si>
  <si>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</si>
  <si>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</si>
  <si>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</si>
  <si>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</si>
  <si>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</si>
  <si>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</si>
  <si>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</si>
  <si>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</si>
  <si>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</si>
  <si>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</si>
  <si>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</si>
  <si>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</si>
  <si>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</si>
  <si>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</si>
  <si>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</si>
  <si>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</si>
  <si>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</si>
  <si>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</si>
  <si>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</si>
  <si>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</si>
  <si>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</si>
  <si>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</si>
  <si>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</si>
  <si>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</si>
  <si>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</si>
  <si>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</si>
  <si>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</si>
  <si>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</si>
  <si>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</si>
  <si>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</si>
  <si>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</si>
  <si>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</si>
  <si>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</si>
  <si>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</si>
  <si>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</si>
  <si>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</si>
  <si>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</si>
  <si>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</si>
  <si>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</si>
  <si>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</si>
  <si>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</si>
  <si>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</si>
  <si>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</si>
  <si>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</si>
  <si>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</si>
  <si>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</si>
  <si>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</si>
  <si>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</si>
  <si>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</si>
  <si>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</si>
  <si>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</si>
  <si>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</si>
  <si>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</si>
  <si>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</si>
  <si>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</si>
  <si>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</si>
  <si>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</si>
  <si>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</si>
  <si>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</si>
  <si>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</si>
  <si>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</si>
  <si>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</si>
  <si>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</si>
  <si>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</si>
  <si>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</si>
  <si>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</si>
  <si>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</si>
  <si>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</si>
  <si>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</si>
  <si>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</si>
  <si>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</si>
  <si>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</si>
  <si>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</si>
  <si>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</si>
  <si>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</si>
  <si>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</si>
  <si>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</si>
  <si>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</si>
  <si>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</si>
  <si>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</si>
  <si>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</si>
  <si>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</si>
  <si>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</si>
  <si>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</si>
  <si>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</si>
  <si>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</si>
  <si>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</si>
  <si>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</si>
  <si>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</si>
  <si>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</si>
  <si>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</si>
  <si>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</si>
  <si>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</si>
  <si>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</si>
  <si>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</si>
  <si>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</si>
  <si>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</si>
  <si>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</si>
  <si>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</si>
  <si>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</si>
  <si>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</si>
  <si>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</si>
  <si>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</si>
  <si>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</si>
  <si>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</si>
  <si>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</si>
  <si>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</si>
  <si>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</si>
  <si>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</si>
  <si>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</si>
  <si>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</si>
  <si>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</si>
  <si>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</si>
  <si>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</si>
  <si>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</si>
  <si>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</si>
  <si>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</si>
  <si>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</si>
  <si>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</si>
  <si>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</si>
  <si>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</si>
  <si>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</si>
  <si>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</si>
  <si>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</si>
  <si>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</si>
  <si>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</si>
  <si>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</si>
  <si>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</si>
  <si>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</si>
  <si>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</si>
  <si>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</si>
  <si>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</si>
  <si>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</si>
  <si>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</si>
  <si>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</si>
  <si>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</si>
  <si>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</si>
  <si>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</si>
  <si>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</si>
  <si>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</si>
  <si>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</si>
  <si>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</si>
  <si>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</si>
  <si>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</si>
  <si>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</si>
  <si>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</si>
  <si>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</si>
  <si>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</si>
  <si>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</si>
  <si>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</si>
  <si>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</si>
  <si>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</si>
  <si>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</si>
  <si>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</si>
  <si>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</si>
  <si>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</si>
  <si>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</si>
  <si>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</si>
  <si>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</si>
  <si>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</si>
  <si>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</si>
  <si>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</si>
  <si>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</si>
  <si>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</si>
  <si>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</si>
  <si>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</si>
  <si>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</si>
  <si>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</si>
  <si>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</si>
  <si>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</si>
  <si>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</si>
  <si>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</si>
  <si>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</si>
  <si>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</si>
  <si>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</si>
  <si>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</si>
  <si>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</si>
  <si>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</si>
  <si>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</si>
  <si>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</si>
  <si>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</si>
  <si>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</si>
  <si>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</si>
  <si>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</si>
  <si>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</si>
  <si>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</si>
  <si>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</si>
  <si>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</si>
  <si>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</si>
  <si>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</si>
  <si>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</si>
  <si>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</si>
  <si>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</si>
  <si>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</si>
  <si>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</si>
  <si>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</si>
  <si>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</si>
  <si>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</si>
  <si>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</si>
  <si>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</si>
  <si>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</si>
  <si>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</si>
  <si>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</si>
  <si>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</si>
  <si>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</si>
  <si>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</si>
  <si>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</si>
  <si>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</si>
  <si>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</si>
  <si>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</si>
  <si>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</si>
  <si>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</si>
  <si>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</si>
  <si>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</si>
  <si>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</si>
  <si>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</si>
  <si>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</si>
  <si>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</si>
  <si>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</si>
  <si>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</si>
  <si>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</si>
  <si>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</si>
  <si>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</si>
  <si>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</si>
  <si>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</si>
  <si>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</si>
  <si>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</si>
  <si>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</si>
  <si>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</si>
  <si>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</si>
  <si>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</si>
  <si>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</si>
  <si>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</si>
  <si>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</si>
  <si>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</si>
  <si>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</si>
  <si>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</si>
  <si>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</si>
  <si>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</si>
  <si>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</si>
  <si>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</si>
  <si>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</si>
  <si>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</si>
  <si>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</si>
  <si>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</si>
  <si>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</si>
  <si>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</si>
  <si>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</si>
  <si>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</si>
  <si>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</si>
  <si>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</si>
  <si>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</si>
  <si>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</si>
  <si>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</si>
  <si>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</si>
  <si>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</si>
  <si>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</si>
  <si>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</si>
  <si>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</si>
  <si>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</si>
  <si>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</si>
  <si>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</si>
  <si>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</si>
  <si>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</si>
  <si>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</si>
  <si>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</si>
  <si>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</si>
  <si>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</si>
  <si>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</si>
  <si>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</si>
  <si>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</si>
  <si>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</si>
  <si>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</si>
  <si>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</si>
  <si>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</si>
  <si>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</si>
  <si>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</si>
  <si>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</si>
  <si>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</si>
  <si>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</si>
  <si>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</si>
  <si>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</si>
  <si>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</si>
  <si>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</si>
  <si>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</si>
  <si>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</si>
  <si>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</si>
  <si>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</si>
  <si>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</si>
  <si>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</si>
  <si>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</si>
  <si>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</si>
  <si>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</si>
  <si>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</si>
  <si>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</si>
  <si>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</si>
  <si>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</si>
  <si>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</si>
  <si>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</si>
  <si>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</si>
  <si>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</si>
  <si>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</si>
  <si>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</si>
  <si>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</si>
  <si>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</si>
  <si>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</si>
  <si>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</si>
  <si>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</si>
  <si>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</si>
  <si>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</si>
  <si>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</si>
  <si>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</si>
  <si>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</si>
  <si>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</si>
  <si>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</si>
  <si>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</si>
  <si>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</si>
  <si>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</si>
  <si>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</si>
  <si>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</si>
  <si>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</si>
  <si>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</si>
  <si>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</si>
  <si>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</si>
  <si>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</si>
  <si>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</si>
  <si>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</si>
  <si>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</si>
  <si>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</si>
  <si>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</si>
  <si>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</si>
  <si>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</si>
  <si>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</si>
  <si>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</si>
  <si>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</si>
  <si>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</si>
  <si>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</si>
  <si>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</si>
  <si>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</si>
  <si>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</si>
  <si>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</si>
  <si>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</si>
  <si>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</si>
  <si>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</si>
  <si>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</si>
  <si>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</si>
  <si>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</si>
  <si>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</si>
  <si>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</si>
  <si>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</si>
  <si>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</si>
  <si>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</si>
  <si>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</si>
  <si>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</si>
  <si>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</si>
  <si>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</si>
  <si>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</si>
  <si>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</si>
  <si>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</si>
  <si>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</si>
  <si>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</si>
  <si>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</si>
  <si>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</si>
  <si>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</si>
  <si>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</si>
  <si>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</si>
  <si>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</si>
  <si>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</si>
  <si>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</si>
  <si>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</si>
  <si>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</si>
  <si>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</si>
  <si>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</si>
  <si>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</si>
  <si>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</si>
  <si>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</si>
  <si>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</si>
  <si>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</si>
  <si>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</si>
  <si>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</si>
  <si>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</si>
  <si>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</si>
  <si>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</si>
  <si>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</si>
  <si>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</si>
  <si>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</si>
  <si>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</si>
  <si>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</si>
  <si>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</si>
  <si>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</si>
  <si>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</si>
  <si>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</si>
  <si>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</si>
  <si>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</si>
  <si>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</si>
  <si>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</si>
  <si>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</si>
  <si>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</si>
  <si>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</si>
  <si>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</si>
  <si>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</si>
  <si>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</si>
  <si>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</si>
  <si>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</si>
  <si>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</si>
  <si>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</si>
  <si>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</si>
  <si>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</si>
  <si>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</si>
  <si>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</si>
  <si>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</si>
  <si>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</si>
  <si>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</si>
  <si>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</si>
  <si>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</si>
  <si>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</si>
  <si>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</si>
  <si>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</si>
  <si>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</si>
  <si>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</si>
  <si>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</si>
  <si>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</si>
  <si>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</si>
  <si>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</si>
  <si>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</si>
  <si>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</si>
  <si>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</si>
  <si>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</si>
  <si>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</si>
  <si>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</si>
  <si>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</si>
  <si>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</si>
  <si>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</si>
  <si>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</si>
  <si>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</si>
  <si>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</si>
  <si>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</si>
  <si>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</si>
  <si>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</si>
  <si>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</si>
  <si>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</si>
  <si>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</si>
  <si>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</si>
  <si>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</si>
  <si>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</si>
  <si>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</si>
  <si>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</si>
  <si>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</si>
  <si>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</si>
  <si>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</si>
  <si>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</si>
  <si>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</si>
  <si>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</si>
  <si>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</si>
  <si>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</si>
  <si>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</si>
  <si>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</si>
  <si>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</si>
  <si>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</si>
  <si>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</si>
  <si>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</si>
  <si>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</si>
  <si>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</si>
  <si>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</si>
  <si>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</si>
  <si>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</si>
  <si>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</si>
  <si>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</si>
  <si>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</si>
  <si>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</si>
  <si>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</si>
  <si>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</si>
  <si>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</si>
  <si>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</si>
  <si>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</si>
  <si>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</si>
  <si>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</si>
  <si>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</si>
  <si>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</si>
  <si>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</si>
  <si>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</si>
  <si>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</si>
  <si>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</si>
  <si>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</si>
  <si>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</si>
  <si>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</si>
  <si>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</si>
  <si>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</si>
  <si>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</si>
  <si>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</si>
  <si>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</si>
  <si>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</si>
  <si>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</si>
  <si>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</si>
  <si>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</si>
  <si>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</si>
  <si>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</si>
  <si>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</si>
  <si>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</si>
  <si>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</si>
  <si>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</si>
  <si>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</si>
  <si>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</si>
  <si>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</si>
  <si>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</si>
  <si>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</si>
  <si>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</si>
  <si>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</si>
  <si>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</si>
  <si>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</si>
  <si>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</si>
  <si>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</si>
  <si>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</si>
  <si>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</si>
  <si>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</si>
  <si>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</si>
  <si>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</si>
  <si>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</si>
  <si>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</si>
  <si>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</si>
  <si>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</si>
  <si>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</si>
  <si>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</si>
  <si>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</si>
  <si>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</si>
  <si>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</si>
  <si>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</si>
  <si>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</si>
  <si>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</si>
  <si>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</si>
  <si>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</si>
  <si>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</si>
  <si>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</si>
  <si>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</si>
  <si>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</si>
  <si>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</si>
  <si>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</si>
  <si>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</si>
  <si>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</si>
  <si>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</si>
  <si>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</si>
  <si>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</si>
  <si>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</si>
  <si>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</si>
  <si>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</si>
  <si>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</si>
  <si>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</si>
  <si>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</si>
  <si>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</si>
  <si>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</si>
  <si>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</si>
  <si>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</si>
  <si>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</si>
  <si>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</si>
  <si>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</si>
  <si>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</si>
  <si>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</si>
  <si>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</si>
  <si>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</si>
  <si>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</si>
  <si>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</si>
  <si>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</si>
  <si>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</si>
  <si>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</si>
  <si>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</si>
  <si>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</si>
  <si>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</si>
  <si>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</si>
  <si>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</si>
  <si>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</si>
  <si>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</si>
  <si>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</si>
  <si>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</si>
  <si>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</si>
  <si>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</si>
  <si>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</si>
  <si>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</si>
  <si>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</si>
  <si>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</si>
  <si>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</si>
  <si>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</si>
  <si>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</si>
  <si>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</si>
  <si>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</si>
  <si>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</si>
  <si>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</si>
  <si>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</si>
  <si>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</si>
  <si>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</si>
  <si>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</si>
  <si>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</si>
  <si>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</si>
  <si>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</si>
  <si>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</si>
  <si>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</si>
  <si>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</si>
  <si>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</si>
  <si>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</si>
  <si>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</si>
  <si>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</si>
  <si>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</si>
  <si>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</si>
  <si>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</si>
  <si>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</si>
  <si>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</si>
  <si>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</si>
  <si>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</si>
  <si>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</si>
  <si>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</si>
  <si>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</si>
  <si>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</si>
  <si>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</si>
  <si>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</si>
  <si>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</si>
  <si>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</si>
  <si>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</si>
  <si>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</si>
  <si>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</si>
  <si>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</si>
  <si>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</si>
  <si>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</si>
  <si>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</si>
  <si>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</si>
  <si>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</si>
  <si>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</si>
  <si>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</si>
  <si>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</si>
  <si>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</si>
  <si>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</si>
  <si>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</si>
  <si>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</si>
  <si>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</si>
  <si>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</si>
  <si>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</si>
  <si>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</si>
  <si>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</si>
  <si>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</si>
  <si>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</si>
  <si>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</si>
  <si>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</si>
  <si>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</si>
  <si>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</si>
  <si>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</si>
  <si>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</si>
  <si>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</si>
  <si>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</si>
  <si>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</si>
  <si>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</si>
  <si>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</si>
  <si>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</si>
  <si>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</si>
  <si>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</si>
  <si>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</si>
  <si>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</si>
  <si>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</si>
  <si>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</si>
  <si>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</si>
  <si>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</si>
  <si>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</si>
  <si>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</si>
  <si>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</si>
  <si>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</si>
  <si>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</si>
  <si>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</si>
  <si>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</si>
  <si>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</si>
  <si>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</si>
  <si>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</si>
  <si>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</si>
  <si>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</si>
  <si>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</si>
  <si>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</si>
  <si>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</si>
  <si>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</si>
  <si>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</si>
  <si>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</si>
  <si>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</si>
  <si>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</si>
  <si>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</si>
  <si>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</si>
  <si>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</si>
  <si>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</si>
  <si>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</si>
  <si>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</si>
  <si>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</si>
  <si>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</si>
  <si>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</si>
  <si>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</si>
  <si>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</si>
  <si>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</si>
  <si>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</si>
  <si>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</si>
  <si>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</si>
  <si>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</si>
  <si>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</si>
  <si>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</si>
  <si>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</si>
  <si>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</si>
  <si>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</si>
  <si>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</si>
  <si>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</si>
  <si>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</si>
  <si>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</si>
  <si>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</si>
  <si>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</si>
  <si>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</si>
  <si>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</si>
  <si>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</si>
  <si>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</si>
  <si>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</si>
  <si>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</si>
  <si>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</si>
  <si>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</si>
  <si>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</si>
  <si>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</si>
  <si>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</si>
  <si>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</si>
  <si>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</si>
  <si>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</si>
  <si>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</si>
  <si>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</si>
  <si>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</si>
  <si>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</si>
  <si>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</si>
  <si>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</si>
  <si>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</si>
  <si>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</si>
  <si>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</si>
  <si>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</si>
  <si>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</si>
  <si>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</si>
  <si>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</si>
  <si>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</si>
  <si>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</si>
  <si>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</si>
  <si>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</si>
  <si>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</si>
  <si>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</si>
  <si>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</si>
  <si>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</si>
  <si>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</si>
  <si>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</si>
  <si>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</si>
  <si>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</si>
  <si>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</si>
  <si>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</si>
  <si>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</si>
  <si>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</si>
  <si>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</si>
  <si>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</si>
  <si>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</si>
  <si>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</si>
  <si>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</si>
  <si>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</si>
  <si>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</si>
  <si>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</si>
  <si>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</si>
  <si>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</si>
  <si>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</si>
  <si>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</si>
  <si>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</si>
  <si>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</si>
  <si>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</si>
  <si>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</si>
  <si>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</si>
  <si>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</si>
  <si>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</si>
  <si>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Grand Total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</si>
  <si>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</si>
  <si>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</si>
  <si>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</si>
  <si>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</si>
  <si>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</si>
  <si>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</si>
  <si>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</si>
  <si>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</si>
  <si>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</si>
  <si>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</si>
  <si>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</si>
  <si>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</si>
  <si>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</si>
  <si>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shorts</t>
  </si>
  <si>
    <t>television</t>
  </si>
  <si>
    <t>food trucks</t>
  </si>
  <si>
    <t>video games</t>
  </si>
  <si>
    <t>indie rock</t>
  </si>
  <si>
    <t>jazz</t>
  </si>
  <si>
    <t>rock</t>
  </si>
  <si>
    <t>photography books</t>
  </si>
  <si>
    <t>fiction</t>
  </si>
  <si>
    <t>nonfiction</t>
  </si>
  <si>
    <t>web</t>
  </si>
  <si>
    <t>plays</t>
  </si>
  <si>
    <t>science fiction</t>
  </si>
  <si>
    <t>mobile games</t>
  </si>
  <si>
    <t>electric music</t>
  </si>
  <si>
    <t>metal</t>
  </si>
  <si>
    <t>radio &amp; podcasts</t>
  </si>
  <si>
    <t>translations</t>
  </si>
  <si>
    <t>wearables</t>
  </si>
  <si>
    <t>audio</t>
  </si>
  <si>
    <t>world music</t>
  </si>
  <si>
    <t>Column Labels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</si>
  <si>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</si>
  <si>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</si>
  <si>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</si>
  <si>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</si>
  <si>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</si>
  <si>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</si>
  <si>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</si>
  <si>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</si>
  <si>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</si>
  <si>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</si>
  <si>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</si>
  <si>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</si>
  <si>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</si>
  <si>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</si>
  <si>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</si>
  <si>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</si>
  <si>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</si>
  <si>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</si>
  <si>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</si>
  <si>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</si>
  <si>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</si>
  <si>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</si>
  <si>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</si>
  <si>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</si>
  <si>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</si>
  <si>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</si>
  <si>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</si>
  <si>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</si>
  <si>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</si>
  <si>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</si>
  <si>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</si>
  <si>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</si>
  <si>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5000 to 9999</t>
  </si>
  <si>
    <t>1000 to 4999</t>
  </si>
  <si>
    <t>15000 to 19999</t>
  </si>
  <si>
    <t>Number canceled</t>
  </si>
  <si>
    <t>Successful Campaigns</t>
  </si>
  <si>
    <t>Failed Campaigns</t>
  </si>
  <si>
    <t>Mean</t>
  </si>
  <si>
    <t>Median</t>
  </si>
  <si>
    <t>Maximum</t>
  </si>
  <si>
    <t>Minimum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</si>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</sst>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EF8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CrowdfundingBook2 (1).xlsx]Sheet1!PivotTable1</c:name>
    <c:fmtId val="38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2582731280650399E-2"/>
          <c:y val="6.7247939009509927E-2"/>
          <c:w val="0.83005261317930001"/>
          <c:h val="0.75010279965004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0-4447-8297-6285FD4055A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0-4447-8297-6285FD4055A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0-4447-8297-6285FD4055A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00-4447-8297-6285FD40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8833680"/>
        <c:axId val="1338835120"/>
      </c:barChart>
      <c:catAx>
        <c:axId val="13388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5120"/>
        <c:crosses val="autoZero"/>
        <c:auto val="1"/>
        <c:lblAlgn val="ctr"/>
        <c:lblOffset val="100"/>
        <c:noMultiLvlLbl val="0"/>
      </c:catAx>
      <c:valAx>
        <c:axId val="13388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CrowdfundingBook2 (1).xlsx]Sheet2!PivotTable3</c:name>
    <c:fmtId val="4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F-4A80-8926-AD7FBDA8F85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F-4A80-8926-AD7FBDA8F85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F-4A80-8926-AD7FBDA8F85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F-4A80-8926-AD7FBDA8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670400"/>
        <c:axId val="1343669920"/>
      </c:barChart>
      <c:catAx>
        <c:axId val="13436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69920"/>
        <c:crosses val="autoZero"/>
        <c:auto val="1"/>
        <c:lblAlgn val="ctr"/>
        <c:lblOffset val="100"/>
        <c:noMultiLvlLbl val="0"/>
      </c:catAx>
      <c:valAx>
        <c:axId val="13436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CrowdfundingBook2 (1).xlsx]Sheet3!PivotTable5</c:name>
    <c:fmtId val="6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4-43FF-9A54-D9496723F5B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4-43FF-9A54-D9496723F5B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4-43FF-9A54-D9496723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639968"/>
        <c:axId val="763642368"/>
      </c:lineChart>
      <c:catAx>
        <c:axId val="7636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2368"/>
        <c:crosses val="autoZero"/>
        <c:auto val="1"/>
        <c:lblAlgn val="ctr"/>
        <c:lblOffset val="100"/>
        <c:noMultiLvlLbl val="0"/>
      </c:catAx>
      <c:valAx>
        <c:axId val="763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layout>
        <c:manualLayout>
          <c:xMode val="edge"/>
          <c:yMode val="edge"/>
          <c:x val="0.36496163554268357"/>
          <c:y val="3.4275921165381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[1]Sheet4!$F$2:$F$13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0-4A3C-96DA-7B22018B2B39}"/>
            </c:ext>
          </c:extLst>
        </c:ser>
        <c:ser>
          <c:idx val="1"/>
          <c:order val="1"/>
          <c:tx>
            <c:strRef>
              <c:f>[1]Sheet4!$G$1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[1]Sheet4!$G$2:$G$13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0-4A3C-96DA-7B22018B2B39}"/>
            </c:ext>
          </c:extLst>
        </c:ser>
        <c:ser>
          <c:idx val="2"/>
          <c:order val="2"/>
          <c:tx>
            <c:strRef>
              <c:f>[1]Sheet4!$H$1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[1]Sheet4!$H$2:$H$13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0-4A3C-96DA-7B22018B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795335</xdr:colOff>
      <xdr:row>0</xdr:row>
      <xdr:rowOff>85726</xdr:rowOff>
    </xdr:from>
    <xdr:to>
      <xdr:col>14</xdr:col>
      <xdr:colOff>76200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1BBF8-0187-8636-1B57-96AA31B1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0</xdr:rowOff>
    </xdr:from>
    <xdr:to>
      <xdr:col>18</xdr:col>
      <xdr:colOff>457200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1AC5B-3E7F-697E-31C6-DFF14775A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123825</xdr:rowOff>
    </xdr:from>
    <xdr:to>
      <xdr:col>9</xdr:col>
      <xdr:colOff>447675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C884F-674C-56B7-1A12-A38FE809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85726</xdr:rowOff>
    </xdr:from>
    <xdr:to>
      <xdr:col>7</xdr:col>
      <xdr:colOff>1333500</xdr:colOff>
      <xdr:row>30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585D2D-335E-40FF-A102-D00C5DBCA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pyn\Downloads\CrowdfundingBook.xlsx" TargetMode="External"/><Relationship Id="rId1" Type="http://schemas.openxmlformats.org/officeDocument/2006/relationships/externalLinkPath" Target="Downloads/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heet1"/>
      <sheetName val="Sheet2"/>
      <sheetName val="Sheet3"/>
      <sheetName val="Sheet4"/>
      <sheetName val="Sheet5"/>
    </sheetNames>
    <sheetDataSet>
      <sheetData sheetId="0">
        <row r="1">
          <cell r="D1" t="str">
            <v>goal</v>
          </cell>
        </row>
      </sheetData>
      <sheetData sheetId="1"/>
      <sheetData sheetId="2"/>
      <sheetData sheetId="3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ris Burton" refreshedDate="45407.594064814817" createdVersion="8" refreshedVersion="8" minRefreshableVersion="3" recordCount="1000" xr:uid="{C6F549E8-731E-4214-95F1-019188FF901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13256.198347107436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ris Burton" refreshedDate="45407.681701273148" createdVersion="8" refreshedVersion="8" minRefreshableVersion="3" recordCount="1000" xr:uid="{79B02D59-A3B0-4A91-B1D0-CC562896D5E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13256.198347107436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.6153846153846168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76.057899426759192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69.5599515542995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144.349477682811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57.597574838954145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477.064220183486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0.527101282138254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501.68595643853092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193.26683291770576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37.577684636508167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207.92079207920793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111.9204121513590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40.796503156872262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149.76897339210794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211.38126724631644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15.3971560547051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62.73869998887611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149.4498275578912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206.05980679832516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89.092580575383948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243.9467469441777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78.08164883075703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0.11645027439432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88.627142541987595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46.202956989247312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207.47288377658549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125.07817385866167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95.03396665092455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0.404398370483225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62.262193012798342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2.258064516129032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115.19686117067384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26.467579850895785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66.310160427807489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66.53307038191572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63.5785649409627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71.434870799894171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0.73872087258304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196.93654266958424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59.147734910606268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46.964106004696411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22.525341008634715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53.781071686233361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5.17882553837396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209.71302428256072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87.120320226041912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21.040819189227101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25.841597988545885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52.735662491760053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5000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108.85206171726003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292.80195201301342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71.220459695694402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111.27596439169139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56.189341052273114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69.607587227007741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46.452026269421751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44.031311154598825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36.354193715917944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69.266233813981188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107.82138024357239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13.838915029061722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843.80610412926399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102.41404535479151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42.34640749739674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221.88217291507272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61.581786720048861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39.288668320926384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415.5707522356654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80.81369287008567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92.53547193090683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14.917951268025858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5.130228034151086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81.658291457286438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66.411063946323438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128.03016886647984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213.00448430493276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3.244680851063826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143.681018196281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15.68739304050199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44.377525952928124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6.6786883056167774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266.02660266026601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75.546145703012229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76.205287713841358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59.653365578395814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161.3296488946684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38.350910834132314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39.590125756870052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127.20156555772995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206.5927592116538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38.628681796233707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165.15627609028948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2.92835244691722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88.495575221238937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46.002653237675972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10.79106831576326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296.804345846863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50.832720219383319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0000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9.7900576525617318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35.501823066589907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406.3388866314506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69.861624751645451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69.183029809746671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27.845209196058835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53.623410448904551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16.799193638705344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168.88600194868465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668.32496362697702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83.3638819871559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7.19825880490700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26.53372999919594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13.75217139548349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114.663438389896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113.63636363636364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57.49149360553795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85.025980160604632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46.520282843319691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66.891121561921054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45.591328589688104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155.35744705013911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536.98779161126561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27.190964233423969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62.53687315634218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258.844822385336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194.4711402566567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165.74326227814817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122.3717409587889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64.321608040200999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99.14758361626815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86.071987480438182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2.177332856632106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111.43714720903144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140.3061224489796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042.9988974641678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38.20033955857385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104.16666666666667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478.5409955315390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44.810167834446794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98.43393597967025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43.47070074769605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73.750341436765908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77.459333849728893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42.281152753348664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579.710144927536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88.893648923637144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82.62994224788982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45.481220657276992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0000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155.8435657734816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23.636891777209478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107.54519851003907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170.19374068554396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153.79357484620641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135.2455970870179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189.87341772151899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45.258620689655174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99.98849504764095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61.6095494801694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127.90697674418605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66.783446463761763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39.48555956678700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99.830851381380384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81.97390255624370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72.922092417590591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24.065161051462422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9.3956167252599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23.580370606511423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402.6772793053547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940.49904030710184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120.66365007541478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61.344244615726204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11.17734724292101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381.80324069196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33.62770160353242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24.010941067991805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103.9411000433087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27.95489524766781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2.419414597999257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161.80620884289746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13.84418901660281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144.68085106382981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34.123222748815166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139.27576601671311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3.13914944636434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43.502138975604119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12.38095238095241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425.07332681539418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145.78408195429472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263.48808030112923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500.17611835153224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219.123505976095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81.4593850390087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27.643158318316218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158.3623020471224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33.5340060569648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46.1844065552061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185.9504132231404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5000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14.68018175463124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126.85312547760965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74.40037639662277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2965.5990510083038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23.156394727467049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257.43707093821507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23.49072116513976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98.890060770428406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471.94991749975736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148.3117702745345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105.3481331987891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65.853658536585371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51.239004599269009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9.7738061993856462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2602.92164674634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64.48672908685307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223.44632280568456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46.307579819644161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0.108955428637447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1184.4077961019491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101.3936409914044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72.474709346217722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106.5973112568225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24.774594001658773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38.4358099298178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27.275206836985184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59.269496160621301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83.397842179108807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51.629090821360933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23.80007933359777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130.3639326453014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58.389146488064569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63.333333333333329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91.675834250091683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239.62106436333238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913.717325931066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62.744568884091208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23.67330834484118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102.33450591621363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23.878366524804264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98.119711871611671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78.292478329760456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22.460937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17.55265797392176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19.63306478911380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0.71882039729674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10.722524883839315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47.317408227123558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36.586454088461885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333.3333333333335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184.89583333333331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15.966789078716271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112.33254130416694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54.08583186360964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83.2170362330077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427.52867570385814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68.493150684931507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37.246722288438619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16.736401673640167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63.412179164569707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20.4957609398167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.90690690690690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26.96169579769431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27.573696145124714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81.24689106284198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130.264720262624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42.80453060940865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55.391432791728214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39.583804569102014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367.96445196783753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7869.943676395289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2.893678105427135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72.86995515695066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10.47865459249675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41.405669391655167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103.30578512396693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9.377093101138648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0.6853051483123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58.58230814294083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17.198679141441936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109.26457303788723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92.55178492728075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33.9485827290704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120.2011529498344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14.15762151958471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573.19629800071584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47.6803148414440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102.264426588750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5.9373608431052398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183.8163145156015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21.9004745102810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18.1311018131101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610.32863849765261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7.4645434187608855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280.5042969942852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181.9809069212410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106.1164333087693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69.48580504268413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194.47287615148414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2000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7.43678730788299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4.02162251382356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121.0395158419366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18.310227569971225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34.938857000249563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1264.591439688715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75.67915717801854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134.99314755596163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132.8150307742144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491.80327868852459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49.172650640024976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2.234312361940603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25.29607910773830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33.931168201648084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295.03105590062108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149.97656616153725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520.0945626477541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631.22923588039862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258.38203629652418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43.0054374691053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106.2198451583947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60.037580775752765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414.3389199255120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60.954670329670336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110.2255384093606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16.47624774503907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259.4810379241517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74.871421419143417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436.7462867253340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54.067062409754527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22.536365498873181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50.004831384674851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80.67226890756302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53.58675063543201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87.50025172684617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103.05821987697152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81.420595533498769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55.821244061995166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125.07570613173785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106.10914083056859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118.10657490932763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150.32638714536782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185.4522975479085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238.18994925204015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80.5129755170776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290.0652646845540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7.1388910922503364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139.33330065885747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188.4157652306217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2000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78.304149802918715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286.5916069600818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24.354708939482897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80.81611022787494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169.56715751896473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271.05800058292044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54.079473312955564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846.4223385689355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33.478406427854033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4.179024953378921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57.615755290173901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26.89930934205743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62.42496998799519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6.18684264796865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3.634426927993182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6.88872208669544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529.41176470588232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36.12616367931082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36.627552058604081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62.749699661945066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147.34054980141732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6.283161128176487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13.69521154536767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758.39260635165135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182.5557809330628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27.698574338085542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974.8921145547273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716.18037135278519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247.25274725274727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62.375249500998009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54.364550210277976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156.81544028950543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44.369321783224166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58.136284867795851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68.414850771205977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130.84960503698554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254.7026521789928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887.30870304529287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81.892809219354334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53.607326334599058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1374.9146369223765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152.3406271281793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3.675411021782068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21.30492676431424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76.856462437757088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59.860800914143255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57.51615422850244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13.932142271758726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156.6146763886876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5000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6.534998547778101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247.7936184657162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115.98151877739605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.687197465024202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111.58442341764993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54.901303382087931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8.099173553719009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75.851265561876488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215.9098146614865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276.75741861135117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5.576522484989596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14.9508756941478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161.10109837793723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118.06405068849786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904.23836838750799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228.10852949650041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180.2757158006362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174.21751114800506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81.014316326022112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77.845243655612634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156.275976724854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78.55530474040631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940.02416841569675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247.0930232558139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34.76245654692931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17.45369921458353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88.57058745901389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215.57497289367947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110.2828668926214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147.62165117550575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51.95069776917592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120.89810017271157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184.62474336552353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598.0066445182724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85.560296429373466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9.5043134961251656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81.251880830574791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55.978957307614486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28.146679881070369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61.76410330573533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401.37614678899081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50.321498462398665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287.7475247524752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56.683123057231668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19.554893379271814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121.88564258827748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411.08226942840497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198.08743169398909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10.341261633919338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2500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81.403385590942506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157.63546798029557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177.5199758635120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226.88598979013045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84.47905789534748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6.0390453823849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375.3753753753753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28.47370815291560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111.03278110680297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58.2665695557174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70.8985748525338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27.01700904146605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92.45172615564656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74.931593348768672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53.233661796352926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0.120481927710845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17.384825530858063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246.91358024691357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54.221533694810219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34.988823014870249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.347962382445143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254.88051440124622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56.135623666778933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27.386005751061209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87.760910815939269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35.24736528833023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184.26186863212658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42.311642466621159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19.496344435418358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99.353049907578566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22.92801270547923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609.57910014513789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189.48503192636207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38.431077238675165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25.38428386726042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740.74074074074076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55.9830274484326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45.442853468232876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98.511617946246915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52.219321148825074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2.749643962937554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416.74848901398616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3.81639545594105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18.2695118386436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24.12545235223160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1025.79484103179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292.6246640788295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417.55726838957622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208.01849053249177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142.56146571006934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18.87066337639715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55.455276950177236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108.31889081455806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719.37264943586467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10.786581492623176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250.89605734767025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89.103291713961411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140.99238557442894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83.97028743675313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416.3614851540932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71.77788294683705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254.60122699386503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445.65112617678244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179.27871586408173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235.16615407696349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89.28571428571429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1414.790996784566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98.284311014258691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23.487962419260132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68.709881565862048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08.1335041796327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14.27891480247501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119.1826069808716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118.77828054298642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64.122373300370825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.38200339558574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124.5330012453300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888.5017421602788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109.0025745369985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104.68884926375759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19.88565746955008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62.796736308029942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665.67052670900262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20.74523258597303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66.680274886031171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85.308535907413969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265.28035908405514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137.6404494382022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37.596651769880118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413.12723390428448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989.6373056994817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612.37738026543559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36.166365280289334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112.60808365171928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61.13537117903929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10.319917440660474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36.91211454482504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35.18480970385124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2500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170.5524725847080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101.51139183397248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227.39996267761455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65.935591338145471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44.71573568031798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41.710114702815432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50.16722408026755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72.809440120512178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99.03970052952850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12.591921023471341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27.048958615093323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780.14184397163126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72.44957900920306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119.31283726917175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48.8757042942636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225.50921435499512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45.745038681466532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53.7538607745307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42.13394822345666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2.716748458537815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106.22154779969651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183.8235294117647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89.381003201707571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27.089395003511591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158.90578203391769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154.01714830104797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530.40103492884862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596.85799109351808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98.89934598819589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29.282381098824693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156.20932048945585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192.01059368792761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1.017166114156304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83.67633528642680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68.120933792575585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10.519987977156598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137.1862230005837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126.56906285888674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154.50811656561706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121.9093406593406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9.6370061034371979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774.5887467272637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64.581917063222292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1408.614668218859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47.955250861216278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.31746031746032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49.603774726271851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61.693997771055564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2744.5226917057903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2000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48.394530649869409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77.98104764411687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83.569851781772314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8.57182477317449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3.415344771770798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53.083528493364561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76.162221102913094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35.214446952595935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83.04268393954492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3.863154842882313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721.83098591549299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71.71775592828224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57.47126436781609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64.31258342434171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58.66924351187189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52.766097782174946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40.045766590389015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204.66420025351155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351.346019333895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37.310195227765725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16.134216513622697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194.7261663286004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62.530668541039482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35.791985402484386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129.24349474409789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48.466489965922001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14.404033129276197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65.88072122052705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154.84173336217464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159.04905407667837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2.216635103071468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233.3182318296550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120.30885257676422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127.33775747651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87.647392647707917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154.94823302584038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25.92592592592592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875.72440437862213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177.98013245033113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605.99929182052711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83.355502349915753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68.74906590943057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45.170678469653794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206.6256830601092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107.62929802838366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112.86707529045832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241.54589371980677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158.58719078714577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206.26069860854534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5000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113.02064479800504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78.839482812992742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4.2756360008551271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19.669993705602014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2.22524977293370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237.37444615970648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1213.5922330097087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166.4873077166550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211.71724258901946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122.34471632159183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184.54520320707769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102.178306759487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129.46659761781461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298.82202401114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41.738276454701698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156.1712846347607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56.766762649115584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491.68603611657431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27.882527711118733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21.32841814232111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81.929369496419795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178.78922024772109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229.03885480572598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298.165938864628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81.314443792438595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52.70103371851049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119.58483754512635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556.51882096314114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9.6478533526290402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102.6639026385187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115.7592258405276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66.5926748057713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27.89907811741872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18.421052631578945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148.14658045946604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52.15214519157221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10.72961373390558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23.295043778616755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99.346761023407723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44.128462858543763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70.234583508919783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110.3346818683339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156.33124198412423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118.86102403343783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74.663204025320567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169.3708199157790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65.44476035743298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22.38682952509079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118.49479583666933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333.3333333333335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57.134067286351552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184.71337579617835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2.064249878621141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81.445422205579476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100.98305246120157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78.218579077251675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3.04516797650919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14.143094841930118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70.230758205532467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67.631330607109149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492.06349206349211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5.4329371816638368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61.750492214068373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21.149662704080509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408.7287842050571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19.31807205640877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40.380732621863281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99.795599374774554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65.359477124183002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269.6002479082739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2276.662368760361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63.89481727399678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36.98113207547169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74.593730574549326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198.42044182439997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112.59253115474735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60.606060606060609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571.42857142857144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53.8616908723670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24.232837177211035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110.803324099723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108.71383174443888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18.975104182929613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.33393017009848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28.23353931387172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03.9873667587840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73.587907716785992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4797.6878612716764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163.9344262295082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32.9145728643216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8.4805653710247348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8.880337452823207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773.80952380952385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14.0449438202247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29.98565279770446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47.0568392646314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43.695380774032458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286.0413578525617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63.57655060249870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0000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43.046753557335883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108.16859380828051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38.955656858682133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59.357689097240375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60.032017075773744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12.952077313938428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24.578651685393258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17.724020238915003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146.141430004798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291.10414657666348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15.256588072122051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56.415215989684079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88.355948248658876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13.73283395755305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4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20.808613491540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75.53998410749114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43.290043290043286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115.11740875845508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36.935234495791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202.23907547851212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88.21482905428513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52.478134110787167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73.80073800738007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971.074380165289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152.56874543877282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203.97068736816925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12.6915942594942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24.52315764150619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94.078583287216375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197.1001359311282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46.443857572170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0.806621375944886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86.702101721363434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51.78143596877657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13.70363603142700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.33773813817753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113.42155009451795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268.57654431512981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27.43861626800998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388.8888888888888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294.1176470588235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8.4323495592180908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79.748670855485742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694.71624266144806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182.45614035087718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91.214594335093608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53.058676654182271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114.9315851037784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0000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49.282194128990788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50.75311067452521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93.45794392523365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37.21196507800200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196.67477696674777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8.4725248123940933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37.878787878787875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28.49020846494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159.03135447727479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1.779935275080902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129.69713965227146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44.34046345811052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41.770003915937863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108.47457627118644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76.78525723061172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16.25441696113074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27.11531142965876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9.1336116910229652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197.38301175426923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12.490632025980515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34.330554193231976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28.574149919039911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28.005464480874316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79.05800066966777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25.806451612903224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21.88012815503633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37.49592435604825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144.92753623188406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194.76567255021303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8539.3258426966295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91.762193220371017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.728311642527689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3.415089060897131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65.016031350195931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111.43429642557041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133.09234308248438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11.724960254372018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71.99100112485939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52.58126195028680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99.757254488218692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70.04849511200062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17.757783828578194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25.5641879393267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100.6059220304104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50.620261139716263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19.665683382497541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42.061929479148027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29.54482503923922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75.137378041942355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0000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48.123195380173243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195.60878243512974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15.336047783896253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88.004158325141915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97.67907831023544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28.04393549894835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71.4960205045190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143.98848092152627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281.41865844255977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39.737730975561298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94.45100354191264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53.353658536585371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5.85410895660203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28.812512862728955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53.815234362023723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231.2606742994496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61.562139284340134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54.100007728572528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421.8782572441109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111.27167630057804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36.68322114595304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58.808808808808813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53.110965332795082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28.823816215906156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144.55626715462031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393.17858834675508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29.1973339229870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266.79841897233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18.38911364472232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43.759483379164273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256.75035528185697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27.027027027027028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2.032389664977124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156.16142776162525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84.546735556599344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117.89111119808994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340.76015727391871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47.642516839165431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58.897770298695839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86.23731945665356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38.669760247486465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43.368268883267078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77.99442896935933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52.99251870324189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438.602808786460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12.91265048455047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361.09971276159212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190.55015905778211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24.56418383518225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5000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64.029270523667961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39.615166949632147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5782.792665726375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817.6100628930818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60.980316480123506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61.356537260151725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93.76017362995117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.32431324313243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20.879248347059505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511.3354294224723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50.26432099835340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12.578616352201259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197.54615038271049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174.10228509249183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64.25567532255431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75.50260610573343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171.67381974248929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42.123933045116949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170.21276595744681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54.77470028937578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3256.198347107436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56.833259619637332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42.037586547972303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20.4896719572317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44.6295745313894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551.68040583386176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218.1157225083308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85.240292077846689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46.01740294511378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89.0585241730279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137.89492057950775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47.102191275855013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41.710710510527669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54.96453900709219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60.926887734718335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6106.508875739645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201.43478107219846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91.152283761022488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203.17791091430058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160.68819996753774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765.8058771148709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154.7139403706688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62.661876514328682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122.81994595922379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08.21610966759249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08.6625541409634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374.60978147762745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158.83744508279824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61.97478991596639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2000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9.11628608791872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142.66524164844537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166.66666666666669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27.240638428483731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9.017132551848511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525.51963695445124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78.8161492681357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13.612176710803118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2186.6988387875131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117.57161179991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83.82352941176471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33.780613681148544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118.0708425055033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28.10695837131570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25.879308316668627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12.622512622512621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72.97462398256533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29.567574226931132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92.397660818713447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164.58835567734437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360.67892503536069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43.78409417169107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462.63753056234719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26.746907388833169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64.54697585464977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1.041440322830983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135.21344407958279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11.572734637194769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69.80195723760493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248.2513035736996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56.109203584289425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117.74325429272281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68.522961295938515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65.5903128153380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148.96570994472725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248.09160305343511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46.127520273789152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191.87589303939578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20.016680567139282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14.05176195350197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88.359931475971507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23.443999092490358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28.8117770767613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190.48776207255005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63.505116959064324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137.10012463647695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165.10971105800564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76.08333553657826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176.85732023750776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9.6153846153846168"/>
    <x v="1"/>
    <n v="158"/>
    <n v="92.151898734177209"/>
    <s v="US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76.057899426759192"/>
    <x v="1"/>
    <n v="1425"/>
    <n v="100.01614035087719"/>
    <s v="AU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169.55995155429954"/>
    <x v="0"/>
    <n v="24"/>
    <n v="103.20833333333333"/>
    <s v="US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144.349477682811"/>
    <x v="0"/>
    <n v="53"/>
    <n v="99.339622641509436"/>
    <s v="US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57.597574838954145"/>
    <x v="1"/>
    <n v="174"/>
    <n v="75.833333333333329"/>
    <s v="DK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477.06422018348621"/>
    <x v="0"/>
    <n v="18"/>
    <n v="60.555555555555557"/>
    <s v="GB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0.527101282138254"/>
    <x v="1"/>
    <n v="227"/>
    <n v="64.93832599118943"/>
    <s v="DK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501.68595643853092"/>
    <x v="2"/>
    <n v="708"/>
    <n v="30.997175141242938"/>
    <s v="DK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193.26683291770576"/>
    <x v="0"/>
    <n v="44"/>
    <n v="72.909090909090907"/>
    <s v="US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37.577684636508167"/>
    <x v="1"/>
    <n v="220"/>
    <n v="62.9"/>
    <s v="US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207.92079207920793"/>
    <x v="0"/>
    <n v="27"/>
    <n v="112.22222222222223"/>
    <s v="US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111.92041215135905"/>
    <x v="0"/>
    <n v="55"/>
    <n v="102.34545454545454"/>
    <s v="US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40.796503156872262"/>
    <x v="1"/>
    <n v="98"/>
    <n v="105.05102040816327"/>
    <s v="US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149.76897339210794"/>
    <x v="0"/>
    <n v="200"/>
    <n v="94.144999999999996"/>
    <s v="US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211.38126724631644"/>
    <x v="0"/>
    <n v="452"/>
    <n v="84.986725663716811"/>
    <s v="US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15.39715605470519"/>
    <x v="1"/>
    <n v="100"/>
    <n v="110.41"/>
    <s v="US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62.738699988876114"/>
    <x v="1"/>
    <n v="1249"/>
    <n v="107.96236989591674"/>
    <s v="US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149.44982755789127"/>
    <x v="3"/>
    <n v="135"/>
    <n v="45.103703703703701"/>
    <s v="US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206.05980679832516"/>
    <x v="0"/>
    <n v="674"/>
    <n v="45.001483679525222"/>
    <s v="US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89.092580575383948"/>
    <x v="1"/>
    <n v="1396"/>
    <n v="105.97134670487107"/>
    <s v="US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243.9467469441777"/>
    <x v="0"/>
    <n v="558"/>
    <n v="69.055555555555557"/>
    <s v="US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78.081648830757032"/>
    <x v="1"/>
    <n v="890"/>
    <n v="85.044943820224717"/>
    <s v="US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0.116450274394325"/>
    <x v="1"/>
    <n v="142"/>
    <n v="105.22535211267606"/>
    <s v="GB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88.627142541987595"/>
    <x v="1"/>
    <n v="2673"/>
    <n v="39.003741114852225"/>
    <s v="US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46.202956989247312"/>
    <x v="1"/>
    <n v="163"/>
    <n v="73.030674846625772"/>
    <s v="US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207.47288377658549"/>
    <x v="3"/>
    <n v="1480"/>
    <n v="35.009459459459457"/>
    <s v="US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125.07817385866167"/>
    <x v="0"/>
    <n v="15"/>
    <n v="106.6"/>
    <s v="US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95.033966650924555"/>
    <x v="1"/>
    <n v="2220"/>
    <n v="61.997747747747745"/>
    <s v="US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0.404398370483225"/>
    <x v="1"/>
    <n v="1606"/>
    <n v="94.000622665006233"/>
    <s v="CH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62.262193012798342"/>
    <x v="1"/>
    <n v="129"/>
    <n v="112.05426356589147"/>
    <s v="US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2.258064516129032"/>
    <x v="1"/>
    <n v="226"/>
    <n v="48.008849557522126"/>
    <s v="GB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115.19686117067384"/>
    <x v="0"/>
    <n v="2307"/>
    <n v="38.004334633723452"/>
    <s v="IT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26.467579850895785"/>
    <x v="1"/>
    <n v="5419"/>
    <n v="35.000184535892231"/>
    <s v="US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66.310160427807489"/>
    <x v="1"/>
    <n v="165"/>
    <n v="85"/>
    <s v="US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66.533070381915721"/>
    <x v="1"/>
    <n v="1965"/>
    <n v="95.993893129770996"/>
    <s v="DK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63.578564940962757"/>
    <x v="1"/>
    <n v="16"/>
    <n v="68.8125"/>
    <s v="US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71.434870799894171"/>
    <x v="1"/>
    <n v="107"/>
    <n v="105.97196261682242"/>
    <s v="US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0.738720872583041"/>
    <x v="1"/>
    <n v="134"/>
    <n v="75.261194029850742"/>
    <s v="US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196.93654266958424"/>
    <x v="0"/>
    <n v="88"/>
    <n v="57.125"/>
    <s v="DK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59.147734910606268"/>
    <x v="1"/>
    <n v="198"/>
    <n v="75.141414141414145"/>
    <s v="US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46.964106004696411"/>
    <x v="1"/>
    <n v="111"/>
    <n v="107.42342342342343"/>
    <s v="IT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22.525341008634715"/>
    <x v="1"/>
    <n v="222"/>
    <n v="35.995495495495497"/>
    <s v="US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53.781071686233361"/>
    <x v="1"/>
    <n v="6212"/>
    <n v="26.998873148744366"/>
    <s v="US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15.178825538373969"/>
    <x v="1"/>
    <n v="98"/>
    <n v="107.56122448979592"/>
    <s v="DK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209.71302428256072"/>
    <x v="0"/>
    <n v="48"/>
    <n v="94.375"/>
    <s v="US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87.120320226041912"/>
    <x v="1"/>
    <n v="92"/>
    <n v="46.163043478260867"/>
    <s v="US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21.040819189227101"/>
    <x v="1"/>
    <n v="149"/>
    <n v="47.845637583892618"/>
    <s v="US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25.841597988545885"/>
    <x v="1"/>
    <n v="2431"/>
    <n v="53.007815713698065"/>
    <s v="US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52.735662491760053"/>
    <x v="1"/>
    <n v="303"/>
    <n v="45.059405940594061"/>
    <s v="US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5000"/>
    <x v="0"/>
    <n v="1"/>
    <n v="2"/>
    <s v="IT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108.85206171726003"/>
    <x v="0"/>
    <n v="1467"/>
    <n v="99.006816632583508"/>
    <s v="GB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292.80195201301342"/>
    <x v="0"/>
    <n v="75"/>
    <n v="32.786666666666669"/>
    <s v="US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71.220459695694402"/>
    <x v="1"/>
    <n v="209"/>
    <n v="59.119617224880386"/>
    <s v="US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111.27596439169139"/>
    <x v="0"/>
    <n v="120"/>
    <n v="44.93333333333333"/>
    <s v="US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56.189341052273114"/>
    <x v="1"/>
    <n v="131"/>
    <n v="89.664122137404576"/>
    <s v="US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69.607587227007741"/>
    <x v="1"/>
    <n v="164"/>
    <n v="70.079268292682926"/>
    <s v="US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46.452026269421751"/>
    <x v="1"/>
    <n v="201"/>
    <n v="31.059701492537314"/>
    <s v="US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44.031311154598825"/>
    <x v="1"/>
    <n v="211"/>
    <n v="29.061611374407583"/>
    <s v="US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36.354193715917944"/>
    <x v="1"/>
    <n v="128"/>
    <n v="30.0859375"/>
    <s v="US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69.266233813981188"/>
    <x v="1"/>
    <n v="1600"/>
    <n v="84.998125000000002"/>
    <s v="CA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107.82138024357239"/>
    <x v="0"/>
    <n v="2253"/>
    <n v="82.001775410563695"/>
    <s v="CA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13.838915029061722"/>
    <x v="1"/>
    <n v="249"/>
    <n v="58.040160642570278"/>
    <s v="US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843.80610412926399"/>
    <x v="0"/>
    <n v="5"/>
    <n v="111.4"/>
    <s v="US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102.41404535479151"/>
    <x v="0"/>
    <n v="38"/>
    <n v="71.94736842105263"/>
    <s v="US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42.34640749739674"/>
    <x v="1"/>
    <n v="236"/>
    <n v="61.038135593220339"/>
    <s v="US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221.88217291507272"/>
    <x v="0"/>
    <n v="12"/>
    <n v="108.91666666666667"/>
    <s v="US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61.581786720048861"/>
    <x v="1"/>
    <n v="4065"/>
    <n v="29.001722017220171"/>
    <s v="GB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39.288668320926384"/>
    <x v="1"/>
    <n v="246"/>
    <n v="58.975609756097562"/>
    <s v="IT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415.57075223566545"/>
    <x v="3"/>
    <n v="17"/>
    <n v="111.82352941176471"/>
    <s v="US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80.813692870085674"/>
    <x v="1"/>
    <n v="2475"/>
    <n v="63.995555555555555"/>
    <s v="IT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92.535471930906837"/>
    <x v="1"/>
    <n v="76"/>
    <n v="85.315789473684205"/>
    <s v="US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14.917951268025858"/>
    <x v="1"/>
    <n v="54"/>
    <n v="74.481481481481481"/>
    <s v="US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15.130228034151086"/>
    <x v="1"/>
    <n v="88"/>
    <n v="105.14772727272727"/>
    <s v="US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81.658291457286438"/>
    <x v="1"/>
    <n v="85"/>
    <n v="56.188235294117646"/>
    <s v="GB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66.411063946323438"/>
    <x v="1"/>
    <n v="170"/>
    <n v="85.917647058823533"/>
    <s v="US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128.03016886647984"/>
    <x v="0"/>
    <n v="1684"/>
    <n v="57.00296912114014"/>
    <s v="US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213.00448430493276"/>
    <x v="0"/>
    <n v="56"/>
    <n v="79.642857142857139"/>
    <s v="US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3.244680851063826"/>
    <x v="1"/>
    <n v="330"/>
    <n v="41.018181818181816"/>
    <s v="US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143.6810181962812"/>
    <x v="0"/>
    <n v="838"/>
    <n v="48.004773269689736"/>
    <s v="US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15.687393040501995"/>
    <x v="1"/>
    <n v="127"/>
    <n v="55.212598425196852"/>
    <s v="US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44.377525952928124"/>
    <x v="1"/>
    <n v="411"/>
    <n v="92.109489051094897"/>
    <s v="US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6.6786883056167774"/>
    <x v="1"/>
    <n v="180"/>
    <n v="83.183333333333337"/>
    <s v="GB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266.02660266026601"/>
    <x v="0"/>
    <n v="1000"/>
    <n v="39.996000000000002"/>
    <s v="US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75.546145703012229"/>
    <x v="1"/>
    <n v="374"/>
    <n v="111.1336898395722"/>
    <s v="US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76.205287713841358"/>
    <x v="1"/>
    <n v="71"/>
    <n v="90.563380281690144"/>
    <s v="AU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59.653365578395814"/>
    <x v="1"/>
    <n v="203"/>
    <n v="61.108374384236456"/>
    <s v="US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161.32964889466842"/>
    <x v="0"/>
    <n v="1482"/>
    <n v="83.022941970310384"/>
    <s v="AU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38.350910834132314"/>
    <x v="1"/>
    <n v="113"/>
    <n v="110.76106194690266"/>
    <s v="US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39.590125756870052"/>
    <x v="1"/>
    <n v="96"/>
    <n v="89.458333333333329"/>
    <s v="US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127.20156555772995"/>
    <x v="0"/>
    <n v="106"/>
    <n v="57.849056603773583"/>
    <s v="US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206.59275921165383"/>
    <x v="0"/>
    <n v="679"/>
    <n v="109.99705449189985"/>
    <s v="IT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38.628681796233707"/>
    <x v="1"/>
    <n v="498"/>
    <n v="103.96586345381526"/>
    <s v="CH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165.15627609028948"/>
    <x v="3"/>
    <n v="610"/>
    <n v="107.99508196721311"/>
    <s v="US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2.928352446917224"/>
    <x v="1"/>
    <n v="180"/>
    <n v="48.927777777777777"/>
    <s v="GB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88.495575221238937"/>
    <x v="1"/>
    <n v="27"/>
    <n v="37.666666666666664"/>
    <s v="US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46.002653237675972"/>
    <x v="1"/>
    <n v="2331"/>
    <n v="64.999141999141997"/>
    <s v="US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10.79106831576326"/>
    <x v="1"/>
    <n v="113"/>
    <n v="106.61061946902655"/>
    <s v="US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296.8043458468635"/>
    <x v="0"/>
    <n v="1220"/>
    <n v="27.009016393442622"/>
    <s v="AU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50.832720219383319"/>
    <x v="1"/>
    <n v="164"/>
    <n v="91.16463414634147"/>
    <s v="US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0000"/>
    <x v="0"/>
    <n v="1"/>
    <n v="1"/>
    <s v="US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9.7900576525617318"/>
    <x v="1"/>
    <n v="164"/>
    <n v="56.054878048780488"/>
    <s v="US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35.501823066589907"/>
    <x v="1"/>
    <n v="336"/>
    <n v="31.017857142857142"/>
    <s v="US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406.33888663145063"/>
    <x v="0"/>
    <n v="37"/>
    <n v="66.513513513513516"/>
    <s v="IT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69.861624751645451"/>
    <x v="1"/>
    <n v="1917"/>
    <n v="89.005216484089729"/>
    <s v="US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69.183029809746671"/>
    <x v="1"/>
    <n v="95"/>
    <n v="103.46315789473684"/>
    <s v="US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27.845209196058835"/>
    <x v="1"/>
    <n v="147"/>
    <n v="95.278911564625844"/>
    <s v="US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53.623410448904551"/>
    <x v="1"/>
    <n v="86"/>
    <n v="75.895348837209298"/>
    <s v="US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16.799193638705344"/>
    <x v="1"/>
    <n v="83"/>
    <n v="107.57831325301204"/>
    <s v="US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168.88600194868465"/>
    <x v="0"/>
    <n v="60"/>
    <n v="51.31666666666667"/>
    <s v="US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668.32496362697702"/>
    <x v="0"/>
    <n v="296"/>
    <n v="71.983108108108112"/>
    <s v="US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83.363881987155992"/>
    <x v="1"/>
    <n v="676"/>
    <n v="108.95414201183432"/>
    <s v="US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37.198258804907006"/>
    <x v="1"/>
    <n v="361"/>
    <n v="35"/>
    <s v="AU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26.533729999195948"/>
    <x v="1"/>
    <n v="131"/>
    <n v="94.938931297709928"/>
    <s v="US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13.752171395483497"/>
    <x v="1"/>
    <n v="126"/>
    <n v="109.65079365079364"/>
    <s v="US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114.66343838989697"/>
    <x v="0"/>
    <n v="3304"/>
    <n v="44.001815980629537"/>
    <s v="IT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113.63636363636364"/>
    <x v="0"/>
    <n v="73"/>
    <n v="86.794520547945211"/>
    <s v="US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57.491493605537954"/>
    <x v="1"/>
    <n v="275"/>
    <n v="30.992727272727272"/>
    <s v="US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85.025980160604632"/>
    <x v="1"/>
    <n v="67"/>
    <n v="94.791044776119406"/>
    <s v="US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46.520282843319691"/>
    <x v="1"/>
    <n v="154"/>
    <n v="69.79220779220779"/>
    <s v="US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66.891121561921054"/>
    <x v="1"/>
    <n v="1782"/>
    <n v="63.003367003367003"/>
    <s v="US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45.591328589688104"/>
    <x v="1"/>
    <n v="903"/>
    <n v="110.0343300110742"/>
    <s v="US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155.35744705013911"/>
    <x v="0"/>
    <n v="3387"/>
    <n v="25.997933274284026"/>
    <s v="US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536.98779161126561"/>
    <x v="0"/>
    <n v="662"/>
    <n v="49.987915407854985"/>
    <s v="CA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27.190964233423969"/>
    <x v="1"/>
    <n v="94"/>
    <n v="101.72340425531915"/>
    <s v="IT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62.536873156342189"/>
    <x v="1"/>
    <n v="180"/>
    <n v="47.083333333333336"/>
    <s v="US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258.8448223853369"/>
    <x v="0"/>
    <n v="774"/>
    <n v="89.944444444444443"/>
    <s v="US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194.4711402566567"/>
    <x v="0"/>
    <n v="672"/>
    <n v="78.96875"/>
    <s v="CA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165.74326227814817"/>
    <x v="3"/>
    <n v="532"/>
    <n v="80.067669172932327"/>
    <s v="US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122.3717409587889"/>
    <x v="3"/>
    <n v="55"/>
    <n v="86.472727272727269"/>
    <s v="AU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64.321608040200999"/>
    <x v="1"/>
    <n v="533"/>
    <n v="28.001876172607879"/>
    <s v="DK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99.14758361626815"/>
    <x v="1"/>
    <n v="2443"/>
    <n v="67.996725337699544"/>
    <s v="GB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86.071987480438182"/>
    <x v="1"/>
    <n v="89"/>
    <n v="43.078651685393261"/>
    <s v="US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2.177332856632106"/>
    <x v="1"/>
    <n v="159"/>
    <n v="87.95597484276729"/>
    <s v="US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111.43714720903144"/>
    <x v="0"/>
    <n v="940"/>
    <n v="94.987234042553197"/>
    <s v="CH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140.30612244897961"/>
    <x v="0"/>
    <n v="117"/>
    <n v="46.905982905982903"/>
    <s v="US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042.9988974641678"/>
    <x v="3"/>
    <n v="58"/>
    <n v="46.913793103448278"/>
    <s v="US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38.200339558573852"/>
    <x v="1"/>
    <n v="50"/>
    <n v="94.24"/>
    <s v="US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104.16666666666667"/>
    <x v="0"/>
    <n v="115"/>
    <n v="80.139130434782615"/>
    <s v="US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478.54099553153901"/>
    <x v="0"/>
    <n v="326"/>
    <n v="59.036809815950917"/>
    <s v="US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44.810167834446794"/>
    <x v="1"/>
    <n v="186"/>
    <n v="65.989247311827953"/>
    <s v="US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98.433935979670252"/>
    <x v="1"/>
    <n v="1071"/>
    <n v="60.992530345471522"/>
    <s v="US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43.47070074769605"/>
    <x v="1"/>
    <n v="117"/>
    <n v="98.307692307692307"/>
    <s v="US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73.750341436765908"/>
    <x v="1"/>
    <n v="70"/>
    <n v="104.6"/>
    <s v="US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77.459333849728893"/>
    <x v="1"/>
    <n v="135"/>
    <n v="86.066666666666663"/>
    <s v="US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42.281152753348664"/>
    <x v="1"/>
    <n v="768"/>
    <n v="76.989583333333329"/>
    <s v="CH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579.71014492753625"/>
    <x v="3"/>
    <n v="51"/>
    <n v="29.764705882352942"/>
    <s v="US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88.893648923637144"/>
    <x v="1"/>
    <n v="199"/>
    <n v="46.91959798994975"/>
    <s v="US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82.629942247889829"/>
    <x v="1"/>
    <n v="107"/>
    <n v="105.18691588785046"/>
    <s v="US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45.481220657276992"/>
    <x v="1"/>
    <n v="195"/>
    <n v="69.907692307692301"/>
    <s v="US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0000"/>
    <x v="0"/>
    <n v="1"/>
    <n v="1"/>
    <s v="US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155.8435657734816"/>
    <x v="0"/>
    <n v="1467"/>
    <n v="60.011588275391958"/>
    <s v="US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23.636891777209478"/>
    <x v="1"/>
    <n v="3376"/>
    <n v="52.006220379146917"/>
    <s v="US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107.54519851003907"/>
    <x v="0"/>
    <n v="5681"/>
    <n v="31.000176025347649"/>
    <s v="US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170.19374068554396"/>
    <x v="0"/>
    <n v="1059"/>
    <n v="95.042492917847028"/>
    <s v="US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153.79357484620641"/>
    <x v="0"/>
    <n v="1194"/>
    <n v="75.968174204355108"/>
    <s v="US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135.2455970870179"/>
    <x v="3"/>
    <n v="379"/>
    <n v="71.013192612137203"/>
    <s v="AU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189.87341772151899"/>
    <x v="0"/>
    <n v="30"/>
    <n v="73.733333333333334"/>
    <s v="AU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45.258620689655174"/>
    <x v="1"/>
    <n v="41"/>
    <n v="113.17073170731707"/>
    <s v="US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99.988495047640953"/>
    <x v="1"/>
    <n v="1821"/>
    <n v="105.00933552992861"/>
    <s v="US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61.60954948016942"/>
    <x v="1"/>
    <n v="164"/>
    <n v="79.176829268292678"/>
    <s v="US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127.90697674418605"/>
    <x v="0"/>
    <n v="75"/>
    <n v="57.333333333333336"/>
    <s v="US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66.783446463761763"/>
    <x v="1"/>
    <n v="157"/>
    <n v="58.178343949044589"/>
    <s v="CH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39.485559566787003"/>
    <x v="1"/>
    <n v="246"/>
    <n v="36.032520325203251"/>
    <s v="US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99.830851381380384"/>
    <x v="1"/>
    <n v="1396"/>
    <n v="107.99068767908309"/>
    <s v="US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81.973902556243701"/>
    <x v="1"/>
    <n v="2506"/>
    <n v="44.005985634477256"/>
    <s v="US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72.922092417590591"/>
    <x v="1"/>
    <n v="244"/>
    <n v="55.077868852459019"/>
    <s v="US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24.065161051462422"/>
    <x v="1"/>
    <n v="146"/>
    <n v="74"/>
    <s v="AU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9.39561672525991"/>
    <x v="0"/>
    <n v="955"/>
    <n v="41.996858638743454"/>
    <s v="DK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23.580370606511423"/>
    <x v="1"/>
    <n v="1267"/>
    <n v="77.988161010260455"/>
    <s v="US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3402.6772793053547"/>
    <x v="0"/>
    <n v="67"/>
    <n v="82.507462686567166"/>
    <s v="US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940.49904030710184"/>
    <x v="0"/>
    <n v="5"/>
    <n v="104.2"/>
    <s v="US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120.66365007541478"/>
    <x v="0"/>
    <n v="26"/>
    <n v="25.5"/>
    <s v="US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61.344244615726204"/>
    <x v="1"/>
    <n v="1561"/>
    <n v="100.98334401024984"/>
    <s v="US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11.177347242921014"/>
    <x v="1"/>
    <n v="48"/>
    <n v="111.83333333333333"/>
    <s v="US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381.8032406919657"/>
    <x v="0"/>
    <n v="1130"/>
    <n v="41.999115044247787"/>
    <s v="US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133.62770160353242"/>
    <x v="0"/>
    <n v="782"/>
    <n v="110.05115089514067"/>
    <s v="US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24.010941067991805"/>
    <x v="1"/>
    <n v="2739"/>
    <n v="58.997079225994888"/>
    <s v="US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103.94110004330879"/>
    <x v="0"/>
    <n v="210"/>
    <n v="32.985714285714288"/>
    <s v="US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27.95489524766781"/>
    <x v="1"/>
    <n v="3537"/>
    <n v="45.005654509471306"/>
    <s v="CA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2.419414597999257"/>
    <x v="1"/>
    <n v="2107"/>
    <n v="81.98196487897485"/>
    <s v="AU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161.80620884289746"/>
    <x v="0"/>
    <n v="136"/>
    <n v="39.080882352941174"/>
    <s v="US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13.84418901660281"/>
    <x v="1"/>
    <n v="3318"/>
    <n v="58.996383363471971"/>
    <s v="DK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144.68085106382981"/>
    <x v="0"/>
    <n v="86"/>
    <n v="40.988372093023258"/>
    <s v="CA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34.123222748815166"/>
    <x v="1"/>
    <n v="340"/>
    <n v="31.029411764705884"/>
    <s v="US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139.27576601671311"/>
    <x v="0"/>
    <n v="19"/>
    <n v="37.789473684210527"/>
    <s v="US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13.13914944636434"/>
    <x v="0"/>
    <n v="886"/>
    <n v="32.006772009029348"/>
    <s v="US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43.502138975604119"/>
    <x v="1"/>
    <n v="1442"/>
    <n v="95.966712898751737"/>
    <s v="CA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12.38095238095241"/>
    <x v="0"/>
    <n v="35"/>
    <n v="75"/>
    <s v="IT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425.07332681539418"/>
    <x v="3"/>
    <n v="441"/>
    <n v="102.0498866213152"/>
    <s v="US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145.78408195429472"/>
    <x v="0"/>
    <n v="24"/>
    <n v="105.75"/>
    <s v="US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263.48808030112923"/>
    <x v="0"/>
    <n v="86"/>
    <n v="37.069767441860463"/>
    <s v="IT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500.17611835153224"/>
    <x v="0"/>
    <n v="243"/>
    <n v="35.049382716049379"/>
    <s v="US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219.1235059760956"/>
    <x v="0"/>
    <n v="65"/>
    <n v="46.338461538461537"/>
    <s v="US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81.459385039008723"/>
    <x v="1"/>
    <n v="126"/>
    <n v="69.174603174603178"/>
    <s v="US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27.643158318316218"/>
    <x v="1"/>
    <n v="524"/>
    <n v="109.07824427480917"/>
    <s v="US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158.36230204712245"/>
    <x v="0"/>
    <n v="100"/>
    <n v="51.78"/>
    <s v="DK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33.534006056964898"/>
    <x v="1"/>
    <n v="1989"/>
    <n v="82.010055304172951"/>
    <s v="US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1046.1844065552061"/>
    <x v="0"/>
    <n v="168"/>
    <n v="35.958333333333336"/>
    <s v="US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185.95041322314049"/>
    <x v="0"/>
    <n v="13"/>
    <n v="74.461538461538467"/>
    <s v="US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5000"/>
    <x v="0"/>
    <n v="1"/>
    <n v="2"/>
    <s v="CA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14.680181754631247"/>
    <x v="1"/>
    <n v="157"/>
    <n v="91.114649681528661"/>
    <s v="US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126.85312547760965"/>
    <x v="3"/>
    <n v="82"/>
    <n v="79.792682926829272"/>
    <s v="US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74.400376396622775"/>
    <x v="1"/>
    <n v="4498"/>
    <n v="42.999777678968428"/>
    <s v="AU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2965.5990510083038"/>
    <x v="0"/>
    <n v="40"/>
    <n v="63.225000000000001"/>
    <s v="US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23.156394727467049"/>
    <x v="1"/>
    <n v="80"/>
    <n v="70.174999999999997"/>
    <s v="US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257.43707093821507"/>
    <x v="3"/>
    <n v="57"/>
    <n v="61.333333333333336"/>
    <s v="US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23.490721165139767"/>
    <x v="1"/>
    <n v="43"/>
    <n v="99"/>
    <s v="US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98.890060770428406"/>
    <x v="1"/>
    <n v="2053"/>
    <n v="96.984900146127615"/>
    <s v="US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471.94991749975736"/>
    <x v="2"/>
    <n v="808"/>
    <n v="51.004950495049506"/>
    <s v="AU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148.31177027453455"/>
    <x v="0"/>
    <n v="226"/>
    <n v="28.044247787610619"/>
    <s v="DK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105.3481331987891"/>
    <x v="0"/>
    <n v="1625"/>
    <n v="60.984615384615381"/>
    <s v="US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65.853658536585371"/>
    <x v="1"/>
    <n v="168"/>
    <n v="73.214285714285708"/>
    <s v="US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51.239004599269009"/>
    <x v="1"/>
    <n v="4289"/>
    <n v="39.997435299603637"/>
    <s v="US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9.7738061993856462"/>
    <x v="1"/>
    <n v="165"/>
    <n v="86.812121212121212"/>
    <s v="US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2602.921646746348"/>
    <x v="0"/>
    <n v="143"/>
    <n v="42.125874125874127"/>
    <s v="US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64.486729086853074"/>
    <x v="1"/>
    <n v="1815"/>
    <n v="103.97851239669421"/>
    <s v="US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223.44632280568456"/>
    <x v="0"/>
    <n v="934"/>
    <n v="62.003211991434689"/>
    <s v="US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46.307579819644161"/>
    <x v="1"/>
    <n v="397"/>
    <n v="31.005037783375315"/>
    <s v="GB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0.108955428637447"/>
    <x v="1"/>
    <n v="1539"/>
    <n v="89.991552956465242"/>
    <s v="US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1184.4077961019491"/>
    <x v="0"/>
    <n v="17"/>
    <n v="39.235294117647058"/>
    <s v="US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101.39364099140448"/>
    <x v="0"/>
    <n v="2179"/>
    <n v="54.993116108306566"/>
    <s v="US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72.474709346217722"/>
    <x v="1"/>
    <n v="138"/>
    <n v="47.992753623188406"/>
    <s v="US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106.59731125682259"/>
    <x v="0"/>
    <n v="931"/>
    <n v="87.966702470461868"/>
    <s v="US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24.774594001658773"/>
    <x v="1"/>
    <n v="3594"/>
    <n v="51.999165275459099"/>
    <s v="US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38.4358099298178"/>
    <x v="1"/>
    <n v="5880"/>
    <n v="29.999659863945578"/>
    <s v="US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27.275206836985184"/>
    <x v="1"/>
    <n v="112"/>
    <n v="98.205357142857139"/>
    <s v="US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59.269496160621301"/>
    <x v="1"/>
    <n v="943"/>
    <n v="108.96182396606575"/>
    <s v="US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83.397842179108807"/>
    <x v="1"/>
    <n v="2468"/>
    <n v="66.998379254457049"/>
    <s v="US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51.629090821360933"/>
    <x v="1"/>
    <n v="2551"/>
    <n v="64.99333594668758"/>
    <s v="US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23.800079333597779"/>
    <x v="1"/>
    <n v="101"/>
    <n v="99.841584158415841"/>
    <s v="US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130.36393264530147"/>
    <x v="3"/>
    <n v="67"/>
    <n v="82.432835820895519"/>
    <s v="US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58.389146488064569"/>
    <x v="1"/>
    <n v="92"/>
    <n v="63.293478260869563"/>
    <s v="US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63.333333333333329"/>
    <x v="1"/>
    <n v="62"/>
    <n v="96.774193548387103"/>
    <s v="US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91.675834250091683"/>
    <x v="1"/>
    <n v="149"/>
    <n v="54.906040268456373"/>
    <s v="IT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239.62106436333238"/>
    <x v="0"/>
    <n v="92"/>
    <n v="39.010869565217391"/>
    <s v="US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913.7173259310664"/>
    <x v="0"/>
    <n v="57"/>
    <n v="75.84210526315789"/>
    <s v="AU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62.744568884091208"/>
    <x v="1"/>
    <n v="329"/>
    <n v="45.051671732522799"/>
    <s v="US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23.673308344841189"/>
    <x v="1"/>
    <n v="97"/>
    <n v="104.51546391752578"/>
    <s v="DK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102.33450591621363"/>
    <x v="0"/>
    <n v="41"/>
    <n v="76.268292682926827"/>
    <s v="US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23.878366524804264"/>
    <x v="1"/>
    <n v="1784"/>
    <n v="69.015695067264573"/>
    <s v="US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98.119711871611671"/>
    <x v="1"/>
    <n v="1684"/>
    <n v="101.97684085510689"/>
    <s v="AU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78.292478329760456"/>
    <x v="1"/>
    <n v="250"/>
    <n v="42.915999999999997"/>
    <s v="US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22.4609375"/>
    <x v="1"/>
    <n v="238"/>
    <n v="43.025210084033617"/>
    <s v="US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17.552657973921765"/>
    <x v="1"/>
    <n v="53"/>
    <n v="75.245283018867923"/>
    <s v="US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19.633064789113806"/>
    <x v="1"/>
    <n v="214"/>
    <n v="69.023364485981304"/>
    <s v="US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0.718820397296742"/>
    <x v="1"/>
    <n v="222"/>
    <n v="65.986486486486484"/>
    <s v="US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10.722524883839315"/>
    <x v="1"/>
    <n v="1884"/>
    <n v="98.013800424628457"/>
    <s v="US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47.317408227123558"/>
    <x v="1"/>
    <n v="218"/>
    <n v="60.105504587155963"/>
    <s v="AU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36.586454088461885"/>
    <x v="1"/>
    <n v="6465"/>
    <n v="26.000773395204948"/>
    <s v="US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333.3333333333335"/>
    <x v="0"/>
    <n v="1"/>
    <n v="3"/>
    <s v="US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184.89583333333331"/>
    <x v="0"/>
    <n v="101"/>
    <n v="38.019801980198018"/>
    <s v="US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15.966789078716271"/>
    <x v="1"/>
    <n v="59"/>
    <n v="106.15254237288136"/>
    <s v="US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112.33254130416694"/>
    <x v="0"/>
    <n v="1335"/>
    <n v="81.019475655430711"/>
    <s v="CA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54.085831863609648"/>
    <x v="1"/>
    <n v="88"/>
    <n v="96.647727272727266"/>
    <s v="US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83.217036233007704"/>
    <x v="1"/>
    <n v="1697"/>
    <n v="57.003535651149086"/>
    <s v="US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427.52867570385814"/>
    <x v="0"/>
    <n v="15"/>
    <n v="63.93333333333333"/>
    <s v="GB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68.493150684931507"/>
    <x v="1"/>
    <n v="92"/>
    <n v="90.456521739130437"/>
    <s v="US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37.246722288438619"/>
    <x v="1"/>
    <n v="186"/>
    <n v="72.172043010752688"/>
    <s v="US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16.736401673640167"/>
    <x v="1"/>
    <n v="138"/>
    <n v="77.934782608695656"/>
    <s v="US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63.412179164569707"/>
    <x v="1"/>
    <n v="261"/>
    <n v="38.065134099616856"/>
    <s v="US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20.49576093981671"/>
    <x v="0"/>
    <n v="454"/>
    <n v="57.936123348017624"/>
    <s v="US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.906906906906908"/>
    <x v="1"/>
    <n v="107"/>
    <n v="49.794392523364486"/>
    <s v="US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26.961695797694311"/>
    <x v="1"/>
    <n v="199"/>
    <n v="54.050251256281406"/>
    <s v="US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27.573696145124714"/>
    <x v="1"/>
    <n v="5512"/>
    <n v="30.002721335268504"/>
    <s v="US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81.246891062841982"/>
    <x v="1"/>
    <n v="86"/>
    <n v="70.127906976744185"/>
    <s v="US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130.26472026262485"/>
    <x v="0"/>
    <n v="3182"/>
    <n v="26.996228786926462"/>
    <s v="IT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42.804530609408658"/>
    <x v="1"/>
    <n v="2768"/>
    <n v="51.990606936416185"/>
    <s v="AU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55.391432791728214"/>
    <x v="1"/>
    <n v="48"/>
    <n v="56.416666666666664"/>
    <s v="US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39.583804569102014"/>
    <x v="1"/>
    <n v="87"/>
    <n v="101.63218390804597"/>
    <s v="US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367.96445196783753"/>
    <x v="3"/>
    <n v="1890"/>
    <n v="25.005291005291006"/>
    <s v="US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7869.943676395289"/>
    <x v="2"/>
    <n v="61"/>
    <n v="32.016393442622949"/>
    <s v="US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2.893678105427135"/>
    <x v="1"/>
    <n v="1894"/>
    <n v="82.021647307286173"/>
    <s v="US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72.869955156950667"/>
    <x v="1"/>
    <n v="282"/>
    <n v="37.957446808510639"/>
    <s v="CA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10.47865459249675"/>
    <x v="0"/>
    <n v="15"/>
    <n v="51.533333333333331"/>
    <s v="US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41.405669391655167"/>
    <x v="1"/>
    <n v="116"/>
    <n v="81.198275862068968"/>
    <s v="US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103.30578512396693"/>
    <x v="0"/>
    <n v="133"/>
    <n v="40.030075187969928"/>
    <s v="US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9.377093101138648"/>
    <x v="1"/>
    <n v="83"/>
    <n v="89.939759036144579"/>
    <s v="US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0.68530514831231"/>
    <x v="1"/>
    <n v="91"/>
    <n v="96.692307692307693"/>
    <s v="US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58.582308142940832"/>
    <x v="1"/>
    <n v="546"/>
    <n v="25.010989010989011"/>
    <s v="US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17.198679141441936"/>
    <x v="1"/>
    <n v="393"/>
    <n v="36.987277353689571"/>
    <s v="US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109.26457303788723"/>
    <x v="0"/>
    <n v="2062"/>
    <n v="73.012609117361791"/>
    <s v="US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92.55178492728075"/>
    <x v="1"/>
    <n v="133"/>
    <n v="68.240601503759393"/>
    <s v="US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533.94858272907049"/>
    <x v="0"/>
    <n v="29"/>
    <n v="52.310344827586206"/>
    <s v="DK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120.20115294983442"/>
    <x v="0"/>
    <n v="132"/>
    <n v="61.765151515151516"/>
    <s v="US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14.15762151958471"/>
    <x v="1"/>
    <n v="254"/>
    <n v="25.027559055118111"/>
    <s v="US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573.19629800071584"/>
    <x v="3"/>
    <n v="184"/>
    <n v="106.28804347826087"/>
    <s v="US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47.68031484144403"/>
    <x v="1"/>
    <n v="176"/>
    <n v="75.07386363636364"/>
    <s v="US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102.26442658875092"/>
    <x v="0"/>
    <n v="137"/>
    <n v="39.970802919708028"/>
    <s v="DK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5.9373608431052398"/>
    <x v="1"/>
    <n v="337"/>
    <n v="39.982195845697326"/>
    <s v="CA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183.8163145156015"/>
    <x v="0"/>
    <n v="908"/>
    <n v="101.01541850220265"/>
    <s v="US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21.900474510281057"/>
    <x v="1"/>
    <n v="107"/>
    <n v="76.813084112149539"/>
    <s v="US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1018.1311018131101"/>
    <x v="0"/>
    <n v="10"/>
    <n v="71.7"/>
    <s v="US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610.32863849765261"/>
    <x v="3"/>
    <n v="32"/>
    <n v="33.28125"/>
    <s v="IT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7.4645434187608855"/>
    <x v="1"/>
    <n v="183"/>
    <n v="43.923497267759565"/>
    <s v="US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280.5042969942852"/>
    <x v="0"/>
    <n v="1910"/>
    <n v="36.004712041884815"/>
    <s v="CH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181.98090692124106"/>
    <x v="0"/>
    <n v="38"/>
    <n v="88.21052631578948"/>
    <s v="AU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106.11643330876934"/>
    <x v="0"/>
    <n v="104"/>
    <n v="65.240384615384613"/>
    <s v="AU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69.485805042684134"/>
    <x v="1"/>
    <n v="72"/>
    <n v="69.958333333333329"/>
    <s v="US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194.47287615148414"/>
    <x v="0"/>
    <n v="49"/>
    <n v="39.877551020408163"/>
    <s v="US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2000"/>
    <x v="0"/>
    <n v="1"/>
    <n v="5"/>
    <s v="DK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7.4367873078829945"/>
    <x v="1"/>
    <n v="295"/>
    <n v="41.023728813559323"/>
    <s v="US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14.02162251382356"/>
    <x v="0"/>
    <n v="245"/>
    <n v="98.914285714285711"/>
    <s v="US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121.03951584193663"/>
    <x v="0"/>
    <n v="32"/>
    <n v="87.78125"/>
    <s v="US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18.310227569971225"/>
    <x v="1"/>
    <n v="142"/>
    <n v="80.767605633802816"/>
    <s v="US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34.938857000249563"/>
    <x v="1"/>
    <n v="85"/>
    <n v="94.28235294117647"/>
    <s v="US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1264.5914396887158"/>
    <x v="0"/>
    <n v="7"/>
    <n v="73.428571428571431"/>
    <s v="US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75.679157178018542"/>
    <x v="1"/>
    <n v="659"/>
    <n v="65.968133535660087"/>
    <s v="DK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134.99314755596163"/>
    <x v="0"/>
    <n v="803"/>
    <n v="109.04109589041096"/>
    <s v="US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132.81503077421445"/>
    <x v="3"/>
    <n v="75"/>
    <n v="41.16"/>
    <s v="US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491.80327868852459"/>
    <x v="0"/>
    <n v="16"/>
    <n v="99.125"/>
    <s v="US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49.172650640024976"/>
    <x v="1"/>
    <n v="121"/>
    <n v="105.88429752066116"/>
    <s v="US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2.234312361940603"/>
    <x v="1"/>
    <n v="3742"/>
    <n v="48.996525921966864"/>
    <s v="US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25.296079107738301"/>
    <x v="1"/>
    <n v="223"/>
    <n v="39"/>
    <s v="US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33.931168201648084"/>
    <x v="1"/>
    <n v="133"/>
    <n v="31.022556390977442"/>
    <s v="US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295.03105590062108"/>
    <x v="0"/>
    <n v="31"/>
    <n v="103.87096774193549"/>
    <s v="US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149.97656616153725"/>
    <x v="0"/>
    <n v="108"/>
    <n v="59.268518518518519"/>
    <s v="IT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520.09456264775417"/>
    <x v="0"/>
    <n v="30"/>
    <n v="42.3"/>
    <s v="US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631.22923588039862"/>
    <x v="0"/>
    <n v="17"/>
    <n v="53.117647058823529"/>
    <s v="US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258.38203629652418"/>
    <x v="3"/>
    <n v="64"/>
    <n v="50.796875"/>
    <s v="US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1043.0054374691053"/>
    <x v="0"/>
    <n v="80"/>
    <n v="101.15"/>
    <s v="US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106.21984515839473"/>
    <x v="0"/>
    <n v="2468"/>
    <n v="65.000810372771468"/>
    <s v="US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60.037580775752765"/>
    <x v="1"/>
    <n v="5168"/>
    <n v="37.998645510835914"/>
    <s v="US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414.33891992551207"/>
    <x v="0"/>
    <n v="26"/>
    <n v="82.615384615384613"/>
    <s v="GB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60.954670329670336"/>
    <x v="1"/>
    <n v="307"/>
    <n v="37.941368078175898"/>
    <s v="US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110.22553840936069"/>
    <x v="0"/>
    <n v="73"/>
    <n v="80.780821917808225"/>
    <s v="US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216.47624774503907"/>
    <x v="0"/>
    <n v="128"/>
    <n v="25.984375"/>
    <s v="US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259.48103792415174"/>
    <x v="0"/>
    <n v="33"/>
    <n v="30.363636363636363"/>
    <s v="US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74.871421419143417"/>
    <x v="1"/>
    <n v="2441"/>
    <n v="54.004916018025398"/>
    <s v="US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436.74628672533407"/>
    <x v="2"/>
    <n v="211"/>
    <n v="101.78672985781991"/>
    <s v="US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54.067062409754527"/>
    <x v="1"/>
    <n v="1385"/>
    <n v="45.003610108303249"/>
    <s v="GB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22.536365498873181"/>
    <x v="1"/>
    <n v="190"/>
    <n v="77.068421052631578"/>
    <s v="US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50.004831384674851"/>
    <x v="1"/>
    <n v="470"/>
    <n v="88.076595744680844"/>
    <s v="US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80.672268907563023"/>
    <x v="1"/>
    <n v="253"/>
    <n v="47.035573122529641"/>
    <s v="US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53.586750635432011"/>
    <x v="1"/>
    <n v="1113"/>
    <n v="110.99550763701707"/>
    <s v="US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87.500251726846173"/>
    <x v="1"/>
    <n v="2283"/>
    <n v="87.003066141042481"/>
    <s v="US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103.05821987697152"/>
    <x v="0"/>
    <n v="1072"/>
    <n v="63.994402985074629"/>
    <s v="US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81.420595533498769"/>
    <x v="1"/>
    <n v="1095"/>
    <n v="105.9945205479452"/>
    <s v="US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55.821244061995166"/>
    <x v="1"/>
    <n v="1690"/>
    <n v="73.989349112426041"/>
    <s v="US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125.07570613173785"/>
    <x v="3"/>
    <n v="1297"/>
    <n v="84.02004626060139"/>
    <s v="CA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106.10914083056859"/>
    <x v="0"/>
    <n v="393"/>
    <n v="88.966921119592882"/>
    <s v="US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118.10657490932763"/>
    <x v="0"/>
    <n v="1257"/>
    <n v="76.990453460620529"/>
    <s v="US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150.32638714536782"/>
    <x v="0"/>
    <n v="328"/>
    <n v="97.146341463414629"/>
    <s v="US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185.4522975479085"/>
    <x v="0"/>
    <n v="147"/>
    <n v="33.013605442176868"/>
    <s v="US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238.18994925204015"/>
    <x v="0"/>
    <n v="830"/>
    <n v="99.950602409638549"/>
    <s v="US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680.51297551707762"/>
    <x v="0"/>
    <n v="331"/>
    <n v="69.966767371601208"/>
    <s v="GB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290.06526468455405"/>
    <x v="0"/>
    <n v="25"/>
    <n v="110.32"/>
    <s v="US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7.1388910922503364"/>
    <x v="1"/>
    <n v="191"/>
    <n v="66.005235602094245"/>
    <s v="US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139.33330065885747"/>
    <x v="0"/>
    <n v="3483"/>
    <n v="41.005742176284812"/>
    <s v="US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188.41576523062173"/>
    <x v="0"/>
    <n v="923"/>
    <n v="103.96316359696641"/>
    <s v="US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2000"/>
    <x v="0"/>
    <n v="1"/>
    <n v="5"/>
    <s v="US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78.304149802918715"/>
    <x v="1"/>
    <n v="2013"/>
    <n v="47.009935419771487"/>
    <s v="US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286.59160696008189"/>
    <x v="0"/>
    <n v="33"/>
    <n v="29.606060606060606"/>
    <s v="CA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24.354708939482897"/>
    <x v="1"/>
    <n v="1703"/>
    <n v="81.010569583088667"/>
    <s v="US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80.816110227874944"/>
    <x v="1"/>
    <n v="80"/>
    <n v="94.35"/>
    <s v="DK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169.56715751896473"/>
    <x v="2"/>
    <n v="86"/>
    <n v="26.058139534883722"/>
    <s v="US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271.05800058292044"/>
    <x v="0"/>
    <n v="40"/>
    <n v="85.775000000000006"/>
    <s v="IT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54.079473312955564"/>
    <x v="1"/>
    <n v="41"/>
    <n v="103.73170731707317"/>
    <s v="US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846.42233856893552"/>
    <x v="0"/>
    <n v="23"/>
    <n v="49.826086956521742"/>
    <s v="CA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33.478406427854033"/>
    <x v="1"/>
    <n v="187"/>
    <n v="63.893048128342244"/>
    <s v="US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44.179024953378921"/>
    <x v="1"/>
    <n v="2875"/>
    <n v="47.002434782608695"/>
    <s v="GB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57.615755290173901"/>
    <x v="1"/>
    <n v="88"/>
    <n v="108.47727272727273"/>
    <s v="US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26.899309342057432"/>
    <x v="1"/>
    <n v="191"/>
    <n v="72.015706806282722"/>
    <s v="US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62.42496998799519"/>
    <x v="1"/>
    <n v="139"/>
    <n v="59.928057553956833"/>
    <s v="US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6.1868426479686534"/>
    <x v="1"/>
    <n v="186"/>
    <n v="78.209677419354833"/>
    <s v="US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13.634426927993182"/>
    <x v="1"/>
    <n v="112"/>
    <n v="104.77678571428571"/>
    <s v="AU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16.888722086695442"/>
    <x v="1"/>
    <n v="101"/>
    <n v="105.52475247524752"/>
    <s v="US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529.41176470588232"/>
    <x v="0"/>
    <n v="75"/>
    <n v="24.933333333333334"/>
    <s v="US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36.126163679310821"/>
    <x v="1"/>
    <n v="206"/>
    <n v="69.873786407766985"/>
    <s v="GB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36.627552058604081"/>
    <x v="1"/>
    <n v="154"/>
    <n v="95.733766233766232"/>
    <s v="US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62.749699661945066"/>
    <x v="1"/>
    <n v="5966"/>
    <n v="29.997485752598056"/>
    <s v="US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147.34054980141732"/>
    <x v="0"/>
    <n v="2176"/>
    <n v="59.011948529411768"/>
    <s v="US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6.283161128176487"/>
    <x v="1"/>
    <n v="169"/>
    <n v="84.757396449704146"/>
    <s v="US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13.695211545367671"/>
    <x v="1"/>
    <n v="2106"/>
    <n v="78.010921177587846"/>
    <s v="US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758.39260635165135"/>
    <x v="0"/>
    <n v="441"/>
    <n v="50.05215419501134"/>
    <s v="US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182.55578093306289"/>
    <x v="0"/>
    <n v="25"/>
    <n v="59.16"/>
    <s v="US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27.698574338085542"/>
    <x v="1"/>
    <n v="131"/>
    <n v="93.702290076335885"/>
    <s v="US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974.8921145547273"/>
    <x v="0"/>
    <n v="127"/>
    <n v="40.14173228346457"/>
    <s v="US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716.18037135278519"/>
    <x v="0"/>
    <n v="355"/>
    <n v="70.090140845070422"/>
    <s v="US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247.25274725274727"/>
    <x v="0"/>
    <n v="44"/>
    <n v="66.181818181818187"/>
    <s v="GB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62.375249500998009"/>
    <x v="1"/>
    <n v="84"/>
    <n v="47.714285714285715"/>
    <s v="US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54.364550210277976"/>
    <x v="1"/>
    <n v="155"/>
    <n v="62.896774193548389"/>
    <s v="US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156.81544028950543"/>
    <x v="0"/>
    <n v="67"/>
    <n v="86.611940298507463"/>
    <s v="US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44.369321783224166"/>
    <x v="1"/>
    <n v="189"/>
    <n v="75.126984126984127"/>
    <s v="US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58.136284867795851"/>
    <x v="1"/>
    <n v="4799"/>
    <n v="41.004167534903104"/>
    <s v="US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68.414850771205977"/>
    <x v="1"/>
    <n v="1137"/>
    <n v="50.007915567282325"/>
    <s v="US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130.84960503698554"/>
    <x v="0"/>
    <n v="1068"/>
    <n v="96.960674157303373"/>
    <s v="US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254.70265217899288"/>
    <x v="0"/>
    <n v="424"/>
    <n v="100.93160377358491"/>
    <s v="US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887.30870304529287"/>
    <x v="3"/>
    <n v="145"/>
    <n v="89.227586206896547"/>
    <s v="CH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81.892809219354334"/>
    <x v="1"/>
    <n v="1152"/>
    <n v="87.979166666666671"/>
    <s v="US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53.607326334599058"/>
    <x v="1"/>
    <n v="50"/>
    <n v="89.54"/>
    <s v="US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1374.9146369223765"/>
    <x v="0"/>
    <n v="151"/>
    <n v="29.09271523178808"/>
    <s v="US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152.34062712817931"/>
    <x v="0"/>
    <n v="1608"/>
    <n v="42.006218905472636"/>
    <s v="US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43.675411021782068"/>
    <x v="1"/>
    <n v="3059"/>
    <n v="47.004903563255965"/>
    <s v="CA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21.304926764314246"/>
    <x v="1"/>
    <n v="34"/>
    <n v="110.44117647058823"/>
    <s v="US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76.856462437757088"/>
    <x v="1"/>
    <n v="220"/>
    <n v="41.990909090909092"/>
    <s v="US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59.860800914143255"/>
    <x v="1"/>
    <n v="1604"/>
    <n v="48.012468827930178"/>
    <s v="AU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57.516154228502444"/>
    <x v="1"/>
    <n v="454"/>
    <n v="31.019823788546255"/>
    <s v="US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13.932142271758726"/>
    <x v="1"/>
    <n v="123"/>
    <n v="99.203252032520325"/>
    <s v="IT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156.61467638868768"/>
    <x v="0"/>
    <n v="941"/>
    <n v="66.022316684378325"/>
    <s v="US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5000"/>
    <x v="0"/>
    <n v="1"/>
    <n v="2"/>
    <s v="US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6.534998547778101"/>
    <x v="1"/>
    <n v="299"/>
    <n v="46.060200668896321"/>
    <s v="US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247.79361846571621"/>
    <x v="0"/>
    <n v="40"/>
    <n v="73.650000000000006"/>
    <s v="US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115.98151877739605"/>
    <x v="0"/>
    <n v="3015"/>
    <n v="55.99336650082919"/>
    <s v="CA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.687197465024202"/>
    <x v="1"/>
    <n v="2237"/>
    <n v="68.985695127402778"/>
    <s v="US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111.58442341764993"/>
    <x v="0"/>
    <n v="435"/>
    <n v="60.981609195402299"/>
    <s v="US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54.901303382087931"/>
    <x v="1"/>
    <n v="645"/>
    <n v="110.98139534883721"/>
    <s v="US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28.099173553719009"/>
    <x v="1"/>
    <n v="484"/>
    <n v="25"/>
    <s v="DK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75.851265561876488"/>
    <x v="1"/>
    <n v="154"/>
    <n v="78.759740259740255"/>
    <s v="CA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215.90981466148654"/>
    <x v="0"/>
    <n v="714"/>
    <n v="87.960784313725483"/>
    <s v="US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276.75741861135117"/>
    <x v="2"/>
    <n v="1111"/>
    <n v="49.987398739873989"/>
    <s v="US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95.576522484989596"/>
    <x v="1"/>
    <n v="82"/>
    <n v="99.524390243902445"/>
    <s v="US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14.9508756941478"/>
    <x v="1"/>
    <n v="134"/>
    <n v="104.82089552238806"/>
    <s v="US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161.10109837793723"/>
    <x v="2"/>
    <n v="1089"/>
    <n v="108.01469237832875"/>
    <s v="US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118.06405068849786"/>
    <x v="0"/>
    <n v="5497"/>
    <n v="28.998544660724033"/>
    <s v="US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904.23836838750799"/>
    <x v="0"/>
    <n v="418"/>
    <n v="30.028708133971293"/>
    <s v="US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228.10852949650041"/>
    <x v="0"/>
    <n v="1439"/>
    <n v="41.005559416261292"/>
    <s v="US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180.27571580063625"/>
    <x v="0"/>
    <n v="15"/>
    <n v="62.866666666666667"/>
    <s v="US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174.21751114800506"/>
    <x v="0"/>
    <n v="1999"/>
    <n v="47.005002501250623"/>
    <s v="CA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81.014316326022112"/>
    <x v="1"/>
    <n v="5203"/>
    <n v="26.997693638285604"/>
    <s v="US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77.845243655612634"/>
    <x v="1"/>
    <n v="94"/>
    <n v="68.329787234042556"/>
    <s v="US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156.27597672485453"/>
    <x v="0"/>
    <n v="118"/>
    <n v="50.974576271186443"/>
    <s v="US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78.555304740406314"/>
    <x v="1"/>
    <n v="205"/>
    <n v="54.024390243902438"/>
    <s v="US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940.02416841569675"/>
    <x v="0"/>
    <n v="162"/>
    <n v="97.055555555555557"/>
    <s v="US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247.09302325581396"/>
    <x v="0"/>
    <n v="83"/>
    <n v="24.867469879518072"/>
    <s v="US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34.762456546929315"/>
    <x v="1"/>
    <n v="92"/>
    <n v="84.423913043478265"/>
    <s v="US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17.453699214583533"/>
    <x v="1"/>
    <n v="219"/>
    <n v="47.091324200913242"/>
    <s v="US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88.570587459013893"/>
    <x v="1"/>
    <n v="2526"/>
    <n v="77.996041171813147"/>
    <s v="US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215.57497289367947"/>
    <x v="0"/>
    <n v="747"/>
    <n v="62.967871485943775"/>
    <s v="US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110.28286689262143"/>
    <x v="3"/>
    <n v="2138"/>
    <n v="81.006080449017773"/>
    <s v="US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147.62165117550575"/>
    <x v="0"/>
    <n v="84"/>
    <n v="65.321428571428569"/>
    <s v="US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51.950697769175925"/>
    <x v="1"/>
    <n v="94"/>
    <n v="104.43617021276596"/>
    <s v="US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120.89810017271157"/>
    <x v="0"/>
    <n v="91"/>
    <n v="69.989010989010993"/>
    <s v="US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184.62474336552353"/>
    <x v="0"/>
    <n v="792"/>
    <n v="83.023989898989896"/>
    <s v="US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598.00664451827242"/>
    <x v="3"/>
    <n v="10"/>
    <n v="90.3"/>
    <s v="CA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85.560296429373466"/>
    <x v="1"/>
    <n v="1713"/>
    <n v="103.98131932282546"/>
    <s v="IT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9.5043134961251656"/>
    <x v="1"/>
    <n v="249"/>
    <n v="54.931726907630519"/>
    <s v="US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81.251880830574791"/>
    <x v="1"/>
    <n v="192"/>
    <n v="51.921875"/>
    <s v="US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55.978957307614486"/>
    <x v="1"/>
    <n v="247"/>
    <n v="60.02834008097166"/>
    <s v="US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28.146679881070369"/>
    <x v="1"/>
    <n v="2293"/>
    <n v="44.003488879197555"/>
    <s v="US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61.764103305735333"/>
    <x v="1"/>
    <n v="3131"/>
    <n v="53.003513254551258"/>
    <s v="US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401.37614678899081"/>
    <x v="0"/>
    <n v="32"/>
    <n v="54.5"/>
    <s v="US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50.321498462398665"/>
    <x v="1"/>
    <n v="143"/>
    <n v="75.04195804195804"/>
    <s v="IT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287.74752475247521"/>
    <x v="3"/>
    <n v="90"/>
    <n v="35.911111111111111"/>
    <s v="US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56.683123057231668"/>
    <x v="1"/>
    <n v="296"/>
    <n v="36.952702702702702"/>
    <s v="US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19.554893379271814"/>
    <x v="1"/>
    <n v="170"/>
    <n v="63.170588235294119"/>
    <s v="US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121.88564258827748"/>
    <x v="0"/>
    <n v="186"/>
    <n v="29.99462365591398"/>
    <s v="US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411.08226942840497"/>
    <x v="3"/>
    <n v="439"/>
    <n v="86"/>
    <s v="GB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198.08743169398909"/>
    <x v="0"/>
    <n v="605"/>
    <n v="75.014876033057845"/>
    <s v="US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10.341261633919338"/>
    <x v="1"/>
    <n v="86"/>
    <n v="101.19767441860465"/>
    <s v="DK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2500"/>
    <x v="0"/>
    <n v="1"/>
    <n v="4"/>
    <s v="CA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81.403385590942506"/>
    <x v="1"/>
    <n v="6286"/>
    <n v="29.001272669424118"/>
    <s v="US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157.63546798029557"/>
    <x v="0"/>
    <n v="31"/>
    <n v="98.225806451612897"/>
    <s v="US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177.51997586351206"/>
    <x v="0"/>
    <n v="1181"/>
    <n v="87.001693480101608"/>
    <s v="US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226.88598979013045"/>
    <x v="0"/>
    <n v="39"/>
    <n v="45.205128205128204"/>
    <s v="US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84.479057895347481"/>
    <x v="1"/>
    <n v="3727"/>
    <n v="37.001341561577675"/>
    <s v="US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96.03904538238497"/>
    <x v="1"/>
    <n v="1605"/>
    <n v="94.976947040498445"/>
    <s v="US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375.37537537537537"/>
    <x v="0"/>
    <n v="46"/>
    <n v="28.956521739130434"/>
    <s v="US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28.473708152915606"/>
    <x v="1"/>
    <n v="2120"/>
    <n v="55.993396226415094"/>
    <s v="US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111.03278110680297"/>
    <x v="0"/>
    <n v="105"/>
    <n v="54.038095238095238"/>
    <s v="US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58.26656955571741"/>
    <x v="1"/>
    <n v="50"/>
    <n v="82.38"/>
    <s v="US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70.898574852533841"/>
    <x v="1"/>
    <n v="2080"/>
    <n v="66.997115384615384"/>
    <s v="US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27.01700904146605"/>
    <x v="0"/>
    <n v="535"/>
    <n v="107.91401869158878"/>
    <s v="US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92.451726155646568"/>
    <x v="1"/>
    <n v="2105"/>
    <n v="69.009501187648453"/>
    <s v="US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74.931593348768672"/>
    <x v="1"/>
    <n v="2436"/>
    <n v="39.006568144499177"/>
    <s v="US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53.233661796352926"/>
    <x v="1"/>
    <n v="80"/>
    <n v="110.3625"/>
    <s v="US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0.120481927710845"/>
    <x v="1"/>
    <n v="42"/>
    <n v="94.857142857142861"/>
    <s v="US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17.384825530858063"/>
    <x v="1"/>
    <n v="139"/>
    <n v="57.935251798561154"/>
    <s v="CA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246.91358024691357"/>
    <x v="0"/>
    <n v="16"/>
    <n v="101.25"/>
    <s v="US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54.221533694810219"/>
    <x v="1"/>
    <n v="159"/>
    <n v="64.95597484276729"/>
    <s v="US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34.988823014870249"/>
    <x v="1"/>
    <n v="381"/>
    <n v="27.00524934383202"/>
    <s v="US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.347962382445143"/>
    <x v="1"/>
    <n v="194"/>
    <n v="50.97422680412371"/>
    <s v="GB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254.88051440124622"/>
    <x v="0"/>
    <n v="575"/>
    <n v="104.94260869565217"/>
    <s v="US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56.135623666778933"/>
    <x v="1"/>
    <n v="106"/>
    <n v="84.028301886792448"/>
    <s v="US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27.386005751061209"/>
    <x v="1"/>
    <n v="142"/>
    <n v="102.85915492957747"/>
    <s v="US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87.760910815939269"/>
    <x v="1"/>
    <n v="211"/>
    <n v="39.962085308056871"/>
    <s v="US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335.24736528833023"/>
    <x v="0"/>
    <n v="1120"/>
    <n v="51.001785714285717"/>
    <s v="US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184.26186863212658"/>
    <x v="0"/>
    <n v="113"/>
    <n v="40.823008849557525"/>
    <s v="US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42.311642466621159"/>
    <x v="1"/>
    <n v="2756"/>
    <n v="58.999637155297535"/>
    <s v="US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19.496344435418358"/>
    <x v="1"/>
    <n v="173"/>
    <n v="71.156069364161851"/>
    <s v="GB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99.353049907578566"/>
    <x v="1"/>
    <n v="87"/>
    <n v="99.494252873563212"/>
    <s v="US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122.92801270547923"/>
    <x v="0"/>
    <n v="1538"/>
    <n v="103.98634590377114"/>
    <s v="US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609.57910014513789"/>
    <x v="0"/>
    <n v="9"/>
    <n v="76.555555555555557"/>
    <s v="US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189.48503192636207"/>
    <x v="0"/>
    <n v="554"/>
    <n v="87.068592057761734"/>
    <s v="US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38.431077238675165"/>
    <x v="1"/>
    <n v="1572"/>
    <n v="48.99554707379135"/>
    <s v="GB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25.38428386726042"/>
    <x v="0"/>
    <n v="648"/>
    <n v="42.969135802469133"/>
    <s v="GB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740.74074074074076"/>
    <x v="0"/>
    <n v="21"/>
    <n v="33.428571428571431"/>
    <s v="GB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55.983027448432679"/>
    <x v="1"/>
    <n v="2346"/>
    <n v="83.982949701619773"/>
    <s v="US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45.442853468232876"/>
    <x v="1"/>
    <n v="115"/>
    <n v="101.41739130434783"/>
    <s v="US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98.511617946246915"/>
    <x v="1"/>
    <n v="85"/>
    <n v="109.87058823529412"/>
    <s v="IT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52.219321148825074"/>
    <x v="1"/>
    <n v="144"/>
    <n v="31.916666666666668"/>
    <s v="US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2.749643962937554"/>
    <x v="1"/>
    <n v="2443"/>
    <n v="70.993450675399103"/>
    <s v="US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416.74848901398616"/>
    <x v="3"/>
    <n v="595"/>
    <n v="77.026890756302521"/>
    <s v="US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13.81639545594105"/>
    <x v="1"/>
    <n v="64"/>
    <n v="101.78125"/>
    <s v="US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18.26951183864367"/>
    <x v="1"/>
    <n v="268"/>
    <n v="51.059701492537314"/>
    <s v="US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24.125452352231605"/>
    <x v="1"/>
    <n v="195"/>
    <n v="68.02051282051282"/>
    <s v="DK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11025.794841031793"/>
    <x v="0"/>
    <n v="54"/>
    <n v="30.87037037037037"/>
    <s v="US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292.62466407882954"/>
    <x v="0"/>
    <n v="120"/>
    <n v="27.908333333333335"/>
    <s v="US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417.55726838957622"/>
    <x v="0"/>
    <n v="579"/>
    <n v="79.994818652849744"/>
    <s v="DK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208.01849053249177"/>
    <x v="0"/>
    <n v="2072"/>
    <n v="38.003378378378379"/>
    <s v="US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142.56146571006934"/>
    <x v="0"/>
    <n v="1796"/>
    <n v="59.990534521158132"/>
    <s v="US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18.870663376397154"/>
    <x v="1"/>
    <n v="186"/>
    <n v="37.037634408602152"/>
    <s v="AU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55.455276950177236"/>
    <x v="1"/>
    <n v="460"/>
    <n v="99.963043478260872"/>
    <s v="US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108.31889081455806"/>
    <x v="0"/>
    <n v="62"/>
    <n v="111.6774193548387"/>
    <s v="IT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719.37264943586467"/>
    <x v="0"/>
    <n v="347"/>
    <n v="36.014409221902014"/>
    <s v="US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10.786581492623176"/>
    <x v="1"/>
    <n v="2528"/>
    <n v="66.010284810126578"/>
    <s v="US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250.89605734767025"/>
    <x v="0"/>
    <n v="19"/>
    <n v="44.05263157894737"/>
    <s v="US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89.103291713961411"/>
    <x v="1"/>
    <n v="3657"/>
    <n v="52.999726551818434"/>
    <s v="US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140.99238557442894"/>
    <x v="0"/>
    <n v="1258"/>
    <n v="95"/>
    <s v="US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83.970287436753139"/>
    <x v="1"/>
    <n v="131"/>
    <n v="70.908396946564892"/>
    <s v="AU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416.3614851540932"/>
    <x v="0"/>
    <n v="362"/>
    <n v="98.060773480662988"/>
    <s v="US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71.777882946837053"/>
    <x v="1"/>
    <n v="239"/>
    <n v="53.046025104602514"/>
    <s v="US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254.60122699386503"/>
    <x v="3"/>
    <n v="35"/>
    <n v="93.142857142857139"/>
    <s v="US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445.65112617678244"/>
    <x v="3"/>
    <n v="528"/>
    <n v="58.945075757575758"/>
    <s v="CH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179.27871586408173"/>
    <x v="0"/>
    <n v="133"/>
    <n v="36.067669172932334"/>
    <s v="CA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235.16615407696349"/>
    <x v="0"/>
    <n v="846"/>
    <n v="63.030732860520096"/>
    <s v="US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89.285714285714292"/>
    <x v="1"/>
    <n v="78"/>
    <n v="84.717948717948715"/>
    <s v="US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1414.790996784566"/>
    <x v="0"/>
    <n v="10"/>
    <n v="62.2"/>
    <s v="US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98.284311014258691"/>
    <x v="1"/>
    <n v="1773"/>
    <n v="101.97518330513255"/>
    <s v="US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23.487962419260132"/>
    <x v="1"/>
    <n v="32"/>
    <n v="106.4375"/>
    <s v="US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68.709881565862048"/>
    <x v="1"/>
    <n v="369"/>
    <n v="29.975609756097562"/>
    <s v="US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08.13350417963272"/>
    <x v="0"/>
    <n v="191"/>
    <n v="85.806282722513089"/>
    <s v="US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14.278914802475013"/>
    <x v="1"/>
    <n v="89"/>
    <n v="70.82022471910112"/>
    <s v="US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119.18260698087163"/>
    <x v="0"/>
    <n v="1979"/>
    <n v="40.998484082870135"/>
    <s v="US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118.77828054298642"/>
    <x v="0"/>
    <n v="63"/>
    <n v="28.063492063492063"/>
    <s v="US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64.122373300370825"/>
    <x v="1"/>
    <n v="147"/>
    <n v="88.054421768707485"/>
    <s v="US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100.38200339558574"/>
    <x v="0"/>
    <n v="6080"/>
    <n v="31"/>
    <s v="CA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124.53300124533003"/>
    <x v="0"/>
    <n v="80"/>
    <n v="90.337500000000006"/>
    <s v="GB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888.50174216027881"/>
    <x v="0"/>
    <n v="9"/>
    <n v="63.777777777777779"/>
    <s v="US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109.00257453699859"/>
    <x v="0"/>
    <n v="1784"/>
    <n v="53.995515695067262"/>
    <s v="US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104.68884926375759"/>
    <x v="2"/>
    <n v="3640"/>
    <n v="48.993956043956047"/>
    <s v="CH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19.885657469550086"/>
    <x v="1"/>
    <n v="126"/>
    <n v="63.857142857142854"/>
    <s v="CA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62.796736308029942"/>
    <x v="1"/>
    <n v="2218"/>
    <n v="82.996393146979258"/>
    <s v="GB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665.67052670900262"/>
    <x v="0"/>
    <n v="243"/>
    <n v="55.08230452674897"/>
    <s v="US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20.745232585973032"/>
    <x v="1"/>
    <n v="202"/>
    <n v="62.044554455445542"/>
    <s v="IT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66.680274886031171"/>
    <x v="1"/>
    <n v="140"/>
    <n v="104.97857142857143"/>
    <s v="IT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85.308535907413969"/>
    <x v="1"/>
    <n v="1052"/>
    <n v="94.044676806083643"/>
    <s v="DK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265.28035908405514"/>
    <x v="0"/>
    <n v="1296"/>
    <n v="44.007716049382715"/>
    <s v="US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137.64044943820224"/>
    <x v="0"/>
    <n v="77"/>
    <n v="92.467532467532465"/>
    <s v="US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37.596651769880118"/>
    <x v="1"/>
    <n v="247"/>
    <n v="57.072874493927124"/>
    <s v="US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413.12723390428448"/>
    <x v="0"/>
    <n v="395"/>
    <n v="109.07848101265823"/>
    <s v="IT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3989.6373056994817"/>
    <x v="0"/>
    <n v="49"/>
    <n v="39.387755102040813"/>
    <s v="GB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612.37738026543559"/>
    <x v="0"/>
    <n v="180"/>
    <n v="77.022222222222226"/>
    <s v="US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36.166365280289334"/>
    <x v="1"/>
    <n v="84"/>
    <n v="92.166666666666671"/>
    <s v="US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112.60808365171928"/>
    <x v="0"/>
    <n v="2690"/>
    <n v="61.007063197026021"/>
    <s v="US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61.135371179039296"/>
    <x v="1"/>
    <n v="88"/>
    <n v="78.068181818181813"/>
    <s v="US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10.319917440660474"/>
    <x v="1"/>
    <n v="156"/>
    <n v="80.75"/>
    <s v="US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36.912114544825045"/>
    <x v="1"/>
    <n v="2985"/>
    <n v="59.991289782244557"/>
    <s v="US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35.184809703851244"/>
    <x v="1"/>
    <n v="762"/>
    <n v="110.03018372703411"/>
    <s v="US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2500"/>
    <x v="3"/>
    <n v="1"/>
    <n v="4"/>
    <s v="CH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170.55247258470806"/>
    <x v="0"/>
    <n v="2779"/>
    <n v="37.99856063332134"/>
    <s v="AU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101.51139183397248"/>
    <x v="0"/>
    <n v="92"/>
    <n v="96.369565217391298"/>
    <s v="US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227.39996267761455"/>
    <x v="0"/>
    <n v="1028"/>
    <n v="72.978599221789878"/>
    <s v="US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65.935591338145471"/>
    <x v="1"/>
    <n v="554"/>
    <n v="26.007220216606498"/>
    <s v="CA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44.715735680317984"/>
    <x v="1"/>
    <n v="135"/>
    <n v="104.36296296296297"/>
    <s v="DK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41.710114702815432"/>
    <x v="1"/>
    <n v="122"/>
    <n v="102.18852459016394"/>
    <s v="US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50.167224080267559"/>
    <x v="1"/>
    <n v="221"/>
    <n v="54.117647058823529"/>
    <s v="US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72.809440120512178"/>
    <x v="1"/>
    <n v="126"/>
    <n v="63.222222222222221"/>
    <s v="US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99.039700529528503"/>
    <x v="1"/>
    <n v="1022"/>
    <n v="104.03228962818004"/>
    <s v="US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12.591921023471341"/>
    <x v="1"/>
    <n v="3177"/>
    <n v="49.994334277620396"/>
    <s v="US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27.048958615093323"/>
    <x v="1"/>
    <n v="198"/>
    <n v="56.015151515151516"/>
    <s v="CH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780.14184397163126"/>
    <x v="0"/>
    <n v="26"/>
    <n v="48.807692307692307"/>
    <s v="CH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72.449579009203063"/>
    <x v="1"/>
    <n v="85"/>
    <n v="60.082352941176474"/>
    <s v="AU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119.31283726917175"/>
    <x v="0"/>
    <n v="1790"/>
    <n v="78.990502793296088"/>
    <s v="US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48.87570429426367"/>
    <x v="1"/>
    <n v="3596"/>
    <n v="53.99499443826474"/>
    <s v="US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225.50921435499512"/>
    <x v="0"/>
    <n v="37"/>
    <n v="111.45945945945945"/>
    <s v="US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45.745038681466532"/>
    <x v="1"/>
    <n v="244"/>
    <n v="60.922131147540981"/>
    <s v="US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53.753860774530771"/>
    <x v="1"/>
    <n v="5180"/>
    <n v="26.0015444015444"/>
    <s v="US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42.133948223456663"/>
    <x v="1"/>
    <n v="589"/>
    <n v="80.993208828522924"/>
    <s v="IT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2.716748458537815"/>
    <x v="1"/>
    <n v="2725"/>
    <n v="34.995963302752294"/>
    <s v="US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106.22154779969651"/>
    <x v="0"/>
    <n v="35"/>
    <n v="94.142857142857139"/>
    <s v="IT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183.8235294117647"/>
    <x v="3"/>
    <n v="94"/>
    <n v="52.085106382978722"/>
    <s v="US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89.381003201707571"/>
    <x v="1"/>
    <n v="300"/>
    <n v="24.986666666666668"/>
    <s v="US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27.089395003511591"/>
    <x v="1"/>
    <n v="144"/>
    <n v="69.215277777777771"/>
    <s v="US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158.90578203391769"/>
    <x v="0"/>
    <n v="558"/>
    <n v="93.944444444444443"/>
    <s v="US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154.01714830104797"/>
    <x v="0"/>
    <n v="64"/>
    <n v="98.40625"/>
    <s v="US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530.40103492884862"/>
    <x v="3"/>
    <n v="37"/>
    <n v="41.783783783783782"/>
    <s v="US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596.85799109351808"/>
    <x v="0"/>
    <n v="245"/>
    <n v="65.991836734693877"/>
    <s v="US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98.89934598819589"/>
    <x v="1"/>
    <n v="87"/>
    <n v="72.05747126436782"/>
    <s v="US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29.282381098824693"/>
    <x v="1"/>
    <n v="3116"/>
    <n v="48.003209242618745"/>
    <s v="US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156.20932048945585"/>
    <x v="0"/>
    <n v="71"/>
    <n v="54.098591549295776"/>
    <s v="US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192.01059368792761"/>
    <x v="0"/>
    <n v="42"/>
    <n v="107.88095238095238"/>
    <s v="US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1.017166114156304"/>
    <x v="1"/>
    <n v="909"/>
    <n v="67.034103410341032"/>
    <s v="US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83.676335286426806"/>
    <x v="1"/>
    <n v="1613"/>
    <n v="64.01425914445133"/>
    <s v="US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68.120933792575585"/>
    <x v="1"/>
    <n v="136"/>
    <n v="96.066176470588232"/>
    <s v="US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10.519987977156598"/>
    <x v="1"/>
    <n v="130"/>
    <n v="51.184615384615384"/>
    <s v="US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137.18622300058377"/>
    <x v="0"/>
    <n v="156"/>
    <n v="43.92307692307692"/>
    <s v="CA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126.56906285888674"/>
    <x v="0"/>
    <n v="1368"/>
    <n v="91.021198830409361"/>
    <s v="GB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154.50811656561706"/>
    <x v="0"/>
    <n v="102"/>
    <n v="50.127450980392155"/>
    <s v="US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121.90934065934067"/>
    <x v="0"/>
    <n v="86"/>
    <n v="67.720930232558146"/>
    <s v="AU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9.6370061034371979"/>
    <x v="1"/>
    <n v="102"/>
    <n v="61.03921568627451"/>
    <s v="US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774.5887467272637"/>
    <x v="0"/>
    <n v="253"/>
    <n v="80.011857707509876"/>
    <s v="US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64.581917063222292"/>
    <x v="1"/>
    <n v="4006"/>
    <n v="47.001497753369947"/>
    <s v="US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1408.6146682188592"/>
    <x v="0"/>
    <n v="157"/>
    <n v="71.127388535031841"/>
    <s v="US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47.955250861216278"/>
    <x v="1"/>
    <n v="1629"/>
    <n v="89.99079189686924"/>
    <s v="US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100.31746031746032"/>
    <x v="0"/>
    <n v="183"/>
    <n v="43.032786885245905"/>
    <s v="US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49.603774726271851"/>
    <x v="1"/>
    <n v="2188"/>
    <n v="67.997714808043881"/>
    <s v="US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61.693997771055564"/>
    <x v="1"/>
    <n v="2409"/>
    <n v="73.004566210045667"/>
    <s v="IT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2744.5226917057903"/>
    <x v="0"/>
    <n v="82"/>
    <n v="62.341463414634148"/>
    <s v="DK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2000"/>
    <x v="0"/>
    <n v="1"/>
    <n v="5"/>
    <s v="GB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48.394530649869409"/>
    <x v="1"/>
    <n v="194"/>
    <n v="67.103092783505161"/>
    <s v="US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77.98104764411687"/>
    <x v="1"/>
    <n v="1140"/>
    <n v="79.978947368421046"/>
    <s v="US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83.569851781772314"/>
    <x v="1"/>
    <n v="102"/>
    <n v="62.176470588235297"/>
    <s v="US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58.571824773174498"/>
    <x v="1"/>
    <n v="2857"/>
    <n v="53.005950297514879"/>
    <s v="US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53.415344771770798"/>
    <x v="1"/>
    <n v="107"/>
    <n v="57.738317757009348"/>
    <s v="US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53.083528493364561"/>
    <x v="1"/>
    <n v="160"/>
    <n v="40.03125"/>
    <s v="GB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76.162221102913094"/>
    <x v="1"/>
    <n v="2230"/>
    <n v="81.016591928251117"/>
    <s v="US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35.214446952595935"/>
    <x v="1"/>
    <n v="316"/>
    <n v="35.047468354430379"/>
    <s v="US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83.042683939544929"/>
    <x v="1"/>
    <n v="117"/>
    <n v="102.92307692307692"/>
    <s v="US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23.863154842882313"/>
    <x v="1"/>
    <n v="6406"/>
    <n v="27.998126756166094"/>
    <s v="US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721.83098591549299"/>
    <x v="3"/>
    <n v="15"/>
    <n v="75.733333333333334"/>
    <s v="US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71.717755928282244"/>
    <x v="1"/>
    <n v="192"/>
    <n v="45.026041666666664"/>
    <s v="US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57.47126436781609"/>
    <x v="1"/>
    <n v="26"/>
    <n v="73.615384615384613"/>
    <s v="CA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64.31258342434171"/>
    <x v="1"/>
    <n v="723"/>
    <n v="56.991701244813278"/>
    <s v="US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58.66924351187189"/>
    <x v="1"/>
    <n v="170"/>
    <n v="85.223529411764702"/>
    <s v="IT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52.766097782174946"/>
    <x v="1"/>
    <n v="238"/>
    <n v="50.962184873949582"/>
    <s v="GB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40.045766590389015"/>
    <x v="1"/>
    <n v="55"/>
    <n v="63.563636363636363"/>
    <s v="US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204.66420025351155"/>
    <x v="0"/>
    <n v="1198"/>
    <n v="80.999165275459092"/>
    <s v="US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351.3460193338953"/>
    <x v="0"/>
    <n v="648"/>
    <n v="86.044753086419746"/>
    <s v="US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37.310195227765725"/>
    <x v="1"/>
    <n v="128"/>
    <n v="90.0390625"/>
    <s v="AU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16.134216513622697"/>
    <x v="1"/>
    <n v="2144"/>
    <n v="74.006063432835816"/>
    <s v="US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194.7261663286004"/>
    <x v="0"/>
    <n v="64"/>
    <n v="92.4375"/>
    <s v="US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62.530668541039482"/>
    <x v="1"/>
    <n v="2693"/>
    <n v="55.999257333828446"/>
    <s v="GB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35.791985402484386"/>
    <x v="1"/>
    <n v="432"/>
    <n v="32.983796296296298"/>
    <s v="US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129.24349474409789"/>
    <x v="0"/>
    <n v="62"/>
    <n v="93.596774193548384"/>
    <s v="US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48.466489965922001"/>
    <x v="1"/>
    <n v="189"/>
    <n v="69.867724867724874"/>
    <s v="US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14.404033129276197"/>
    <x v="1"/>
    <n v="154"/>
    <n v="72.129870129870127"/>
    <s v="GB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65.88072122052705"/>
    <x v="1"/>
    <n v="96"/>
    <n v="30.041666666666668"/>
    <s v="US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154.84173336217464"/>
    <x v="0"/>
    <n v="750"/>
    <n v="73.968000000000004"/>
    <s v="US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159.04905407667837"/>
    <x v="3"/>
    <n v="87"/>
    <n v="68.65517241379311"/>
    <s v="US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2.216635103071468"/>
    <x v="1"/>
    <n v="3063"/>
    <n v="59.992164544564154"/>
    <s v="US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233.31823182965502"/>
    <x v="2"/>
    <n v="278"/>
    <n v="111.15827338129496"/>
    <s v="US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120.30885257676422"/>
    <x v="0"/>
    <n v="105"/>
    <n v="53.038095238095238"/>
    <s v="US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127.3377574765147"/>
    <x v="3"/>
    <n v="1658"/>
    <n v="55.985524728588658"/>
    <s v="US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87.647392647707917"/>
    <x v="1"/>
    <n v="2266"/>
    <n v="69.986760812003524"/>
    <s v="US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154.94823302584038"/>
    <x v="0"/>
    <n v="2604"/>
    <n v="48.998079877112133"/>
    <s v="DK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125.92592592592592"/>
    <x v="0"/>
    <n v="65"/>
    <n v="103.84615384615384"/>
    <s v="US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875.72440437862213"/>
    <x v="0"/>
    <n v="94"/>
    <n v="99.127659574468083"/>
    <s v="US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177.98013245033113"/>
    <x v="2"/>
    <n v="45"/>
    <n v="107.37777777777778"/>
    <s v="US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605.99929182052711"/>
    <x v="0"/>
    <n v="257"/>
    <n v="76.922178988326849"/>
    <s v="US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83.355502349915753"/>
    <x v="1"/>
    <n v="194"/>
    <n v="58.128865979381445"/>
    <s v="CH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68.74906590943057"/>
    <x v="1"/>
    <n v="129"/>
    <n v="103.73643410852713"/>
    <s v="CA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45.170678469653794"/>
    <x v="1"/>
    <n v="375"/>
    <n v="87.962666666666664"/>
    <s v="US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206.62568306010928"/>
    <x v="0"/>
    <n v="2928"/>
    <n v="28"/>
    <s v="CA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107.62929802838366"/>
    <x v="0"/>
    <n v="4697"/>
    <n v="37.999361294443261"/>
    <s v="US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112.86707529045832"/>
    <x v="0"/>
    <n v="2915"/>
    <n v="29.999313893653515"/>
    <s v="US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241.54589371980677"/>
    <x v="0"/>
    <n v="18"/>
    <n v="103.5"/>
    <s v="US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158.58719078714577"/>
    <x v="3"/>
    <n v="723"/>
    <n v="85.994467496542185"/>
    <s v="US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206.26069860854534"/>
    <x v="0"/>
    <n v="602"/>
    <n v="98.011627906976742"/>
    <s v="CH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5000"/>
    <x v="0"/>
    <n v="1"/>
    <n v="2"/>
    <s v="US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113.02064479800504"/>
    <x v="0"/>
    <n v="3868"/>
    <n v="44.994570837642193"/>
    <s v="IT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78.839482812992742"/>
    <x v="1"/>
    <n v="409"/>
    <n v="31.012224938875306"/>
    <s v="US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4.2756360008551271"/>
    <x v="1"/>
    <n v="234"/>
    <n v="59.970085470085472"/>
    <s v="US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19.669993705602014"/>
    <x v="1"/>
    <n v="3016"/>
    <n v="58.9973474801061"/>
    <s v="US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52.225249772933701"/>
    <x v="1"/>
    <n v="264"/>
    <n v="50.045454545454547"/>
    <s v="US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237.37444615970648"/>
    <x v="0"/>
    <n v="504"/>
    <n v="98.966269841269835"/>
    <s v="AU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1213.5922330097087"/>
    <x v="0"/>
    <n v="14"/>
    <n v="58.857142857142854"/>
    <s v="US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166.48730771665504"/>
    <x v="3"/>
    <n v="390"/>
    <n v="81.010256410256417"/>
    <s v="US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211.71724258901946"/>
    <x v="0"/>
    <n v="750"/>
    <n v="76.013333333333335"/>
    <s v="GB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122.34471632159183"/>
    <x v="0"/>
    <n v="77"/>
    <n v="96.597402597402592"/>
    <s v="US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184.54520320707769"/>
    <x v="0"/>
    <n v="752"/>
    <n v="76.957446808510639"/>
    <s v="DK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102.17830675948798"/>
    <x v="0"/>
    <n v="131"/>
    <n v="67.984732824427482"/>
    <s v="US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129.46659761781461"/>
    <x v="0"/>
    <n v="87"/>
    <n v="88.781609195402297"/>
    <s v="US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298.82202401114"/>
    <x v="0"/>
    <n v="1063"/>
    <n v="24.99623706491063"/>
    <s v="US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41.738276454701698"/>
    <x v="1"/>
    <n v="272"/>
    <n v="44.922794117647058"/>
    <s v="US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156.1712846347607"/>
    <x v="3"/>
    <n v="25"/>
    <n v="79.400000000000006"/>
    <s v="US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56.766762649115584"/>
    <x v="1"/>
    <n v="419"/>
    <n v="29.009546539379475"/>
    <s v="US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491.68603611657431"/>
    <x v="0"/>
    <n v="76"/>
    <n v="73.59210526315789"/>
    <s v="US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27.882527711118733"/>
    <x v="1"/>
    <n v="1621"/>
    <n v="107.97038864898211"/>
    <s v="IT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21.328418142321112"/>
    <x v="1"/>
    <n v="1101"/>
    <n v="68.987284287011803"/>
    <s v="US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81.929369496419795"/>
    <x v="1"/>
    <n v="1073"/>
    <n v="111.02236719478098"/>
    <s v="US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178.78922024772109"/>
    <x v="0"/>
    <n v="4428"/>
    <n v="24.997515808491418"/>
    <s v="AU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229.03885480572598"/>
    <x v="0"/>
    <n v="58"/>
    <n v="42.155172413793103"/>
    <s v="IT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298.1659388646288"/>
    <x v="3"/>
    <n v="1218"/>
    <n v="47.003284072249592"/>
    <s v="US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81.314443792438595"/>
    <x v="1"/>
    <n v="331"/>
    <n v="36.0392749244713"/>
    <s v="US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52.701033718510494"/>
    <x v="1"/>
    <n v="1170"/>
    <n v="101.03760683760684"/>
    <s v="US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119.58483754512635"/>
    <x v="0"/>
    <n v="111"/>
    <n v="39.927927927927925"/>
    <s v="US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556.51882096314114"/>
    <x v="3"/>
    <n v="215"/>
    <n v="83.158139534883716"/>
    <s v="US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9.6478533526290402"/>
    <x v="1"/>
    <n v="363"/>
    <n v="39.97520661157025"/>
    <s v="US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102.66390263851871"/>
    <x v="0"/>
    <n v="2955"/>
    <n v="47.993908629441627"/>
    <s v="US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115.75922584052766"/>
    <x v="0"/>
    <n v="1657"/>
    <n v="95.978877489438744"/>
    <s v="US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66.592674805771367"/>
    <x v="1"/>
    <n v="103"/>
    <n v="78.728155339805824"/>
    <s v="US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27.899078117418728"/>
    <x v="1"/>
    <n v="147"/>
    <n v="56.081632653061227"/>
    <s v="US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18.421052631578945"/>
    <x v="1"/>
    <n v="110"/>
    <n v="69.090909090909093"/>
    <s v="CA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148.14658045946604"/>
    <x v="0"/>
    <n v="926"/>
    <n v="102.05291576673866"/>
    <s v="CA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52.15214519157221"/>
    <x v="1"/>
    <n v="134"/>
    <n v="107.32089552238806"/>
    <s v="US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10.72961373390558"/>
    <x v="1"/>
    <n v="269"/>
    <n v="51.970260223048328"/>
    <s v="US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23.295043778616755"/>
    <x v="1"/>
    <n v="175"/>
    <n v="71.137142857142862"/>
    <s v="US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99.346761023407723"/>
    <x v="1"/>
    <n v="69"/>
    <n v="106.49275362318841"/>
    <s v="US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44.128462858543763"/>
    <x v="1"/>
    <n v="190"/>
    <n v="42.93684210526316"/>
    <s v="US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70.234583508919783"/>
    <x v="1"/>
    <n v="237"/>
    <n v="30.037974683544302"/>
    <s v="US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110.33468186833394"/>
    <x v="0"/>
    <n v="77"/>
    <n v="70.623376623376629"/>
    <s v="GB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156.33124198412423"/>
    <x v="0"/>
    <n v="1748"/>
    <n v="66.016018306636155"/>
    <s v="US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118.86102403343783"/>
    <x v="0"/>
    <n v="79"/>
    <n v="96.911392405063296"/>
    <s v="US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74.663204025320567"/>
    <x v="1"/>
    <n v="196"/>
    <n v="62.867346938775512"/>
    <s v="IT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169.37081991577904"/>
    <x v="0"/>
    <n v="889"/>
    <n v="108.98537682789652"/>
    <s v="US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65.444760357432983"/>
    <x v="1"/>
    <n v="7295"/>
    <n v="26.999314599040439"/>
    <s v="US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22.386829525090796"/>
    <x v="1"/>
    <n v="2893"/>
    <n v="65.004147943311438"/>
    <s v="CA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118.49479583666933"/>
    <x v="0"/>
    <n v="56"/>
    <n v="111.51785714285714"/>
    <s v="US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333.3333333333335"/>
    <x v="0"/>
    <n v="1"/>
    <n v="3"/>
    <s v="US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57.134067286351552"/>
    <x v="1"/>
    <n v="820"/>
    <n v="110.99268292682927"/>
    <s v="US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184.71337579617835"/>
    <x v="0"/>
    <n v="83"/>
    <n v="56.746987951807228"/>
    <s v="US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2.064249878621141"/>
    <x v="1"/>
    <n v="2038"/>
    <n v="97.020608439646708"/>
    <s v="US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81.445422205579476"/>
    <x v="1"/>
    <n v="116"/>
    <n v="92.08620689655173"/>
    <s v="US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100.98305246120157"/>
    <x v="0"/>
    <n v="2025"/>
    <n v="82.986666666666665"/>
    <s v="GB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78.218579077251675"/>
    <x v="1"/>
    <n v="1345"/>
    <n v="103.03791821561339"/>
    <s v="AU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63.045167976509198"/>
    <x v="1"/>
    <n v="168"/>
    <n v="68.922619047619051"/>
    <s v="US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14.143094841930118"/>
    <x v="1"/>
    <n v="137"/>
    <n v="87.737226277372258"/>
    <s v="CH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70.230758205532467"/>
    <x v="1"/>
    <n v="186"/>
    <n v="75.021505376344081"/>
    <s v="IT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67.631330607109149"/>
    <x v="1"/>
    <n v="125"/>
    <n v="50.863999999999997"/>
    <s v="US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492.06349206349211"/>
    <x v="0"/>
    <n v="14"/>
    <n v="90"/>
    <s v="IT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5.4329371816638368"/>
    <x v="1"/>
    <n v="202"/>
    <n v="72.896039603960389"/>
    <s v="US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61.750492214068373"/>
    <x v="1"/>
    <n v="103"/>
    <n v="108.48543689320388"/>
    <s v="US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21.149662704080509"/>
    <x v="1"/>
    <n v="1785"/>
    <n v="101.98095238095237"/>
    <s v="US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408.72878420505714"/>
    <x v="0"/>
    <n v="656"/>
    <n v="44.009146341463413"/>
    <s v="US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19.31807205640877"/>
    <x v="1"/>
    <n v="157"/>
    <n v="65.942675159235662"/>
    <s v="US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40.380732621863281"/>
    <x v="1"/>
    <n v="555"/>
    <n v="24.987387387387386"/>
    <s v="US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99.795599374774554"/>
    <x v="1"/>
    <n v="297"/>
    <n v="28.003367003367003"/>
    <s v="US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65.359477124183002"/>
    <x v="1"/>
    <n v="123"/>
    <n v="85.829268292682926"/>
    <s v="US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269.6002479082739"/>
    <x v="3"/>
    <n v="38"/>
    <n v="84.921052631578945"/>
    <s v="DK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2276.662368760361"/>
    <x v="3"/>
    <n v="60"/>
    <n v="90.483333333333334"/>
    <s v="US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63.894817273996786"/>
    <x v="1"/>
    <n v="3036"/>
    <n v="25.00197628458498"/>
    <s v="US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36.981132075471699"/>
    <x v="1"/>
    <n v="144"/>
    <n v="92.013888888888886"/>
    <s v="AU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74.593730574549326"/>
    <x v="1"/>
    <n v="121"/>
    <n v="93.066115702479337"/>
    <s v="GB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198.42044182439997"/>
    <x v="0"/>
    <n v="1596"/>
    <n v="61.008145363408524"/>
    <s v="US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112.59253115474735"/>
    <x v="3"/>
    <n v="524"/>
    <n v="92.036259541984734"/>
    <s v="US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60.606060606060609"/>
    <x v="1"/>
    <n v="181"/>
    <n v="81.132596685082873"/>
    <s v="US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571.42857142857144"/>
    <x v="0"/>
    <n v="10"/>
    <n v="73.5"/>
    <s v="US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53.861690872367028"/>
    <x v="1"/>
    <n v="122"/>
    <n v="85.221311475409834"/>
    <s v="US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24.232837177211035"/>
    <x v="1"/>
    <n v="1071"/>
    <n v="110.96825396825396"/>
    <s v="CA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110.803324099723"/>
    <x v="3"/>
    <n v="219"/>
    <n v="32.968036529680369"/>
    <s v="US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108.71383174443888"/>
    <x v="0"/>
    <n v="1121"/>
    <n v="96.005352363960753"/>
    <s v="US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18.975104182929613"/>
    <x v="1"/>
    <n v="980"/>
    <n v="84.96632653061225"/>
    <s v="US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.33393017009848"/>
    <x v="1"/>
    <n v="536"/>
    <n v="25.007462686567163"/>
    <s v="US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28.233539313871724"/>
    <x v="1"/>
    <n v="1991"/>
    <n v="65.998995479658461"/>
    <s v="US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03.98736675878405"/>
    <x v="3"/>
    <n v="29"/>
    <n v="87.34482758620689"/>
    <s v="US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73.587907716785992"/>
    <x v="1"/>
    <n v="180"/>
    <n v="27.933333333333334"/>
    <s v="US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4797.6878612716764"/>
    <x v="0"/>
    <n v="15"/>
    <n v="103.8"/>
    <s v="US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163.9344262295082"/>
    <x v="0"/>
    <n v="191"/>
    <n v="31.937172774869111"/>
    <s v="US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32.9145728643216"/>
    <x v="0"/>
    <n v="16"/>
    <n v="99.5"/>
    <s v="US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8.4805653710247348"/>
    <x v="1"/>
    <n v="130"/>
    <n v="108.84615384615384"/>
    <s v="US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8.8803374528232073"/>
    <x v="1"/>
    <n v="122"/>
    <n v="110.76229508196721"/>
    <s v="US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773.80952380952385"/>
    <x v="0"/>
    <n v="17"/>
    <n v="29.647058823529413"/>
    <s v="US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14.04494382022472"/>
    <x v="1"/>
    <n v="140"/>
    <n v="101.71428571428571"/>
    <s v="US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29.98565279770446"/>
    <x v="0"/>
    <n v="34"/>
    <n v="61.5"/>
    <s v="US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47.056839264631471"/>
    <x v="1"/>
    <n v="3388"/>
    <n v="35"/>
    <s v="US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43.695380774032458"/>
    <x v="1"/>
    <n v="280"/>
    <n v="40.049999999999997"/>
    <s v="US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286.04135785256176"/>
    <x v="3"/>
    <n v="614"/>
    <n v="110.97231270358306"/>
    <s v="US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63.576550602498706"/>
    <x v="1"/>
    <n v="366"/>
    <n v="36.959016393442624"/>
    <s v="IT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0000"/>
    <x v="0"/>
    <n v="1"/>
    <n v="1"/>
    <s v="GB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43.046753557335883"/>
    <x v="1"/>
    <n v="270"/>
    <n v="30.974074074074075"/>
    <s v="US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108.16859380828051"/>
    <x v="3"/>
    <n v="114"/>
    <n v="47.035087719298247"/>
    <s v="US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38.955656858682133"/>
    <x v="1"/>
    <n v="137"/>
    <n v="88.065693430656935"/>
    <s v="US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59.357689097240375"/>
    <x v="1"/>
    <n v="3205"/>
    <n v="37.005616224648989"/>
    <s v="US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60.032017075773744"/>
    <x v="1"/>
    <n v="288"/>
    <n v="26.027777777777779"/>
    <s v="DK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12.952077313938428"/>
    <x v="1"/>
    <n v="148"/>
    <n v="67.817567567567565"/>
    <s v="US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24.578651685393258"/>
    <x v="1"/>
    <n v="114"/>
    <n v="49.964912280701753"/>
    <s v="US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17.724020238915003"/>
    <x v="1"/>
    <n v="1518"/>
    <n v="110.01646903820817"/>
    <s v="CA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146.14143000479868"/>
    <x v="0"/>
    <n v="1274"/>
    <n v="89.964678178963894"/>
    <s v="US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291.10414657666348"/>
    <x v="0"/>
    <n v="210"/>
    <n v="79.009523809523813"/>
    <s v="IT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15.256588072122051"/>
    <x v="1"/>
    <n v="166"/>
    <n v="86.867469879518069"/>
    <s v="US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56.415215989684079"/>
    <x v="1"/>
    <n v="100"/>
    <n v="62.04"/>
    <s v="AU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88.355948248658876"/>
    <x v="1"/>
    <n v="235"/>
    <n v="26.970212765957445"/>
    <s v="US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13.732833957553058"/>
    <x v="1"/>
    <n v="148"/>
    <n v="54.121621621621621"/>
    <s v="US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48"/>
    <x v="1"/>
    <n v="198"/>
    <n v="41.035353535353536"/>
    <s v="US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20.80861349154031"/>
    <x v="0"/>
    <n v="248"/>
    <n v="55.052419354838712"/>
    <s v="AU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175.53998410749114"/>
    <x v="0"/>
    <n v="513"/>
    <n v="107.93762183235867"/>
    <s v="US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43.290043290043286"/>
    <x v="1"/>
    <n v="150"/>
    <n v="73.92"/>
    <s v="US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115.11740875845508"/>
    <x v="0"/>
    <n v="3410"/>
    <n v="31.995894428152493"/>
    <s v="US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36.9352344957911"/>
    <x v="1"/>
    <n v="216"/>
    <n v="53.898148148148145"/>
    <s v="IT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202.23907547851212"/>
    <x v="3"/>
    <n v="26"/>
    <n v="106.5"/>
    <s v="US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88.214829054285133"/>
    <x v="1"/>
    <n v="5139"/>
    <n v="32.999805409612762"/>
    <s v="US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52.478134110787167"/>
    <x v="1"/>
    <n v="2353"/>
    <n v="43.00254993625159"/>
    <s v="US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73.800738007380076"/>
    <x v="1"/>
    <n v="78"/>
    <n v="86.858974358974365"/>
    <s v="IT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971.0743801652892"/>
    <x v="0"/>
    <n v="10"/>
    <n v="96.8"/>
    <s v="US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152.56874543877282"/>
    <x v="0"/>
    <n v="2201"/>
    <n v="32.995456610631528"/>
    <s v="US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203.97068736816925"/>
    <x v="0"/>
    <n v="676"/>
    <n v="68.028106508875737"/>
    <s v="US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12.691594259494288"/>
    <x v="1"/>
    <n v="174"/>
    <n v="58.867816091954026"/>
    <s v="CH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124.52315764150619"/>
    <x v="0"/>
    <n v="831"/>
    <n v="105.04572803850782"/>
    <s v="US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94.078583287216375"/>
    <x v="1"/>
    <n v="164"/>
    <n v="33.054878048780488"/>
    <s v="US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197.10013593112822"/>
    <x v="3"/>
    <n v="56"/>
    <n v="78.821428571428569"/>
    <s v="CH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46.44385757217011"/>
    <x v="1"/>
    <n v="161"/>
    <n v="68.204968944099377"/>
    <s v="US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70.806621375944886"/>
    <x v="1"/>
    <n v="138"/>
    <n v="75.731884057971016"/>
    <s v="US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86.702101721363434"/>
    <x v="1"/>
    <n v="3308"/>
    <n v="30.996070133010882"/>
    <s v="US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51.78143596877657"/>
    <x v="1"/>
    <n v="127"/>
    <n v="101.88188976377953"/>
    <s v="AU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13.703636031427004"/>
    <x v="1"/>
    <n v="207"/>
    <n v="52.879227053140099"/>
    <s v="IT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100.33773813817753"/>
    <x v="0"/>
    <n v="859"/>
    <n v="71.005820721769496"/>
    <s v="CA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113.42155009451795"/>
    <x v="2"/>
    <n v="31"/>
    <n v="102.38709677419355"/>
    <s v="US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268.57654431512981"/>
    <x v="0"/>
    <n v="45"/>
    <n v="74.466666666666669"/>
    <s v="US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27.43861626800998"/>
    <x v="3"/>
    <n v="1113"/>
    <n v="51.009883198562441"/>
    <s v="US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388.88888888888886"/>
    <x v="0"/>
    <n v="6"/>
    <n v="90"/>
    <s v="US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294.11764705882354"/>
    <x v="0"/>
    <n v="7"/>
    <n v="97.142857142857139"/>
    <s v="US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8.4323495592180908"/>
    <x v="1"/>
    <n v="181"/>
    <n v="72.071823204419886"/>
    <s v="CH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79.748670855485742"/>
    <x v="1"/>
    <n v="110"/>
    <n v="75.236363636363635"/>
    <s v="US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694.71624266144806"/>
    <x v="0"/>
    <n v="31"/>
    <n v="32.967741935483872"/>
    <s v="US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182.45614035087718"/>
    <x v="0"/>
    <n v="78"/>
    <n v="54.807692307692307"/>
    <s v="US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91.214594335093608"/>
    <x v="1"/>
    <n v="185"/>
    <n v="45.037837837837834"/>
    <s v="US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53.058676654182271"/>
    <x v="1"/>
    <n v="121"/>
    <n v="52.958677685950413"/>
    <s v="US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114.93158510377846"/>
    <x v="0"/>
    <n v="1225"/>
    <n v="60.017959183673469"/>
    <s v="GB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0000"/>
    <x v="0"/>
    <n v="1"/>
    <n v="1"/>
    <s v="CH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49.282194128990788"/>
    <x v="1"/>
    <n v="106"/>
    <n v="44.028301886792455"/>
    <s v="US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50.753110674525217"/>
    <x v="1"/>
    <n v="142"/>
    <n v="86.028169014084511"/>
    <s v="US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93.45794392523365"/>
    <x v="1"/>
    <n v="233"/>
    <n v="28.012875536480685"/>
    <s v="US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37.211965078002002"/>
    <x v="1"/>
    <n v="218"/>
    <n v="32.050458715596328"/>
    <s v="US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196.67477696674777"/>
    <x v="0"/>
    <n v="67"/>
    <n v="73.611940298507463"/>
    <s v="AU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8.4725248123940933"/>
    <x v="1"/>
    <n v="76"/>
    <n v="108.71052631578948"/>
    <s v="US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37.878787878787875"/>
    <x v="1"/>
    <n v="43"/>
    <n v="42.97674418604651"/>
    <s v="US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28.49020846494"/>
    <x v="0"/>
    <n v="19"/>
    <n v="83.315789473684205"/>
    <s v="US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159.03135447727479"/>
    <x v="0"/>
    <n v="2108"/>
    <n v="42"/>
    <s v="CH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51.779935275080902"/>
    <x v="1"/>
    <n v="221"/>
    <n v="55.927601809954751"/>
    <s v="US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129.69713965227146"/>
    <x v="0"/>
    <n v="679"/>
    <n v="105.03681885125184"/>
    <s v="US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44.34046345811052"/>
    <x v="1"/>
    <n v="2805"/>
    <n v="48"/>
    <s v="CA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41.770003915937863"/>
    <x v="1"/>
    <n v="68"/>
    <n v="112.66176470588235"/>
    <s v="US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108.47457627118644"/>
    <x v="0"/>
    <n v="36"/>
    <n v="81.944444444444443"/>
    <s v="DK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76.78525723061172"/>
    <x v="1"/>
    <n v="183"/>
    <n v="64.049180327868854"/>
    <s v="CA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16.25441696113074"/>
    <x v="1"/>
    <n v="133"/>
    <n v="106.39097744360902"/>
    <s v="US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27.11531142965876"/>
    <x v="1"/>
    <n v="2489"/>
    <n v="76.011249497790274"/>
    <s v="IT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9.1336116910229652"/>
    <x v="1"/>
    <n v="69"/>
    <n v="111.07246376811594"/>
    <s v="US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197.38301175426923"/>
    <x v="0"/>
    <n v="47"/>
    <n v="95.936170212765958"/>
    <s v="US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12.490632025980515"/>
    <x v="1"/>
    <n v="279"/>
    <n v="43.043010752688176"/>
    <s v="GB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34.330554193231976"/>
    <x v="1"/>
    <n v="210"/>
    <n v="67.966666666666669"/>
    <s v="US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28.574149919039911"/>
    <x v="1"/>
    <n v="2100"/>
    <n v="89.991428571428571"/>
    <s v="US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28.005464480874316"/>
    <x v="1"/>
    <n v="252"/>
    <n v="58.095238095238095"/>
    <s v="US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79.058000669667777"/>
    <x v="1"/>
    <n v="1280"/>
    <n v="83.996875000000003"/>
    <s v="US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25.806451612903224"/>
    <x v="1"/>
    <n v="157"/>
    <n v="88.853503184713375"/>
    <s v="GB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21.880128155036338"/>
    <x v="1"/>
    <n v="194"/>
    <n v="65.963917525773198"/>
    <s v="US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37.495924356048256"/>
    <x v="1"/>
    <n v="82"/>
    <n v="74.804878048780495"/>
    <s v="AU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144.92753623188406"/>
    <x v="0"/>
    <n v="70"/>
    <n v="69.98571428571428"/>
    <s v="US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194.76567255021303"/>
    <x v="0"/>
    <n v="154"/>
    <n v="32.006493506493506"/>
    <s v="US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8539.3258426966295"/>
    <x v="0"/>
    <n v="22"/>
    <n v="64.727272727272734"/>
    <s v="US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91.762193220371017"/>
    <x v="1"/>
    <n v="4233"/>
    <n v="24.998110087408456"/>
    <s v="US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.728311642527689"/>
    <x v="1"/>
    <n v="1297"/>
    <n v="104.97764070932922"/>
    <s v="DK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63.415089060897131"/>
    <x v="1"/>
    <n v="165"/>
    <n v="64.987878787878785"/>
    <s v="DK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65.016031350195931"/>
    <x v="1"/>
    <n v="119"/>
    <n v="94.352941176470594"/>
    <s v="US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111.43429642557041"/>
    <x v="0"/>
    <n v="1758"/>
    <n v="44.001706484641637"/>
    <s v="US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133.09234308248438"/>
    <x v="0"/>
    <n v="94"/>
    <n v="64.744680851063833"/>
    <s v="US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11.724960254372018"/>
    <x v="1"/>
    <n v="1797"/>
    <n v="84.00667779632721"/>
    <s v="US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71.991001124859395"/>
    <x v="1"/>
    <n v="261"/>
    <n v="34.061302681992338"/>
    <s v="US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52.581261950286809"/>
    <x v="1"/>
    <n v="157"/>
    <n v="93.273885350318466"/>
    <s v="US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99.757254488218692"/>
    <x v="1"/>
    <n v="3533"/>
    <n v="32.998301726577978"/>
    <s v="US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70.048495112000623"/>
    <x v="1"/>
    <n v="155"/>
    <n v="83.812903225806451"/>
    <s v="US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17.757783828578194"/>
    <x v="1"/>
    <n v="132"/>
    <n v="63.992424242424242"/>
    <s v="IT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25.5641879393267"/>
    <x v="0"/>
    <n v="33"/>
    <n v="81.909090909090907"/>
    <s v="US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100.60592203041043"/>
    <x v="3"/>
    <n v="94"/>
    <n v="93.053191489361708"/>
    <s v="US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50.620261139716263"/>
    <x v="1"/>
    <n v="1354"/>
    <n v="101.98449039881831"/>
    <s v="GB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19.665683382497541"/>
    <x v="1"/>
    <n v="48"/>
    <n v="105.9375"/>
    <s v="US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42.061929479148027"/>
    <x v="1"/>
    <n v="110"/>
    <n v="101.58181818181818"/>
    <s v="US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29.544825039239221"/>
    <x v="1"/>
    <n v="172"/>
    <n v="62.970930232558139"/>
    <s v="US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75.137378041942355"/>
    <x v="1"/>
    <n v="307"/>
    <n v="29.045602605863191"/>
    <s v="US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0000"/>
    <x v="0"/>
    <n v="1"/>
    <n v="1"/>
    <s v="US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48.123195380173243"/>
    <x v="1"/>
    <n v="160"/>
    <n v="77.924999999999997"/>
    <s v="US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195.60878243512974"/>
    <x v="0"/>
    <n v="31"/>
    <n v="80.806451612903231"/>
    <s v="US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15.336047783896253"/>
    <x v="1"/>
    <n v="1467"/>
    <n v="76.006816632583508"/>
    <s v="CA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88.004158325141915"/>
    <x v="1"/>
    <n v="2662"/>
    <n v="72.993613824192337"/>
    <s v="CA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97.67907831023544"/>
    <x v="1"/>
    <n v="452"/>
    <n v="53"/>
    <s v="AU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28.043935498948354"/>
    <x v="1"/>
    <n v="158"/>
    <n v="54.164556962025316"/>
    <s v="US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71.49602050451908"/>
    <x v="1"/>
    <n v="225"/>
    <n v="32.946666666666665"/>
    <s v="CH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143.98848092152627"/>
    <x v="0"/>
    <n v="35"/>
    <n v="79.371428571428567"/>
    <s v="US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281.41865844255977"/>
    <x v="0"/>
    <n v="63"/>
    <n v="41.174603174603178"/>
    <s v="US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39.737730975561298"/>
    <x v="1"/>
    <n v="65"/>
    <n v="77.430769230769229"/>
    <s v="US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94.451003541912641"/>
    <x v="1"/>
    <n v="163"/>
    <n v="57.159509202453989"/>
    <s v="US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53.353658536585371"/>
    <x v="1"/>
    <n v="85"/>
    <n v="77.17647058823529"/>
    <s v="US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25.85410895660203"/>
    <x v="1"/>
    <n v="217"/>
    <n v="24.953917050691246"/>
    <s v="US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28.812512862728955"/>
    <x v="1"/>
    <n v="150"/>
    <n v="97.18"/>
    <s v="US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53.815234362023723"/>
    <x v="1"/>
    <n v="3272"/>
    <n v="46.000916870415651"/>
    <s v="US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231.26067429944968"/>
    <x v="3"/>
    <n v="898"/>
    <n v="88.023385300668153"/>
    <s v="US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61.562139284340134"/>
    <x v="1"/>
    <n v="300"/>
    <n v="25.99"/>
    <s v="US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54.100007728572528"/>
    <x v="1"/>
    <n v="126"/>
    <n v="102.69047619047619"/>
    <s v="US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421.8782572441109"/>
    <x v="0"/>
    <n v="526"/>
    <n v="72.958174904942965"/>
    <s v="US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111.27167630057804"/>
    <x v="0"/>
    <n v="121"/>
    <n v="57.190082644628099"/>
    <s v="US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36.683221145953041"/>
    <x v="1"/>
    <n v="2320"/>
    <n v="84.013793103448279"/>
    <s v="US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58.808808808808813"/>
    <x v="1"/>
    <n v="81"/>
    <n v="98.666666666666671"/>
    <s v="AU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53.110965332795082"/>
    <x v="1"/>
    <n v="1887"/>
    <n v="42.007419183889773"/>
    <s v="US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28.823816215906156"/>
    <x v="1"/>
    <n v="4358"/>
    <n v="32.002753556677376"/>
    <s v="US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144.55626715462031"/>
    <x v="0"/>
    <n v="67"/>
    <n v="81.567164179104481"/>
    <s v="US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393.17858834675508"/>
    <x v="0"/>
    <n v="57"/>
    <n v="37.035087719298247"/>
    <s v="CA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129.19733392298701"/>
    <x v="0"/>
    <n v="1229"/>
    <n v="103.033360455655"/>
    <s v="US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266.798418972332"/>
    <x v="0"/>
    <n v="12"/>
    <n v="84.333333333333329"/>
    <s v="IT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18.389113644722325"/>
    <x v="1"/>
    <n v="53"/>
    <n v="102.60377358490567"/>
    <s v="US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43.759483379164273"/>
    <x v="1"/>
    <n v="2414"/>
    <n v="79.992129246064621"/>
    <s v="US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256.75035528185697"/>
    <x v="0"/>
    <n v="452"/>
    <n v="70.055309734513273"/>
    <s v="US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27.027027027027028"/>
    <x v="1"/>
    <n v="80"/>
    <n v="37"/>
    <s v="US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42.032389664977124"/>
    <x v="1"/>
    <n v="193"/>
    <n v="41.911917098445599"/>
    <s v="US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156.16142776162525"/>
    <x v="0"/>
    <n v="1886"/>
    <n v="57.992576882290564"/>
    <s v="US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84.546735556599344"/>
    <x v="1"/>
    <n v="52"/>
    <n v="40.942307692307693"/>
    <s v="US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117.89111119808994"/>
    <x v="0"/>
    <n v="1825"/>
    <n v="69.9972602739726"/>
    <s v="US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340.76015727391871"/>
    <x v="0"/>
    <n v="31"/>
    <n v="73.838709677419359"/>
    <s v="US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47.642516839165431"/>
    <x v="1"/>
    <n v="290"/>
    <n v="41.979310344827589"/>
    <s v="US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58.897770298695839"/>
    <x v="1"/>
    <n v="122"/>
    <n v="77.93442622950819"/>
    <s v="US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86.237319456653566"/>
    <x v="1"/>
    <n v="1470"/>
    <n v="106.01972789115646"/>
    <s v="US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38.669760247486465"/>
    <x v="1"/>
    <n v="165"/>
    <n v="47.018181818181816"/>
    <s v="CA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43.368268883267078"/>
    <x v="1"/>
    <n v="182"/>
    <n v="76.016483516483518"/>
    <s v="US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77.994428969359333"/>
    <x v="1"/>
    <n v="199"/>
    <n v="54.120603015075375"/>
    <s v="IT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52.992518703241899"/>
    <x v="1"/>
    <n v="56"/>
    <n v="57.285714285714285"/>
    <s v="GB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1438.6028087864602"/>
    <x v="0"/>
    <n v="107"/>
    <n v="103.81308411214954"/>
    <s v="US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12.91265048455047"/>
    <x v="1"/>
    <n v="1460"/>
    <n v="105.02602739726028"/>
    <s v="AU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361.09971276159212"/>
    <x v="0"/>
    <n v="27"/>
    <n v="90.259259259259252"/>
    <s v="US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190.55015905778211"/>
    <x v="0"/>
    <n v="1221"/>
    <n v="76.978705978705975"/>
    <s v="US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24.564183835182252"/>
    <x v="1"/>
    <n v="123"/>
    <n v="102.60162601626017"/>
    <s v="CH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5000"/>
    <x v="0"/>
    <n v="1"/>
    <n v="2"/>
    <s v="US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64.029270523667961"/>
    <x v="1"/>
    <n v="159"/>
    <n v="55.0062893081761"/>
    <s v="US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39.615166949632147"/>
    <x v="1"/>
    <n v="110"/>
    <n v="32.127272727272725"/>
    <s v="US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5782.7926657263752"/>
    <x v="2"/>
    <n v="14"/>
    <n v="50.642857142857146"/>
    <s v="US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817.61006289308182"/>
    <x v="0"/>
    <n v="16"/>
    <n v="49.6875"/>
    <s v="US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60.980316480123506"/>
    <x v="1"/>
    <n v="236"/>
    <n v="54.894067796610166"/>
    <s v="US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61.356537260151725"/>
    <x v="1"/>
    <n v="191"/>
    <n v="46.931937172774866"/>
    <s v="US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493.76017362995117"/>
    <x v="0"/>
    <n v="41"/>
    <n v="44.951219512195124"/>
    <s v="US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.32431324313243"/>
    <x v="1"/>
    <n v="3934"/>
    <n v="30.99898322318251"/>
    <s v="US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20.879248347059505"/>
    <x v="1"/>
    <n v="80"/>
    <n v="107.7625"/>
    <s v="CA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511.33542942247232"/>
    <x v="3"/>
    <n v="296"/>
    <n v="102.07770270270271"/>
    <s v="US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50.264320998353405"/>
    <x v="1"/>
    <n v="462"/>
    <n v="24.976190476190474"/>
    <s v="US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12.578616352201259"/>
    <x v="1"/>
    <n v="179"/>
    <n v="79.944134078212286"/>
    <s v="US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197.54615038271049"/>
    <x v="0"/>
    <n v="523"/>
    <n v="67.946462715105156"/>
    <s v="AU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174.10228509249183"/>
    <x v="0"/>
    <n v="141"/>
    <n v="26.070921985815602"/>
    <s v="GB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64.25567532255431"/>
    <x v="1"/>
    <n v="1866"/>
    <n v="105.0032154340836"/>
    <s v="GB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275.50260610573343"/>
    <x v="0"/>
    <n v="52"/>
    <n v="25.826923076923077"/>
    <s v="US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171.67381974248929"/>
    <x v="2"/>
    <n v="27"/>
    <n v="77.666666666666671"/>
    <s v="GB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42.123933045116949"/>
    <x v="1"/>
    <n v="156"/>
    <n v="57.82692307692308"/>
    <s v="CH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170.21276595744681"/>
    <x v="0"/>
    <n v="225"/>
    <n v="92.955555555555549"/>
    <s v="AU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54.77470028937578"/>
    <x v="1"/>
    <n v="255"/>
    <n v="37.945098039215686"/>
    <s v="US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13256.198347107436"/>
    <x v="0"/>
    <n v="38"/>
    <n v="31.842105263157894"/>
    <s v="US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56.833259619637332"/>
    <x v="1"/>
    <n v="2261"/>
    <n v="40"/>
    <s v="US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42.037586547972303"/>
    <x v="1"/>
    <n v="40"/>
    <n v="101.1"/>
    <s v="US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20.48967195723171"/>
    <x v="1"/>
    <n v="2289"/>
    <n v="84.006989951944078"/>
    <s v="IT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44.629574531389466"/>
    <x v="1"/>
    <n v="65"/>
    <n v="103.41538461538461"/>
    <s v="US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551.68040583386176"/>
    <x v="0"/>
    <n v="15"/>
    <n v="105.13333333333334"/>
    <s v="US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218.11572250833083"/>
    <x v="0"/>
    <n v="37"/>
    <n v="89.21621621621621"/>
    <s v="US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85.240292077846689"/>
    <x v="1"/>
    <n v="3777"/>
    <n v="51.995234312946785"/>
    <s v="IT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46.017402945113787"/>
    <x v="1"/>
    <n v="184"/>
    <n v="64.956521739130437"/>
    <s v="GB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89.05852417302799"/>
    <x v="1"/>
    <n v="85"/>
    <n v="46.235294117647058"/>
    <s v="US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137.89492057950775"/>
    <x v="0"/>
    <n v="112"/>
    <n v="51.151785714285715"/>
    <s v="US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47.102191275855013"/>
    <x v="1"/>
    <n v="144"/>
    <n v="33.909722222222221"/>
    <s v="US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41.710710510527669"/>
    <x v="1"/>
    <n v="1902"/>
    <n v="92.016298633017882"/>
    <s v="US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54.964539007092192"/>
    <x v="1"/>
    <n v="105"/>
    <n v="107.42857142857143"/>
    <s v="US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60.926887734718335"/>
    <x v="1"/>
    <n v="132"/>
    <n v="75.848484848484844"/>
    <s v="US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6106.5088757396452"/>
    <x v="0"/>
    <n v="21"/>
    <n v="80.476190476190482"/>
    <s v="US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201.43478107219846"/>
    <x v="3"/>
    <n v="976"/>
    <n v="86.978483606557376"/>
    <s v="US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91.152283761022488"/>
    <x v="1"/>
    <n v="96"/>
    <n v="105.13541666666667"/>
    <s v="US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203.17791091430058"/>
    <x v="0"/>
    <n v="67"/>
    <n v="57.298507462686565"/>
    <s v="US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160.68819996753774"/>
    <x v="2"/>
    <n v="66"/>
    <n v="93.348484848484844"/>
    <s v="CA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765.8058771148709"/>
    <x v="0"/>
    <n v="78"/>
    <n v="71.987179487179489"/>
    <s v="US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154.71394037066881"/>
    <x v="0"/>
    <n v="67"/>
    <n v="92.611940298507463"/>
    <s v="AU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62.661876514328682"/>
    <x v="1"/>
    <n v="114"/>
    <n v="104.99122807017544"/>
    <s v="US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122.81994595922379"/>
    <x v="0"/>
    <n v="263"/>
    <n v="30.958174904942965"/>
    <s v="AU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08.21610966759249"/>
    <x v="0"/>
    <n v="1691"/>
    <n v="33.001182732111175"/>
    <s v="US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1008.6625541409634"/>
    <x v="0"/>
    <n v="181"/>
    <n v="84.187845303867405"/>
    <s v="US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374.60978147762745"/>
    <x v="0"/>
    <n v="13"/>
    <n v="73.92307692307692"/>
    <s v="US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158.83744508279824"/>
    <x v="3"/>
    <n v="160"/>
    <n v="36.987499999999997"/>
    <s v="US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61.97478991596639"/>
    <x v="1"/>
    <n v="203"/>
    <n v="46.896551724137929"/>
    <s v="US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2000"/>
    <x v="0"/>
    <n v="1"/>
    <n v="5"/>
    <s v="US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9.11628608791872"/>
    <x v="1"/>
    <n v="1559"/>
    <n v="102.02437459910199"/>
    <s v="US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142.66524164844537"/>
    <x v="3"/>
    <n v="2266"/>
    <n v="45.007502206531335"/>
    <s v="US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166.66666666666669"/>
    <x v="0"/>
    <n v="21"/>
    <n v="94.285714285714292"/>
    <s v="US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27.240638428483731"/>
    <x v="1"/>
    <n v="1548"/>
    <n v="101.02325581395348"/>
    <s v="AU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9.0171325518485119"/>
    <x v="1"/>
    <n v="80"/>
    <n v="97.037499999999994"/>
    <s v="US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525.51963695445124"/>
    <x v="0"/>
    <n v="830"/>
    <n v="43.00963855421687"/>
    <s v="US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78.81614926813576"/>
    <x v="1"/>
    <n v="131"/>
    <n v="94.916030534351151"/>
    <s v="US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13.612176710803118"/>
    <x v="1"/>
    <n v="112"/>
    <n v="72.151785714285708"/>
    <s v="US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2186.6988387875131"/>
    <x v="0"/>
    <n v="130"/>
    <n v="51.007692307692309"/>
    <s v="US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117.57161179991449"/>
    <x v="0"/>
    <n v="55"/>
    <n v="85.054545454545448"/>
    <s v="US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83.82352941176471"/>
    <x v="1"/>
    <n v="155"/>
    <n v="43.87096774193548"/>
    <s v="US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33.780613681148544"/>
    <x v="1"/>
    <n v="266"/>
    <n v="40.063909774436091"/>
    <s v="US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118.07084250550331"/>
    <x v="0"/>
    <n v="114"/>
    <n v="43.833333333333336"/>
    <s v="IT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28.106958371315709"/>
    <x v="1"/>
    <n v="155"/>
    <n v="84.92903225806451"/>
    <s v="US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25.879308316668627"/>
    <x v="1"/>
    <n v="207"/>
    <n v="41.067632850241544"/>
    <s v="GB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12.622512622512621"/>
    <x v="1"/>
    <n v="245"/>
    <n v="54.971428571428568"/>
    <s v="US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72.974623982565333"/>
    <x v="1"/>
    <n v="1573"/>
    <n v="77.010807374443743"/>
    <s v="US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29.567574226931132"/>
    <x v="1"/>
    <n v="114"/>
    <n v="71.201754385964918"/>
    <s v="US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92.397660818713447"/>
    <x v="1"/>
    <n v="93"/>
    <n v="91.935483870967744"/>
    <s v="US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164.58835567734437"/>
    <x v="0"/>
    <n v="594"/>
    <n v="97.069023569023571"/>
    <s v="US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360.67892503536069"/>
    <x v="0"/>
    <n v="24"/>
    <n v="58.916666666666664"/>
    <s v="US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43.784094171691073"/>
    <x v="1"/>
    <n v="1681"/>
    <n v="58.015466983938133"/>
    <s v="US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462.63753056234719"/>
    <x v="0"/>
    <n v="252"/>
    <n v="103.87301587301587"/>
    <s v="US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26.746907388833169"/>
    <x v="1"/>
    <n v="32"/>
    <n v="93.46875"/>
    <s v="US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64.546975854649773"/>
    <x v="1"/>
    <n v="135"/>
    <n v="61.970370370370368"/>
    <s v="US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1.041440322830983"/>
    <x v="1"/>
    <n v="140"/>
    <n v="92.042857142857144"/>
    <s v="US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135.21344407958279"/>
    <x v="0"/>
    <n v="67"/>
    <n v="77.268656716417908"/>
    <s v="US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11.572734637194769"/>
    <x v="1"/>
    <n v="92"/>
    <n v="93.923913043478265"/>
    <s v="US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69.801957237604938"/>
    <x v="1"/>
    <n v="1015"/>
    <n v="84.969458128078813"/>
    <s v="GB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248.2513035736996"/>
    <x v="0"/>
    <n v="742"/>
    <n v="105.97035040431267"/>
    <s v="US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56.109203584289425"/>
    <x v="1"/>
    <n v="323"/>
    <n v="36.969040247678016"/>
    <s v="US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117.74325429272281"/>
    <x v="0"/>
    <n v="75"/>
    <n v="81.533333333333331"/>
    <s v="US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68.522961295938515"/>
    <x v="1"/>
    <n v="2326"/>
    <n v="80.999140154772135"/>
    <s v="US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65.590312815338052"/>
    <x v="1"/>
    <n v="381"/>
    <n v="26.010498687664043"/>
    <s v="US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148.96570994472725"/>
    <x v="0"/>
    <n v="4405"/>
    <n v="25.998410896708286"/>
    <s v="US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248.09160305343511"/>
    <x v="0"/>
    <n v="92"/>
    <n v="34.173913043478258"/>
    <s v="US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46.127520273789152"/>
    <x v="1"/>
    <n v="480"/>
    <n v="28.002083333333335"/>
    <s v="US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191.87589303939578"/>
    <x v="0"/>
    <n v="64"/>
    <n v="76.546875"/>
    <s v="US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20.016680567139282"/>
    <x v="1"/>
    <n v="226"/>
    <n v="53.053097345132741"/>
    <s v="US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114.05176195350197"/>
    <x v="0"/>
    <n v="64"/>
    <n v="106.859375"/>
    <s v="US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88.359931475971507"/>
    <x v="1"/>
    <n v="241"/>
    <n v="46.020746887966808"/>
    <s v="US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23.443999092490358"/>
    <x v="1"/>
    <n v="132"/>
    <n v="100.17424242424242"/>
    <s v="US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128.8117770767613"/>
    <x v="3"/>
    <n v="75"/>
    <n v="101.44"/>
    <s v="IT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190.48776207255005"/>
    <x v="0"/>
    <n v="842"/>
    <n v="87.972684085510693"/>
    <s v="US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63.505116959064324"/>
    <x v="1"/>
    <n v="2043"/>
    <n v="74.995594713656388"/>
    <s v="US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137.10012463647695"/>
    <x v="0"/>
    <n v="112"/>
    <n v="42.982142857142854"/>
    <s v="US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165.10971105800564"/>
    <x v="3"/>
    <n v="139"/>
    <n v="33.115107913669064"/>
    <s v="IT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176.08333553657826"/>
    <x v="0"/>
    <n v="374"/>
    <n v="101.13101604278074"/>
    <s v="US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176.85732023750776"/>
    <x v="3"/>
    <n v="1122"/>
    <n v="55.98841354723708"/>
    <s v="US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F4CE9-041B-49F7-8B6C-8D0FAFC662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8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70784-F699-40C7-9C3C-121C282F284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8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116B2-DEA3-4FD3-B0C8-198ABBD670F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5" workbookViewId="0">
      <selection activeCell="C17" sqref="C17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5" style="3" customWidth="1"/>
    <col min="4" max="4" width="6.875" bestFit="1" customWidth="1"/>
    <col min="5" max="5" width="7.75" bestFit="1" customWidth="1"/>
    <col min="6" max="6" width="14.5" style="5" bestFit="1" customWidth="1"/>
    <col min="7" max="7" width="9.375" bestFit="1" customWidth="1"/>
    <col min="8" max="8" width="13.375" customWidth="1"/>
    <col min="9" max="9" width="16.5" bestFit="1" customWidth="1"/>
    <col min="10" max="10" width="7.625" bestFit="1" customWidth="1"/>
    <col min="11" max="11" width="8.375" bestFit="1" customWidth="1"/>
    <col min="12" max="13" width="11.125" bestFit="1" customWidth="1"/>
    <col min="16" max="16" width="28" bestFit="1" customWidth="1"/>
    <col min="17" max="17" width="28" customWidth="1"/>
    <col min="18" max="18" width="14.875" bestFit="1" customWidth="1"/>
    <col min="19" max="19" width="22.2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IFERROR(D2/E2*100, 0)</f>
        <v>0</v>
      </c>
      <c r="G2" t="s">
        <v>14</v>
      </c>
      <c r="H2">
        <v>0</v>
      </c>
      <c r="I2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IFERROR(LEFT(P2, FIND("/", P2) - 1), P2)</f>
        <v>food</v>
      </c>
      <c r="R2" t="str">
        <f>IFERROR(MID(P2, FIND("/", P2) + 1, LEN(P2)), "")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IFERROR(D3/E3*100, 0)</f>
        <v>9.6153846153846168</v>
      </c>
      <c r="G3" t="s">
        <v>20</v>
      </c>
      <c r="H3">
        <v>158</v>
      </c>
      <c r="I3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IFERROR(LEFT(P3, FIND("/", P3) - 1), P3)</f>
        <v>music</v>
      </c>
      <c r="R3" t="str">
        <f t="shared" ref="R3:R66" si="3">IFERROR(MID(P3, FIND("/", P3) + 1, LEN(P3)), "")</f>
        <v>rock</v>
      </c>
      <c r="S3" s="8">
        <f t="shared" ref="S3:S66" si="4">(((L3/60)/60)/24)+DATE(1970,1,1)</f>
        <v>41870.208333333336</v>
      </c>
      <c r="T3" s="8">
        <f t="shared" ref="T3:T66" si="5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76.057899426759192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169.55995155429954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144.349477682811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57.597574838954145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477.06422018348621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30.527101282138254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501.68595643853092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193.26683291770576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37.577684636508167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207.92079207920793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111.92041215135905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40.796503156872262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149.76897339210794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211.38126724631644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15.39715605470519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62.738699988876114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149.44982755789127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206.05980679832516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89.092580575383948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243.9467469441777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78.081648830757032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30.116450274394325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88.627142541987595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46.202956989247312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207.47288377658549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125.07817385866167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95.033966650924555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30.404398370483225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62.262193012798342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32.258064516129032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115.19686117067384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26.467579850895785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66.310160427807489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66.533070381915721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63.578564940962757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71.434870799894171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30.738720872583041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196.93654266958424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59.147734910606268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46.964106004696411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22.525341008634715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53.781071686233361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15.178825538373969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209.71302428256072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87.120320226041912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21.040819189227101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25.841597988545885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52.735662491760053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5000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108.85206171726003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292.80195201301342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71.220459695694402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111.27596439169139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56.189341052273114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69.607587227007741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46.452026269421751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44.031311154598825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36.354193715917944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69.266233813981188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107.82138024357239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13.838915029061722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843.80610412926399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102.41404535479151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IFERROR(D67/E67*100, 0)</f>
        <v>42.34640749739674</v>
      </c>
      <c r="G67" t="s">
        <v>20</v>
      </c>
      <c r="H67">
        <v>236</v>
      </c>
      <c r="I67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IFERROR(LEFT(P67, FIND("/", P67) - 1), P67)</f>
        <v>theater</v>
      </c>
      <c r="R67" t="str">
        <f t="shared" ref="R67:R130" si="9">IFERROR(MID(P67, FIND("/", P67) + 1, LEN(P67)), "")</f>
        <v>plays</v>
      </c>
      <c r="S67" s="8">
        <f t="shared" ref="S67:S130" si="10">(((L67/60)/60)/24)+DATE(1970,1,1)</f>
        <v>40570.25</v>
      </c>
      <c r="T67" s="8">
        <f t="shared" ref="T67:T130" si="11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221.88217291507272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61.581786720048861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39.288668320926384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415.57075223566545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80.813692870085674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92.535471930906837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14.917951268025858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15.130228034151086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81.658291457286438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66.411063946323438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128.03016886647984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213.00448430493276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33.244680851063826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143.6810181962812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15.687393040501995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44.377525952928124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6.6786883056167774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266.02660266026601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75.546145703012229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76.205287713841358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59.653365578395814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161.32964889466842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38.350910834132314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39.590125756870052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127.20156555772995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206.59275921165383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38.628681796233707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165.15627609028948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32.928352446917224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88.495575221238937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46.002653237675972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10.79106831576326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296.8043458468635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50.832720219383319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10000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9.7900576525617318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35.501823066589907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406.33888663145063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69.861624751645451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69.183029809746671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27.845209196058835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53.623410448904551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16.799193638705344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168.88600194868465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668.32496362697702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83.363881987155992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37.198258804907006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26.533729999195948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13.752171395483497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114.66343838989697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113.63636363636364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57.491493605537954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85.025980160604632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46.520282843319691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66.891121561921054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45.591328589688104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155.35744705013911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536.98779161126561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27.190964233423969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62.536873156342189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258.8448223853369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194.4711402566567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165.74326227814817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IFERROR(D131/E131*100, 0)</f>
        <v>3122.3717409587889</v>
      </c>
      <c r="G131" t="s">
        <v>74</v>
      </c>
      <c r="H131">
        <v>55</v>
      </c>
      <c r="I131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IFERROR(LEFT(P131, FIND("/", P131) - 1), P131)</f>
        <v>food</v>
      </c>
      <c r="R131" t="str">
        <f t="shared" ref="R131:R194" si="15">IFERROR(MID(P131, FIND("/", P131) + 1, LEN(P131)), "")</f>
        <v>food trucks</v>
      </c>
      <c r="S131" s="8">
        <f t="shared" ref="S131:S194" si="16">(((L131/60)/60)/24)+DATE(1970,1,1)</f>
        <v>42038.25</v>
      </c>
      <c r="T131" s="8">
        <f t="shared" ref="T131:T194" si="17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64.321608040200999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99.14758361626815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86.071987480438182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32.177332856632106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111.43714720903144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140.30612244897961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3042.9988974641678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38.200339558573852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104.16666666666667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478.54099553153901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44.810167834446794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98.433935979670252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43.47070074769605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73.750341436765908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77.459333849728893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42.281152753348664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579.71014492753625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88.893648923637144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82.629942247889829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45.481220657276992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10000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155.8435657734816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23.636891777209478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107.54519851003907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170.19374068554396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153.79357484620641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135.2455970870179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189.87341772151899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45.258620689655174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99.988495047640953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61.60954948016942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127.90697674418605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66.783446463761763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39.485559566787003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99.830851381380384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81.973902556243701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72.922092417590591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24.065161051462422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319.39561672525991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23.580370606511423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3402.6772793053547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940.49904030710184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120.66365007541478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61.344244615726204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11.177347242921014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381.8032406919657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133.62770160353242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24.010941067991805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103.94110004330879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27.95489524766781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32.419414597999257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161.80620884289746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13.84418901660281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144.68085106382981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34.123222748815166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139.27576601671311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313.13914944636434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43.502138975604119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312.38095238095241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425.07332681539418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145.78408195429472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263.48808030112923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500.17611835153224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IFERROR(D195/E195*100, 0)</f>
        <v>219.1235059760956</v>
      </c>
      <c r="G195" t="s">
        <v>14</v>
      </c>
      <c r="H195">
        <v>65</v>
      </c>
      <c r="I195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IFERROR(LEFT(P195, FIND("/", P195) - 1), P195)</f>
        <v>music</v>
      </c>
      <c r="R195" t="str">
        <f t="shared" ref="R195:R258" si="21">IFERROR(MID(P195, FIND("/", P195) + 1, LEN(P195)), "")</f>
        <v>indie rock</v>
      </c>
      <c r="S195" s="8">
        <f t="shared" ref="S195:S258" si="22">(((L195/60)/60)/24)+DATE(1970,1,1)</f>
        <v>43198.208333333328</v>
      </c>
      <c r="T195" s="8">
        <f t="shared" ref="T195:T258" si="23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81.459385039008723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27.643158318316218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158.36230204712245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33.534006056964898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1046.1844065552061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185.95041322314049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5000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14.680181754631247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126.85312547760965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74.400376396622775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2965.5990510083038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23.156394727467049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257.43707093821507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23.490721165139767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98.890060770428406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471.94991749975736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148.31177027453455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105.3481331987891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65.853658536585371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51.239004599269009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9.7738061993856462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2602.921646746348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64.486729086853074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223.44632280568456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46.307579819644161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30.108955428637447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1184.4077961019491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101.39364099140448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72.474709346217722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106.59731125682259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24.774594001658773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38.4358099298178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27.275206836985184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59.269496160621301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83.397842179108807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51.629090821360933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23.800079333597779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130.36393264530147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58.389146488064569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63.333333333333329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91.675834250091683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239.62106436333238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913.7173259310664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62.744568884091208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23.673308344841189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102.33450591621363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23.878366524804264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98.119711871611671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78.292478329760456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22.4609375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17.552657973921765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19.633064789113806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30.718820397296742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10.722524883839315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47.317408227123558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36.586454088461885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3333.3333333333335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184.89583333333331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15.966789078716271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112.33254130416694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54.085831863609648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83.217036233007704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427.52867570385814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IFERROR(D259/E259*100, 0)</f>
        <v>68.493150684931507</v>
      </c>
      <c r="G259" t="s">
        <v>20</v>
      </c>
      <c r="H259">
        <v>92</v>
      </c>
      <c r="I259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IFERROR(LEFT(P259, FIND("/", P259) - 1), P259)</f>
        <v>theater</v>
      </c>
      <c r="R259" t="str">
        <f t="shared" ref="R259:R322" si="27">IFERROR(MID(P259, FIND("/", P259) + 1, LEN(P259)), "")</f>
        <v>plays</v>
      </c>
      <c r="S259" s="8">
        <f t="shared" ref="S259:S322" si="28">(((L259/60)/60)/24)+DATE(1970,1,1)</f>
        <v>41338.25</v>
      </c>
      <c r="T259" s="8">
        <f t="shared" ref="T259:T322" si="2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37.246722288438619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16.736401673640167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63.412179164569707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320.49576093981671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31.906906906906908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26.961695797694311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27.573696145124714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81.246891062841982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130.26472026262485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42.804530609408658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55.391432791728214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39.583804569102014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367.96445196783753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7869.943676395289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32.893678105427135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72.869955156950667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310.47865459249675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41.405669391655167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103.30578512396693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9.377093101138648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30.68530514831231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58.582308142940832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17.198679141441936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109.26457303788723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92.55178492728075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533.94858272907049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120.20115294983442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14.15762151958471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573.19629800071584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47.68031484144403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102.26442658875092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5.9373608431052398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183.8163145156015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21.900474510281057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1018.1311018131101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610.32863849765261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7.4645434187608855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280.5042969942852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181.98090692124106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106.11643330876934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69.485805042684134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194.47287615148414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2000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7.4367873078829945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314.02162251382356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121.03951584193663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18.310227569971225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34.938857000249563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1264.5914396887158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75.679157178018542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134.99314755596163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132.81503077421445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491.80327868852459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49.172650640024976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32.234312361940603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25.296079107738301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33.931168201648084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295.03105590062108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149.97656616153725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520.09456264775417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631.22923588039862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258.38203629652418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1043.0054374691053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IFERROR(D323/E323*100, 0)</f>
        <v>106.21984515839473</v>
      </c>
      <c r="G323" t="s">
        <v>14</v>
      </c>
      <c r="H323">
        <v>2468</v>
      </c>
      <c r="I323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IFERROR(LEFT(P323, FIND("/", P323) - 1), P323)</f>
        <v>film &amp; video</v>
      </c>
      <c r="R323" t="str">
        <f t="shared" ref="R323:R386" si="33">IFERROR(MID(P323, FIND("/", P323) + 1, LEN(P323)), "")</f>
        <v>shorts</v>
      </c>
      <c r="S323" s="8">
        <f t="shared" ref="S323:S386" si="34">(((L323/60)/60)/24)+DATE(1970,1,1)</f>
        <v>40634.208333333336</v>
      </c>
      <c r="T323" s="8">
        <f t="shared" ref="T323:T386" si="35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60.037580775752765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414.33891992551207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60.954670329670336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110.22553840936069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216.47624774503907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259.48103792415174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74.871421419143417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436.74628672533407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54.067062409754527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22.536365498873181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50.004831384674851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80.672268907563023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53.586750635432011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87.500251726846173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103.05821987697152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81.420595533498769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55.821244061995166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125.07570613173785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106.10914083056859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118.10657490932763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150.32638714536782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185.4522975479085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238.18994925204015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680.51297551707762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290.06526468455405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7.1388910922503364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139.33330065885747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188.41576523062173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2000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78.304149802918715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286.59160696008189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24.354708939482897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80.816110227874944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169.56715751896473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271.05800058292044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54.079473312955564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846.42233856893552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33.478406427854033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44.179024953378921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57.615755290173901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26.899309342057432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62.42496998799519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6.1868426479686534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13.634426927993182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16.888722086695442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529.41176470588232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36.126163679310821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36.627552058604081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62.749699661945066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147.34054980141732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6.283161128176487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13.695211545367671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758.39260635165135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182.55578093306289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27.698574338085542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974.8921145547273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716.18037135278519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247.25274725274727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62.375249500998009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54.364550210277976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156.81544028950543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44.369321783224166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58.136284867795851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IFERROR(D387/E387*100, 0)</f>
        <v>68.414850771205977</v>
      </c>
      <c r="G387" t="s">
        <v>20</v>
      </c>
      <c r="H387">
        <v>1137</v>
      </c>
      <c r="I387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IFERROR(LEFT(P387, FIND("/", P387) - 1), P387)</f>
        <v>publishing</v>
      </c>
      <c r="R387" t="str">
        <f t="shared" ref="R387:R450" si="39">IFERROR(MID(P387, FIND("/", P387) + 1, LEN(P387)), "")</f>
        <v>nonfiction</v>
      </c>
      <c r="S387" s="8">
        <f t="shared" ref="S387:S450" si="40">(((L387/60)/60)/24)+DATE(1970,1,1)</f>
        <v>43553.208333333328</v>
      </c>
      <c r="T387" s="8">
        <f t="shared" ref="T387:T450" si="41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130.84960503698554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254.70265217899288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887.30870304529287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81.892809219354334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53.607326334599058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1374.9146369223765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152.34062712817931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43.675411021782068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21.304926764314246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76.856462437757088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59.860800914143255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57.516154228502444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13.932142271758726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156.61467638868768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5000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6.534998547778101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247.79361846571621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115.98151877739605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31.687197465024202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111.58442341764993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54.901303382087931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28.099173553719009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75.851265561876488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215.90981466148654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276.75741861135117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95.576522484989596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14.9508756941478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161.10109837793723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118.06405068849786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904.23836838750799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228.10852949650041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180.27571580063625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174.21751114800506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81.014316326022112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77.845243655612634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156.27597672485453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78.555304740406314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940.02416841569675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247.09302325581396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34.762456546929315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17.453699214583533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88.570587459013893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215.57497289367947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110.28286689262143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147.62165117550575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51.950697769175925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120.89810017271157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184.62474336552353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598.00664451827242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85.560296429373466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9.5043134961251656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81.251880830574791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55.978957307614486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28.146679881070369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61.764103305735333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401.37614678899081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50.321498462398665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287.74752475247521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56.683123057231668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19.554893379271814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121.88564258827748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411.08226942840497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198.08743169398909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IFERROR(D451/E451*100, 0)</f>
        <v>10.341261633919338</v>
      </c>
      <c r="G451" t="s">
        <v>20</v>
      </c>
      <c r="H451">
        <v>86</v>
      </c>
      <c r="I451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IFERROR(LEFT(P451, FIND("/", P451) - 1), P451)</f>
        <v>games</v>
      </c>
      <c r="R451" t="str">
        <f t="shared" ref="R451:R514" si="45">IFERROR(MID(P451, FIND("/", P451) + 1, LEN(P451)), "")</f>
        <v>video games</v>
      </c>
      <c r="S451" s="8">
        <f t="shared" ref="S451:S514" si="46">(((L451/60)/60)/24)+DATE(1970,1,1)</f>
        <v>43530.25</v>
      </c>
      <c r="T451" s="8">
        <f t="shared" ref="T451:T514" si="47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2500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81.403385590942506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157.63546798029557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177.51997586351206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226.88598979013045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84.479057895347481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96.03904538238497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375.37537537537537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28.473708152915606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111.03278110680297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58.26656955571741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70.898574852533841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327.01700904146605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92.451726155646568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74.931593348768672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53.233661796352926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30.120481927710845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17.384825530858063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246.91358024691357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54.221533694810219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34.988823014870249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31.347962382445143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254.88051440124622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56.135623666778933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27.386005751061209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87.760910815939269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335.24736528833023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184.26186863212658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42.311642466621159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19.496344435418358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99.353049907578566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122.92801270547923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609.57910014513789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189.48503192636207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38.431077238675165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325.38428386726042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740.74074074074076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55.983027448432679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45.442853468232876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98.511617946246915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52.219321148825074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32.749643962937554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416.74848901398616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13.81639545594105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18.26951183864367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24.125452352231605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11025.794841031793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292.62466407882954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417.55726838957622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208.01849053249177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142.56146571006934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18.870663376397154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55.455276950177236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108.31889081455806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719.37264943586467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10.786581492623176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250.89605734767025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89.103291713961411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140.99238557442894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83.970287436753139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416.3614851540932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71.777882946837053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IFERROR(D515/E515*100, 0)</f>
        <v>254.60122699386503</v>
      </c>
      <c r="G515" t="s">
        <v>74</v>
      </c>
      <c r="H515">
        <v>35</v>
      </c>
      <c r="I515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IFERROR(LEFT(P515, FIND("/", P515) - 1), P515)</f>
        <v>film &amp; video</v>
      </c>
      <c r="R515" t="str">
        <f t="shared" ref="R515:R578" si="51">IFERROR(MID(P515, FIND("/", P515) + 1, LEN(P515)), "")</f>
        <v>television</v>
      </c>
      <c r="S515" s="8">
        <f t="shared" ref="S515:S578" si="52">(((L515/60)/60)/24)+DATE(1970,1,1)</f>
        <v>40430.208333333336</v>
      </c>
      <c r="T515" s="8">
        <f t="shared" ref="T515:T578" si="53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445.65112617678244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179.27871586408173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235.16615407696349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89.285714285714292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1414.790996784566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98.284311014258691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23.487962419260132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68.709881565862048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308.13350417963272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14.278914802475013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119.18260698087163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118.77828054298642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64.122373300370825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100.38200339558574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124.53300124533003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888.50174216027881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109.00257453699859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104.68884926375759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19.885657469550086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62.796736308029942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665.67052670900262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20.745232585973032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66.680274886031171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85.308535907413969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265.28035908405514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137.64044943820224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37.596651769880118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413.12723390428448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3989.6373056994817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612.37738026543559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36.166365280289334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112.60808365171928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61.135371179039296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10.319917440660474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36.912114544825045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35.184809703851244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2500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170.55247258470806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101.51139183397248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227.39996267761455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65.935591338145471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44.715735680317984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41.710114702815432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50.167224080267559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72.809440120512178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99.039700529528503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12.591921023471341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27.048958615093323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780.14184397163126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72.449579009203063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119.31283726917175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48.87570429426367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225.50921435499512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45.745038681466532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53.753860774530771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42.133948223456663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32.716748458537815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106.22154779969651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183.8235294117647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89.381003201707571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27.089395003511591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158.90578203391769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154.01714830104797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IFERROR(D579/E579*100, 0)</f>
        <v>530.40103492884862</v>
      </c>
      <c r="G579" t="s">
        <v>74</v>
      </c>
      <c r="H579">
        <v>37</v>
      </c>
      <c r="I579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IFERROR(LEFT(P579, FIND("/", P579) - 1), P579)</f>
        <v>music</v>
      </c>
      <c r="R579" t="str">
        <f t="shared" ref="R579:R642" si="57">IFERROR(MID(P579, FIND("/", P579) + 1, LEN(P579)), "")</f>
        <v>jazz</v>
      </c>
      <c r="S579" s="8">
        <f t="shared" ref="S579:S642" si="58">(((L579/60)/60)/24)+DATE(1970,1,1)</f>
        <v>40613.25</v>
      </c>
      <c r="T579" s="8">
        <f t="shared" ref="T579:T642" si="5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596.85799109351808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98.89934598819589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29.282381098824693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156.20932048945585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192.01059368792761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31.017166114156304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83.676335286426806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68.120933792575585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10.519987977156598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137.18622300058377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126.56906285888674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154.50811656561706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121.90934065934067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9.6370061034371979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774.5887467272637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64.581917063222292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1408.6146682188592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47.955250861216278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100.31746031746032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49.603774726271851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61.693997771055564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2744.5226917057903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2000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48.394530649869409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77.98104764411687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83.569851781772314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58.571824773174498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53.415344771770798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53.083528493364561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76.162221102913094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35.214446952595935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83.042683939544929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23.863154842882313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721.83098591549299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71.717755928282244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57.47126436781609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64.31258342434171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58.66924351187189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52.766097782174946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40.045766590389015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204.66420025351155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351.3460193338953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37.310195227765725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16.134216513622697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3194.7261663286004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62.530668541039482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35.791985402484386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129.24349474409789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48.466489965922001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14.404033129276197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65.88072122052705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154.84173336217464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159.04905407667837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32.216635103071468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233.31823182965502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120.30885257676422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127.3377574765147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87.647392647707917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154.94823302584038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125.92592592592592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875.72440437862213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177.98013245033113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605.99929182052711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IFERROR(D643/E643*100, 0)</f>
        <v>83.355502349915753</v>
      </c>
      <c r="G643" t="s">
        <v>20</v>
      </c>
      <c r="H643">
        <v>194</v>
      </c>
      <c r="I643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IFERROR(LEFT(P643, FIND("/", P643) - 1), P643)</f>
        <v>theater</v>
      </c>
      <c r="R643" t="str">
        <f t="shared" ref="R643:R706" si="63">IFERROR(MID(P643, FIND("/", P643) + 1, LEN(P643)), "")</f>
        <v>plays</v>
      </c>
      <c r="S643" s="8">
        <f t="shared" ref="S643:S706" si="64">(((L643/60)/60)/24)+DATE(1970,1,1)</f>
        <v>42786.25</v>
      </c>
      <c r="T643" s="8">
        <f t="shared" ref="T643:T706" si="65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68.74906590943057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45.170678469653794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206.62568306010928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107.62929802838366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112.86707529045832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241.54589371980677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158.58719078714577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206.26069860854534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5000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113.02064479800504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78.839482812992742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4.2756360008551271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19.669993705602014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52.225249772933701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237.37444615970648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1213.5922330097087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166.48730771665504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211.71724258901946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122.34471632159183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184.54520320707769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102.17830675948798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129.46659761781461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298.82202401114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41.738276454701698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156.1712846347607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56.766762649115584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491.68603611657431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27.882527711118733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21.328418142321112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81.929369496419795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178.78922024772109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229.03885480572598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298.1659388646288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81.314443792438595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52.701033718510494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119.58483754512635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556.51882096314114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9.6478533526290402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102.66390263851871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115.75922584052766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66.592674805771367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27.899078117418728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18.421052631578945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148.14658045946604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52.15214519157221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10.72961373390558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23.295043778616755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99.346761023407723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44.128462858543763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70.234583508919783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110.33468186833394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156.33124198412423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118.86102403343783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74.663204025320567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169.37081991577904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65.444760357432983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22.386829525090796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118.49479583666933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3333.3333333333335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57.134067286351552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184.71337579617835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32.064249878621141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81.445422205579476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IFERROR(D707/E707*100, 0)</f>
        <v>100.98305246120157</v>
      </c>
      <c r="G707" t="s">
        <v>14</v>
      </c>
      <c r="H707">
        <v>2025</v>
      </c>
      <c r="I707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IFERROR(LEFT(P707, FIND("/", P707) - 1), P707)</f>
        <v>publishing</v>
      </c>
      <c r="R707" t="str">
        <f t="shared" ref="R707:R770" si="69">IFERROR(MID(P707, FIND("/", P707) + 1, LEN(P707)), "")</f>
        <v>nonfiction</v>
      </c>
      <c r="S707" s="8">
        <f t="shared" ref="S707:S770" si="70">(((L707/60)/60)/24)+DATE(1970,1,1)</f>
        <v>41619.25</v>
      </c>
      <c r="T707" s="8">
        <f t="shared" ref="T707:T770" si="71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78.218579077251675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63.045167976509198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14.143094841930118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70.230758205532467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67.631330607109149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492.06349206349211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5.4329371816638368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61.750492214068373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21.149662704080509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408.72878420505714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19.31807205640877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40.380732621863281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99.795599374774554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65.359477124183002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269.6002479082739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2276.662368760361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63.894817273996786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36.981132075471699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74.593730574549326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198.42044182439997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112.59253115474735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60.606060606060609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571.42857142857144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53.861690872367028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24.232837177211035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110.803324099723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108.71383174443888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18.975104182929613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31.33393017009848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28.233539313871724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303.98736675878405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73.587907716785992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4797.6878612716764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163.9344262295082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332.9145728643216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8.4805653710247348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8.8803374528232073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773.80952380952385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14.04494382022472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329.98565279770446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47.056839264631471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43.695380774032458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286.04135785256176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63.576550602498706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10000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43.046753557335883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108.16859380828051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38.955656858682133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59.357689097240375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60.032017075773744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12.952077313938428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24.578651685393258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17.724020238915003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146.14143000479868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291.10414657666348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15.256588072122051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56.415215989684079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88.355948248658876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13.732833957553058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48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320.80861349154031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175.53998410749114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43.290043290043286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IFERROR(D771/E771*100, 0)</f>
        <v>115.11740875845508</v>
      </c>
      <c r="G771" t="s">
        <v>14</v>
      </c>
      <c r="H771">
        <v>3410</v>
      </c>
      <c r="I771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IFERROR(LEFT(P771, FIND("/", P771) - 1), P771)</f>
        <v>games</v>
      </c>
      <c r="R771" t="str">
        <f t="shared" ref="R771:R834" si="75">IFERROR(MID(P771, FIND("/", P771) + 1, LEN(P771)), "")</f>
        <v>video games</v>
      </c>
      <c r="S771" s="8">
        <f t="shared" ref="S771:S834" si="76">(((L771/60)/60)/24)+DATE(1970,1,1)</f>
        <v>41501.208333333336</v>
      </c>
      <c r="T771" s="8">
        <f t="shared" ref="T771:T834" si="77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36.9352344957911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202.23907547851212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88.214829054285133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52.478134110787167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73.800738007380076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971.0743801652892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152.56874543877282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203.97068736816925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12.691594259494288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124.52315764150619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94.078583287216375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197.10013593112822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46.44385757217011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70.806621375944886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86.702101721363434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51.78143596877657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13.703636031427004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100.33773813817753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113.42155009451795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268.57654431512981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327.43861626800998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388.88888888888886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294.11764705882354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8.4323495592180908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79.748670855485742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694.71624266144806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182.45614035087718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91.214594335093608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53.058676654182271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114.93158510377846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10000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49.282194128990788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50.753110674525217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93.45794392523365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37.211965078002002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196.67477696674777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8.4725248123940933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37.878787878787875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328.49020846494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159.03135447727479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51.779935275080902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129.69713965227146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44.34046345811052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41.770003915937863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108.47457627118644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76.78525723061172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16.25441696113074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27.11531142965876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9.1336116910229652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197.38301175426923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12.490632025980515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34.330554193231976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28.574149919039911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28.005464480874316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79.058000669667777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25.806451612903224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21.880128155036338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37.495924356048256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144.92753623188406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194.76567255021303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8539.3258426966295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91.762193220371017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31.728311642527689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IFERROR(D835/E835*100, 0)</f>
        <v>63.415089060897131</v>
      </c>
      <c r="G835" t="s">
        <v>20</v>
      </c>
      <c r="H835">
        <v>165</v>
      </c>
      <c r="I835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IFERROR(LEFT(P835, FIND("/", P835) - 1), P835)</f>
        <v>publishing</v>
      </c>
      <c r="R835" t="str">
        <f t="shared" ref="R835:R898" si="81">IFERROR(MID(P835, FIND("/", P835) + 1, LEN(P835)), "")</f>
        <v>translations</v>
      </c>
      <c r="S835" s="8">
        <f t="shared" ref="S835:S898" si="82">(((L835/60)/60)/24)+DATE(1970,1,1)</f>
        <v>40588.25</v>
      </c>
      <c r="T835" s="8">
        <f t="shared" ref="T835:T898" si="83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65.016031350195931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111.43429642557041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133.09234308248438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11.724960254372018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71.991001124859395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52.581261950286809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99.757254488218692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70.048495112000623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17.757783828578194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325.5641879393267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100.60592203041043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50.620261139716263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19.665683382497541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42.061929479148027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29.544825039239221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75.137378041942355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10000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48.123195380173243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195.60878243512974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15.336047783896253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88.004158325141915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97.67907831023544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28.043935498948354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71.49602050451908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143.98848092152627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281.41865844255977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39.737730975561298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94.451003541912641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53.353658536585371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25.85410895660203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28.812512862728955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53.815234362023723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231.26067429944968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61.562139284340134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54.100007728572528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421.8782572441109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111.27167630057804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36.683221145953041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58.808808808808813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53.110965332795082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28.823816215906156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144.55626715462031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393.17858834675508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129.19733392298701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266.798418972332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18.389113644722325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43.759483379164273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256.75035528185697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27.027027027027028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42.032389664977124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156.16142776162525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84.546735556599344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117.89111119808994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340.76015727391871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47.642516839165431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58.897770298695839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86.237319456653566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38.669760247486465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43.368268883267078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77.994428969359333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52.992518703241899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1438.6028087864602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12.91265048455047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IFERROR(D899/E899*100, 0)</f>
        <v>361.09971276159212</v>
      </c>
      <c r="G899" t="s">
        <v>14</v>
      </c>
      <c r="H899">
        <v>27</v>
      </c>
      <c r="I899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IFERROR(LEFT(P899, FIND("/", P899) - 1), P899)</f>
        <v>theater</v>
      </c>
      <c r="R899" t="str">
        <f t="shared" ref="R899:R962" si="87">IFERROR(MID(P899, FIND("/", P899) + 1, LEN(P899)), "")</f>
        <v>plays</v>
      </c>
      <c r="S899" s="8">
        <f t="shared" ref="S899:S962" si="88">(((L899/60)/60)/24)+DATE(1970,1,1)</f>
        <v>43583.208333333328</v>
      </c>
      <c r="T899" s="8">
        <f t="shared" ref="T899:T962" si="8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190.55015905778211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24.564183835182252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5000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64.029270523667961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39.615166949632147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5782.7926657263752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817.61006289308182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60.980316480123506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61.356537260151725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493.76017362995117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31.32431324313243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20.879248347059505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511.33542942247232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50.264320998353405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12.578616352201259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197.54615038271049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174.10228509249183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64.25567532255431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275.50260610573343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171.67381974248929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42.123933045116949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170.21276595744681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54.77470028937578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13256.198347107436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56.833259619637332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42.037586547972303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20.48967195723171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44.629574531389466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551.68040583386176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218.11572250833083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85.240292077846689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46.017402945113787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89.05852417302799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137.89492057950775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47.102191275855013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41.710710510527669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54.964539007092192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60.926887734718335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6106.5088757396452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201.43478107219846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91.152283761022488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203.17791091430058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160.68819996753774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765.8058771148709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154.71394037066881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62.661876514328682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122.81994595922379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308.21610966759249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1008.6625541409634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374.60978147762745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158.83744508279824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61.97478991596639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2000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9.11628608791872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142.66524164844537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166.66666666666669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27.240638428483731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9.0171325518485119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525.51963695445124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78.81614926813576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13.612176710803118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2186.6988387875131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117.57161179991449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IFERROR(D963/E963*100, 0)</f>
        <v>83.82352941176471</v>
      </c>
      <c r="G963" t="s">
        <v>20</v>
      </c>
      <c r="H963">
        <v>155</v>
      </c>
      <c r="I963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IFERROR(LEFT(P963, FIND("/", P963) - 1), P963)</f>
        <v>publishing</v>
      </c>
      <c r="R963" t="str">
        <f t="shared" ref="R963:R1001" si="93">IFERROR(MID(P963, FIND("/", P963) + 1, LEN(P963)), "")</f>
        <v>translations</v>
      </c>
      <c r="S963" s="8">
        <f t="shared" ref="S963:S1001" si="94">(((L963/60)/60)/24)+DATE(1970,1,1)</f>
        <v>40591.25</v>
      </c>
      <c r="T963" s="8">
        <f t="shared" ref="T963:T1001" si="95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33.780613681148544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118.07084250550331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28.106958371315709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25.879308316668627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12.622512622512621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72.974623982565333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29.567574226931132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92.397660818713447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164.58835567734437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360.67892503536069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43.784094171691073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462.63753056234719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26.746907388833169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64.546975854649773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31.041440322830983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135.21344407958279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11.572734637194769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69.801957237604938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248.2513035736996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56.109203584289425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117.74325429272281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68.522961295938515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65.590312815338052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148.96570994472725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248.09160305343511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46.127520273789152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191.87589303939578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20.016680567139282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114.05176195350197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88.359931475971507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23.443999092490358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128.8117770767613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190.48776207255005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63.505116959064324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137.10012463647695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165.10971105800564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176.08333553657826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176.85732023750776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expression" dxfId="4" priority="2">
      <formula>G1="canceled"</formula>
    </cfRule>
    <cfRule type="expression" dxfId="3" priority="3">
      <formula>G1="live"</formula>
    </cfRule>
    <cfRule type="expression" dxfId="2" priority="4">
      <formula>G1="failed"</formula>
    </cfRule>
    <cfRule type="expression" dxfId="1" priority="5">
      <formula>G1="successful"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C0EC-1F9B-4534-9341-2049D583AE5A}">
  <dimension ref="A1:F14"/>
  <sheetViews>
    <sheetView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625" bestFit="1" customWidth="1"/>
    <col min="8" max="8" width="16.5" bestFit="1" customWidth="1"/>
    <col min="9" max="9" width="15.625" bestFit="1" customWidth="1"/>
    <col min="10" max="10" width="21.625" bestFit="1" customWidth="1"/>
    <col min="11" max="11" width="20.625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2035</v>
      </c>
      <c r="B3" s="6" t="s">
        <v>2069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2044</v>
      </c>
      <c r="E8">
        <v>4</v>
      </c>
      <c r="F8">
        <v>4</v>
      </c>
    </row>
    <row r="9" spans="1:6" x14ac:dyDescent="0.25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B5DB-EEEF-450B-BB9E-F99DFBF5B9EE}">
  <dimension ref="A1:F30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2032</v>
      </c>
      <c r="B2" t="s">
        <v>2070</v>
      </c>
    </row>
    <row r="4" spans="1:6" x14ac:dyDescent="0.25">
      <c r="A4" s="6" t="s">
        <v>2035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2067</v>
      </c>
      <c r="E7">
        <v>4</v>
      </c>
      <c r="F7">
        <v>4</v>
      </c>
    </row>
    <row r="8" spans="1:6" x14ac:dyDescent="0.25">
      <c r="A8" s="7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2062</v>
      </c>
      <c r="C10">
        <v>8</v>
      </c>
      <c r="E10">
        <v>10</v>
      </c>
      <c r="F10">
        <v>18</v>
      </c>
    </row>
    <row r="11" spans="1:6" x14ac:dyDescent="0.25">
      <c r="A11" s="7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2063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2064</v>
      </c>
      <c r="C20">
        <v>4</v>
      </c>
      <c r="E20">
        <v>4</v>
      </c>
      <c r="F20">
        <v>8</v>
      </c>
    </row>
    <row r="21" spans="1:6" x14ac:dyDescent="0.25">
      <c r="A21" s="7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2060</v>
      </c>
      <c r="C22">
        <v>9</v>
      </c>
      <c r="E22">
        <v>5</v>
      </c>
      <c r="F22">
        <v>14</v>
      </c>
    </row>
    <row r="23" spans="1:6" x14ac:dyDescent="0.25">
      <c r="A23" s="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2065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2068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3E27-A609-4277-B4AC-CC23C60C3718}">
  <dimension ref="A1:E18"/>
  <sheetViews>
    <sheetView workbookViewId="0">
      <selection activeCell="F35" sqref="F35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30.5" bestFit="1" customWidth="1"/>
    <col min="8" max="8" width="16.5" bestFit="1" customWidth="1"/>
    <col min="9" max="9" width="30.5" bestFit="1" customWidth="1"/>
    <col min="10" max="10" width="21.625" bestFit="1" customWidth="1"/>
    <col min="11" max="11" width="35.5" bestFit="1" customWidth="1"/>
  </cols>
  <sheetData>
    <row r="1" spans="1:5" x14ac:dyDescent="0.25">
      <c r="A1" s="6" t="s">
        <v>2032</v>
      </c>
      <c r="B1" t="s">
        <v>2070</v>
      </c>
    </row>
    <row r="2" spans="1:5" x14ac:dyDescent="0.25">
      <c r="A2" s="6" t="s">
        <v>2073</v>
      </c>
      <c r="B2" t="s">
        <v>2070</v>
      </c>
    </row>
    <row r="4" spans="1:5" x14ac:dyDescent="0.25">
      <c r="A4" s="6" t="s">
        <v>2035</v>
      </c>
      <c r="B4" s="6" t="s">
        <v>2069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A644-E8C9-4CB4-B176-46192A9E1BBC}">
  <dimension ref="A1:H13"/>
  <sheetViews>
    <sheetView workbookViewId="0">
      <selection activeCell="F19" sqref="F19"/>
    </sheetView>
  </sheetViews>
  <sheetFormatPr defaultRowHeight="15.75" x14ac:dyDescent="0.25"/>
  <cols>
    <col min="1" max="1" width="26.375" bestFit="1" customWidth="1"/>
    <col min="2" max="2" width="16.875" bestFit="1" customWidth="1"/>
    <col min="3" max="3" width="13.25" bestFit="1" customWidth="1"/>
    <col min="4" max="4" width="16.5" bestFit="1" customWidth="1"/>
    <col min="5" max="5" width="12.625" bestFit="1" customWidth="1"/>
    <col min="6" max="6" width="19.625" bestFit="1" customWidth="1"/>
    <col min="7" max="7" width="15.875" bestFit="1" customWidth="1"/>
    <col min="8" max="8" width="19.25" bestFit="1" customWidth="1"/>
    <col min="12" max="14" width="9" customWidth="1"/>
  </cols>
  <sheetData>
    <row r="1" spans="1:8" x14ac:dyDescent="0.25">
      <c r="A1" s="9" t="s">
        <v>2086</v>
      </c>
      <c r="B1" s="9" t="s">
        <v>2096</v>
      </c>
      <c r="C1" s="9" t="s">
        <v>2097</v>
      </c>
      <c r="D1" s="9" t="s">
        <v>2105</v>
      </c>
      <c r="E1" s="9" t="s">
        <v>2098</v>
      </c>
      <c r="F1" s="10" t="s">
        <v>2099</v>
      </c>
      <c r="G1" s="9" t="s">
        <v>2100</v>
      </c>
      <c r="H1" s="9" t="s">
        <v>2101</v>
      </c>
    </row>
    <row r="2" spans="1:8" x14ac:dyDescent="0.25">
      <c r="A2" t="s">
        <v>2087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 t="shared" ref="E2:E13" si="0">B2 + C2 + D2</f>
        <v>51</v>
      </c>
      <c r="F2" s="11" t="str">
        <f t="shared" ref="F2:F13" si="1">ROUND((B2 / E2) * 100, 2) &amp; "%"</f>
        <v>58.82%</v>
      </c>
      <c r="G2" s="12" t="str">
        <f t="shared" ref="G2:G13" si="2">ROUND((C2 / E2) * 100, 2) &amp; "%"</f>
        <v>39.22%</v>
      </c>
      <c r="H2" s="12" t="str">
        <f t="shared" ref="H2:H13" si="3">ROUND((D2 / E2) * 100, 2) &amp; "%"</f>
        <v>1.96%</v>
      </c>
    </row>
    <row r="3" spans="1:8" x14ac:dyDescent="0.25">
      <c r="A3" t="s">
        <v>2103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si="0"/>
        <v>231</v>
      </c>
      <c r="F3" s="11" t="str">
        <f t="shared" si="1"/>
        <v>82.68%</v>
      </c>
      <c r="G3" s="12" t="str">
        <f t="shared" si="2"/>
        <v>16.45%</v>
      </c>
      <c r="H3" s="12" t="str">
        <f t="shared" si="3"/>
        <v>0.87%</v>
      </c>
    </row>
    <row r="4" spans="1:8" x14ac:dyDescent="0.25">
      <c r="A4" t="s">
        <v>2102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1" t="str">
        <f t="shared" si="1"/>
        <v>52.06%</v>
      </c>
      <c r="G4" s="12" t="str">
        <f t="shared" si="2"/>
        <v>40%</v>
      </c>
      <c r="H4" s="12" t="str">
        <f t="shared" si="3"/>
        <v>7.94%</v>
      </c>
    </row>
    <row r="5" spans="1:8" x14ac:dyDescent="0.25">
      <c r="A5" t="s">
        <v>2088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1" t="str">
        <f t="shared" si="1"/>
        <v>44.44%</v>
      </c>
      <c r="G5" s="12" t="str">
        <f t="shared" si="2"/>
        <v>55.56%</v>
      </c>
      <c r="H5" s="12" t="str">
        <f t="shared" si="3"/>
        <v>0%</v>
      </c>
    </row>
    <row r="6" spans="1:8" x14ac:dyDescent="0.25">
      <c r="A6" t="s">
        <v>2104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1" t="str">
        <f t="shared" si="1"/>
        <v>100%</v>
      </c>
      <c r="G6" s="12" t="str">
        <f t="shared" si="2"/>
        <v>0%</v>
      </c>
      <c r="H6" s="12" t="str">
        <f t="shared" si="3"/>
        <v>0%</v>
      </c>
    </row>
    <row r="7" spans="1:8" x14ac:dyDescent="0.25">
      <c r="A7" t="s">
        <v>2089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1" t="str">
        <f t="shared" si="1"/>
        <v>100%</v>
      </c>
      <c r="G7" s="12" t="str">
        <f t="shared" si="2"/>
        <v>0%</v>
      </c>
      <c r="H7" s="12" t="str">
        <f t="shared" si="3"/>
        <v>0%</v>
      </c>
    </row>
    <row r="8" spans="1:8" x14ac:dyDescent="0.25">
      <c r="A8" t="s">
        <v>2090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1" t="str">
        <f t="shared" si="1"/>
        <v>78.57%</v>
      </c>
      <c r="G8" s="12" t="str">
        <f t="shared" si="2"/>
        <v>21.43%</v>
      </c>
      <c r="H8" s="12" t="str">
        <f t="shared" si="3"/>
        <v>0%</v>
      </c>
    </row>
    <row r="9" spans="1:8" x14ac:dyDescent="0.25">
      <c r="A9" t="s">
        <v>2091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COUNTIFS(Crowdfunding!D:D,"&gt;=25000", Crowdfunding!D:D,"&lt;=29999",Crowdfunding!G:G,"canceled")</f>
        <v>0</v>
      </c>
      <c r="E9">
        <f t="shared" si="0"/>
        <v>7</v>
      </c>
      <c r="F9" s="11" t="str">
        <f t="shared" si="1"/>
        <v>100%</v>
      </c>
      <c r="G9" s="12" t="str">
        <f t="shared" si="2"/>
        <v>0%</v>
      </c>
      <c r="H9" s="12" t="str">
        <f t="shared" si="3"/>
        <v>0%</v>
      </c>
    </row>
    <row r="10" spans="1:8" x14ac:dyDescent="0.25">
      <c r="A10" t="s">
        <v>2092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1" t="str">
        <f t="shared" si="1"/>
        <v>66.67%</v>
      </c>
      <c r="G10" s="12" t="str">
        <f t="shared" si="2"/>
        <v>25%</v>
      </c>
      <c r="H10" s="12" t="str">
        <f t="shared" si="3"/>
        <v>8.33%</v>
      </c>
    </row>
    <row r="11" spans="1:8" x14ac:dyDescent="0.25">
      <c r="A11" t="s">
        <v>2093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1" t="str">
        <f t="shared" si="1"/>
        <v>78.57%</v>
      </c>
      <c r="G11" s="12" t="str">
        <f t="shared" si="2"/>
        <v>21.43%</v>
      </c>
      <c r="H11" s="12" t="str">
        <f t="shared" si="3"/>
        <v>0%</v>
      </c>
    </row>
    <row r="12" spans="1:8" x14ac:dyDescent="0.25">
      <c r="A12" t="s">
        <v>2094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1" t="str">
        <f t="shared" si="1"/>
        <v>72.73%</v>
      </c>
      <c r="G12" s="12" t="str">
        <f t="shared" si="2"/>
        <v>27.27%</v>
      </c>
      <c r="H12" s="12" t="str">
        <f t="shared" si="3"/>
        <v>0%</v>
      </c>
    </row>
    <row r="13" spans="1:8" x14ac:dyDescent="0.25">
      <c r="A13" t="s">
        <v>2095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1" t="str">
        <f t="shared" si="1"/>
        <v>37.38%</v>
      </c>
      <c r="G13" s="12" t="str">
        <f t="shared" si="2"/>
        <v>53.44%</v>
      </c>
      <c r="H13" s="12" t="str">
        <f t="shared" si="3"/>
        <v>9.18%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5F3F-4F0E-416D-8FCF-25F6FAB0D22C}">
  <dimension ref="A1:M566"/>
  <sheetViews>
    <sheetView tabSelected="1" workbookViewId="0">
      <selection activeCell="L10" sqref="L10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9" max="9" width="19.125" bestFit="1" customWidth="1"/>
    <col min="10" max="10" width="9.125" customWidth="1"/>
    <col min="11" max="12" width="15.375" bestFit="1" customWidth="1"/>
  </cols>
  <sheetData>
    <row r="1" spans="1:13" x14ac:dyDescent="0.25">
      <c r="A1" s="9" t="s">
        <v>4</v>
      </c>
      <c r="B1" s="1" t="s">
        <v>5</v>
      </c>
      <c r="D1" s="9" t="s">
        <v>4</v>
      </c>
      <c r="E1" s="1" t="s">
        <v>5</v>
      </c>
    </row>
    <row r="2" spans="1:13" x14ac:dyDescent="0.25">
      <c r="A2" s="13" t="s">
        <v>20</v>
      </c>
      <c r="B2">
        <v>158</v>
      </c>
      <c r="D2" s="14" t="s">
        <v>14</v>
      </c>
      <c r="E2">
        <v>0</v>
      </c>
    </row>
    <row r="3" spans="1:13" x14ac:dyDescent="0.25">
      <c r="A3" s="13" t="s">
        <v>20</v>
      </c>
      <c r="B3">
        <v>1425</v>
      </c>
      <c r="D3" s="14" t="s">
        <v>14</v>
      </c>
      <c r="E3">
        <v>24</v>
      </c>
    </row>
    <row r="4" spans="1:13" x14ac:dyDescent="0.25">
      <c r="A4" s="13" t="s">
        <v>20</v>
      </c>
      <c r="B4">
        <v>174</v>
      </c>
      <c r="D4" s="14" t="s">
        <v>14</v>
      </c>
      <c r="E4">
        <v>53</v>
      </c>
    </row>
    <row r="5" spans="1:13" x14ac:dyDescent="0.25">
      <c r="A5" s="13" t="s">
        <v>20</v>
      </c>
      <c r="B5">
        <v>227</v>
      </c>
      <c r="D5" s="14" t="s">
        <v>14</v>
      </c>
      <c r="E5">
        <v>18</v>
      </c>
    </row>
    <row r="6" spans="1:13" x14ac:dyDescent="0.25">
      <c r="A6" s="13" t="s">
        <v>20</v>
      </c>
      <c r="B6">
        <v>220</v>
      </c>
      <c r="D6" s="14" t="s">
        <v>14</v>
      </c>
      <c r="E6">
        <v>44</v>
      </c>
    </row>
    <row r="7" spans="1:13" x14ac:dyDescent="0.25">
      <c r="A7" s="13" t="s">
        <v>20</v>
      </c>
      <c r="B7">
        <v>98</v>
      </c>
      <c r="D7" s="14" t="s">
        <v>14</v>
      </c>
      <c r="E7">
        <v>27</v>
      </c>
    </row>
    <row r="8" spans="1:13" x14ac:dyDescent="0.25">
      <c r="A8" s="13" t="s">
        <v>20</v>
      </c>
      <c r="B8">
        <v>100</v>
      </c>
      <c r="D8" s="14" t="s">
        <v>14</v>
      </c>
      <c r="E8">
        <v>55</v>
      </c>
    </row>
    <row r="9" spans="1:13" x14ac:dyDescent="0.25">
      <c r="A9" s="13" t="s">
        <v>20</v>
      </c>
      <c r="B9">
        <v>1249</v>
      </c>
      <c r="D9" s="14" t="s">
        <v>14</v>
      </c>
      <c r="E9">
        <v>200</v>
      </c>
    </row>
    <row r="10" spans="1:13" x14ac:dyDescent="0.25">
      <c r="A10" s="13" t="s">
        <v>20</v>
      </c>
      <c r="B10">
        <v>1396</v>
      </c>
      <c r="D10" s="14" t="s">
        <v>14</v>
      </c>
      <c r="E10">
        <v>452</v>
      </c>
      <c r="I10" s="9" t="s">
        <v>2106</v>
      </c>
      <c r="L10" s="9" t="s">
        <v>2107</v>
      </c>
    </row>
    <row r="11" spans="1:13" x14ac:dyDescent="0.25">
      <c r="A11" s="13" t="s">
        <v>20</v>
      </c>
      <c r="B11">
        <v>890</v>
      </c>
      <c r="D11" s="14" t="s">
        <v>14</v>
      </c>
      <c r="E11">
        <v>674</v>
      </c>
      <c r="I11" t="s">
        <v>2108</v>
      </c>
      <c r="J11">
        <f>AVERAGE(B2:B566)</f>
        <v>851.14690265486729</v>
      </c>
      <c r="L11" t="s">
        <v>2108</v>
      </c>
      <c r="M11">
        <f>AVERAGE(E2:E365)</f>
        <v>585.61538461538464</v>
      </c>
    </row>
    <row r="12" spans="1:13" x14ac:dyDescent="0.25">
      <c r="A12" s="13" t="s">
        <v>20</v>
      </c>
      <c r="B12">
        <v>142</v>
      </c>
      <c r="D12" s="14" t="s">
        <v>14</v>
      </c>
      <c r="E12">
        <v>558</v>
      </c>
      <c r="I12" t="s">
        <v>2109</v>
      </c>
      <c r="J12">
        <f>MEDIAN(B2:B566)</f>
        <v>201</v>
      </c>
      <c r="L12" t="s">
        <v>2109</v>
      </c>
      <c r="M12">
        <f>MEDIAN(E2:E365)</f>
        <v>114.5</v>
      </c>
    </row>
    <row r="13" spans="1:13" x14ac:dyDescent="0.25">
      <c r="A13" s="13" t="s">
        <v>20</v>
      </c>
      <c r="B13">
        <v>2673</v>
      </c>
      <c r="D13" s="14" t="s">
        <v>14</v>
      </c>
      <c r="E13">
        <v>15</v>
      </c>
      <c r="I13" t="s">
        <v>2111</v>
      </c>
      <c r="J13">
        <f>MIN(B2:B566)</f>
        <v>16</v>
      </c>
      <c r="L13" t="s">
        <v>2111</v>
      </c>
      <c r="M13">
        <f>MIN(E2:E365)</f>
        <v>0</v>
      </c>
    </row>
    <row r="14" spans="1:13" x14ac:dyDescent="0.25">
      <c r="A14" s="13" t="s">
        <v>20</v>
      </c>
      <c r="B14">
        <v>163</v>
      </c>
      <c r="D14" s="14" t="s">
        <v>14</v>
      </c>
      <c r="E14">
        <v>2307</v>
      </c>
      <c r="I14" t="s">
        <v>2110</v>
      </c>
      <c r="J14">
        <f>MAX(B2:B566)</f>
        <v>7295</v>
      </c>
      <c r="L14" t="s">
        <v>2110</v>
      </c>
      <c r="M14">
        <f>MAX(E2:E365)</f>
        <v>6080</v>
      </c>
    </row>
    <row r="15" spans="1:13" x14ac:dyDescent="0.25">
      <c r="A15" s="13" t="s">
        <v>20</v>
      </c>
      <c r="B15">
        <v>2220</v>
      </c>
      <c r="D15" s="14" t="s">
        <v>14</v>
      </c>
      <c r="E15">
        <v>88</v>
      </c>
      <c r="I15" t="s">
        <v>2112</v>
      </c>
      <c r="J15">
        <f>_xlfn.VAR.S(B2:B566)</f>
        <v>1606216.5936295739</v>
      </c>
      <c r="L15" t="s">
        <v>2112</v>
      </c>
      <c r="M15">
        <f>_xlfn.VAR.S(E2:E365)</f>
        <v>924113.45496927318</v>
      </c>
    </row>
    <row r="16" spans="1:13" x14ac:dyDescent="0.25">
      <c r="A16" s="13" t="s">
        <v>20</v>
      </c>
      <c r="B16">
        <v>1606</v>
      </c>
      <c r="D16" s="14" t="s">
        <v>14</v>
      </c>
      <c r="E16">
        <v>48</v>
      </c>
      <c r="I16" t="s">
        <v>2113</v>
      </c>
      <c r="J16">
        <f>_xlfn.STDEV.S(B2:B566)</f>
        <v>1267.366006183523</v>
      </c>
      <c r="L16" t="s">
        <v>2113</v>
      </c>
      <c r="M16">
        <f>_xlfn.STDEV.S(E2:E365)</f>
        <v>961.30819978260524</v>
      </c>
    </row>
    <row r="17" spans="1:5" x14ac:dyDescent="0.25">
      <c r="A17" s="13" t="s">
        <v>20</v>
      </c>
      <c r="B17">
        <v>129</v>
      </c>
      <c r="D17" s="14" t="s">
        <v>14</v>
      </c>
      <c r="E17">
        <v>1</v>
      </c>
    </row>
    <row r="18" spans="1:5" x14ac:dyDescent="0.25">
      <c r="A18" s="13" t="s">
        <v>20</v>
      </c>
      <c r="B18">
        <v>226</v>
      </c>
      <c r="D18" s="14" t="s">
        <v>14</v>
      </c>
      <c r="E18">
        <v>1467</v>
      </c>
    </row>
    <row r="19" spans="1:5" x14ac:dyDescent="0.25">
      <c r="A19" s="13" t="s">
        <v>20</v>
      </c>
      <c r="B19">
        <v>5419</v>
      </c>
      <c r="D19" s="14" t="s">
        <v>14</v>
      </c>
      <c r="E19">
        <v>75</v>
      </c>
    </row>
    <row r="20" spans="1:5" x14ac:dyDescent="0.25">
      <c r="A20" s="13" t="s">
        <v>20</v>
      </c>
      <c r="B20">
        <v>165</v>
      </c>
      <c r="D20" s="14" t="s">
        <v>14</v>
      </c>
      <c r="E20">
        <v>120</v>
      </c>
    </row>
    <row r="21" spans="1:5" x14ac:dyDescent="0.25">
      <c r="A21" s="13" t="s">
        <v>20</v>
      </c>
      <c r="B21">
        <v>1965</v>
      </c>
      <c r="D21" s="14" t="s">
        <v>14</v>
      </c>
      <c r="E21">
        <v>2253</v>
      </c>
    </row>
    <row r="22" spans="1:5" x14ac:dyDescent="0.25">
      <c r="A22" s="13" t="s">
        <v>20</v>
      </c>
      <c r="B22">
        <v>16</v>
      </c>
      <c r="D22" s="14" t="s">
        <v>14</v>
      </c>
      <c r="E22">
        <v>5</v>
      </c>
    </row>
    <row r="23" spans="1:5" x14ac:dyDescent="0.25">
      <c r="A23" s="13" t="s">
        <v>20</v>
      </c>
      <c r="B23">
        <v>107</v>
      </c>
      <c r="D23" s="14" t="s">
        <v>14</v>
      </c>
      <c r="E23">
        <v>38</v>
      </c>
    </row>
    <row r="24" spans="1:5" x14ac:dyDescent="0.25">
      <c r="A24" s="13" t="s">
        <v>20</v>
      </c>
      <c r="B24">
        <v>134</v>
      </c>
      <c r="D24" s="14" t="s">
        <v>14</v>
      </c>
      <c r="E24">
        <v>12</v>
      </c>
    </row>
    <row r="25" spans="1:5" x14ac:dyDescent="0.25">
      <c r="A25" s="13" t="s">
        <v>20</v>
      </c>
      <c r="B25">
        <v>198</v>
      </c>
      <c r="D25" s="14" t="s">
        <v>14</v>
      </c>
      <c r="E25">
        <v>1684</v>
      </c>
    </row>
    <row r="26" spans="1:5" x14ac:dyDescent="0.25">
      <c r="A26" s="13" t="s">
        <v>20</v>
      </c>
      <c r="B26">
        <v>111</v>
      </c>
      <c r="D26" s="14" t="s">
        <v>14</v>
      </c>
      <c r="E26">
        <v>56</v>
      </c>
    </row>
    <row r="27" spans="1:5" x14ac:dyDescent="0.25">
      <c r="A27" s="13" t="s">
        <v>20</v>
      </c>
      <c r="B27">
        <v>222</v>
      </c>
      <c r="D27" s="14" t="s">
        <v>14</v>
      </c>
      <c r="E27">
        <v>838</v>
      </c>
    </row>
    <row r="28" spans="1:5" x14ac:dyDescent="0.25">
      <c r="A28" s="13" t="s">
        <v>20</v>
      </c>
      <c r="B28">
        <v>6212</v>
      </c>
      <c r="D28" s="14" t="s">
        <v>14</v>
      </c>
      <c r="E28">
        <v>1000</v>
      </c>
    </row>
    <row r="29" spans="1:5" x14ac:dyDescent="0.25">
      <c r="A29" s="13" t="s">
        <v>20</v>
      </c>
      <c r="B29">
        <v>98</v>
      </c>
      <c r="D29" s="14" t="s">
        <v>14</v>
      </c>
      <c r="E29">
        <v>1482</v>
      </c>
    </row>
    <row r="30" spans="1:5" x14ac:dyDescent="0.25">
      <c r="A30" s="13" t="s">
        <v>20</v>
      </c>
      <c r="B30">
        <v>92</v>
      </c>
      <c r="D30" s="14" t="s">
        <v>14</v>
      </c>
      <c r="E30">
        <v>106</v>
      </c>
    </row>
    <row r="31" spans="1:5" x14ac:dyDescent="0.25">
      <c r="A31" s="13" t="s">
        <v>20</v>
      </c>
      <c r="B31">
        <v>149</v>
      </c>
      <c r="D31" s="14" t="s">
        <v>14</v>
      </c>
      <c r="E31">
        <v>679</v>
      </c>
    </row>
    <row r="32" spans="1:5" x14ac:dyDescent="0.25">
      <c r="A32" s="13" t="s">
        <v>20</v>
      </c>
      <c r="B32">
        <v>2431</v>
      </c>
      <c r="D32" s="14" t="s">
        <v>14</v>
      </c>
      <c r="E32">
        <v>1220</v>
      </c>
    </row>
    <row r="33" spans="1:5" x14ac:dyDescent="0.25">
      <c r="A33" s="13" t="s">
        <v>20</v>
      </c>
      <c r="B33">
        <v>303</v>
      </c>
      <c r="D33" s="14" t="s">
        <v>14</v>
      </c>
      <c r="E33">
        <v>1</v>
      </c>
    </row>
    <row r="34" spans="1:5" x14ac:dyDescent="0.25">
      <c r="A34" s="13" t="s">
        <v>20</v>
      </c>
      <c r="B34">
        <v>209</v>
      </c>
      <c r="D34" s="14" t="s">
        <v>14</v>
      </c>
      <c r="E34">
        <v>37</v>
      </c>
    </row>
    <row r="35" spans="1:5" x14ac:dyDescent="0.25">
      <c r="A35" s="13" t="s">
        <v>20</v>
      </c>
      <c r="B35">
        <v>131</v>
      </c>
      <c r="D35" s="14" t="s">
        <v>14</v>
      </c>
      <c r="E35">
        <v>60</v>
      </c>
    </row>
    <row r="36" spans="1:5" x14ac:dyDescent="0.25">
      <c r="A36" s="13" t="s">
        <v>20</v>
      </c>
      <c r="B36">
        <v>164</v>
      </c>
      <c r="D36" s="14" t="s">
        <v>14</v>
      </c>
      <c r="E36">
        <v>296</v>
      </c>
    </row>
    <row r="37" spans="1:5" x14ac:dyDescent="0.25">
      <c r="A37" s="13" t="s">
        <v>20</v>
      </c>
      <c r="B37">
        <v>201</v>
      </c>
      <c r="D37" s="14" t="s">
        <v>14</v>
      </c>
      <c r="E37">
        <v>3304</v>
      </c>
    </row>
    <row r="38" spans="1:5" x14ac:dyDescent="0.25">
      <c r="A38" s="13" t="s">
        <v>20</v>
      </c>
      <c r="B38">
        <v>211</v>
      </c>
      <c r="D38" s="14" t="s">
        <v>14</v>
      </c>
      <c r="E38">
        <v>73</v>
      </c>
    </row>
    <row r="39" spans="1:5" x14ac:dyDescent="0.25">
      <c r="A39" s="13" t="s">
        <v>20</v>
      </c>
      <c r="B39">
        <v>128</v>
      </c>
      <c r="D39" s="14" t="s">
        <v>14</v>
      </c>
      <c r="E39">
        <v>3387</v>
      </c>
    </row>
    <row r="40" spans="1:5" x14ac:dyDescent="0.25">
      <c r="A40" s="13" t="s">
        <v>20</v>
      </c>
      <c r="B40">
        <v>1600</v>
      </c>
      <c r="D40" s="14" t="s">
        <v>14</v>
      </c>
      <c r="E40">
        <v>662</v>
      </c>
    </row>
    <row r="41" spans="1:5" x14ac:dyDescent="0.25">
      <c r="A41" s="13" t="s">
        <v>20</v>
      </c>
      <c r="B41">
        <v>249</v>
      </c>
      <c r="D41" s="14" t="s">
        <v>14</v>
      </c>
      <c r="E41">
        <v>774</v>
      </c>
    </row>
    <row r="42" spans="1:5" x14ac:dyDescent="0.25">
      <c r="A42" s="13" t="s">
        <v>20</v>
      </c>
      <c r="B42">
        <v>236</v>
      </c>
      <c r="D42" s="14" t="s">
        <v>14</v>
      </c>
      <c r="E42">
        <v>672</v>
      </c>
    </row>
    <row r="43" spans="1:5" x14ac:dyDescent="0.25">
      <c r="A43" s="13" t="s">
        <v>20</v>
      </c>
      <c r="B43">
        <v>4065</v>
      </c>
      <c r="D43" s="14" t="s">
        <v>14</v>
      </c>
      <c r="E43">
        <v>940</v>
      </c>
    </row>
    <row r="44" spans="1:5" x14ac:dyDescent="0.25">
      <c r="A44" s="13" t="s">
        <v>20</v>
      </c>
      <c r="B44">
        <v>246</v>
      </c>
      <c r="D44" s="14" t="s">
        <v>14</v>
      </c>
      <c r="E44">
        <v>117</v>
      </c>
    </row>
    <row r="45" spans="1:5" x14ac:dyDescent="0.25">
      <c r="A45" s="13" t="s">
        <v>20</v>
      </c>
      <c r="B45">
        <v>2475</v>
      </c>
      <c r="D45" s="14" t="s">
        <v>14</v>
      </c>
      <c r="E45">
        <v>115</v>
      </c>
    </row>
    <row r="46" spans="1:5" x14ac:dyDescent="0.25">
      <c r="A46" s="13" t="s">
        <v>20</v>
      </c>
      <c r="B46">
        <v>76</v>
      </c>
      <c r="D46" s="14" t="s">
        <v>14</v>
      </c>
      <c r="E46">
        <v>326</v>
      </c>
    </row>
    <row r="47" spans="1:5" x14ac:dyDescent="0.25">
      <c r="A47" s="13" t="s">
        <v>20</v>
      </c>
      <c r="B47">
        <v>54</v>
      </c>
      <c r="D47" s="14" t="s">
        <v>14</v>
      </c>
      <c r="E47">
        <v>1</v>
      </c>
    </row>
    <row r="48" spans="1:5" x14ac:dyDescent="0.25">
      <c r="A48" s="13" t="s">
        <v>20</v>
      </c>
      <c r="B48">
        <v>88</v>
      </c>
      <c r="D48" s="14" t="s">
        <v>14</v>
      </c>
      <c r="E48">
        <v>1467</v>
      </c>
    </row>
    <row r="49" spans="1:5" x14ac:dyDescent="0.25">
      <c r="A49" s="13" t="s">
        <v>20</v>
      </c>
      <c r="B49">
        <v>85</v>
      </c>
      <c r="D49" s="14" t="s">
        <v>14</v>
      </c>
      <c r="E49">
        <v>5681</v>
      </c>
    </row>
    <row r="50" spans="1:5" x14ac:dyDescent="0.25">
      <c r="A50" s="13" t="s">
        <v>20</v>
      </c>
      <c r="B50">
        <v>170</v>
      </c>
      <c r="D50" s="14" t="s">
        <v>14</v>
      </c>
      <c r="E50">
        <v>1059</v>
      </c>
    </row>
    <row r="51" spans="1:5" x14ac:dyDescent="0.25">
      <c r="A51" s="13" t="s">
        <v>20</v>
      </c>
      <c r="B51">
        <v>330</v>
      </c>
      <c r="D51" s="14" t="s">
        <v>14</v>
      </c>
      <c r="E51">
        <v>1194</v>
      </c>
    </row>
    <row r="52" spans="1:5" x14ac:dyDescent="0.25">
      <c r="A52" s="13" t="s">
        <v>20</v>
      </c>
      <c r="B52">
        <v>127</v>
      </c>
      <c r="D52" s="14" t="s">
        <v>14</v>
      </c>
      <c r="E52">
        <v>30</v>
      </c>
    </row>
    <row r="53" spans="1:5" x14ac:dyDescent="0.25">
      <c r="A53" s="13" t="s">
        <v>20</v>
      </c>
      <c r="B53">
        <v>411</v>
      </c>
      <c r="D53" s="14" t="s">
        <v>14</v>
      </c>
      <c r="E53">
        <v>75</v>
      </c>
    </row>
    <row r="54" spans="1:5" x14ac:dyDescent="0.25">
      <c r="A54" s="13" t="s">
        <v>20</v>
      </c>
      <c r="B54">
        <v>180</v>
      </c>
      <c r="D54" s="14" t="s">
        <v>14</v>
      </c>
      <c r="E54">
        <v>955</v>
      </c>
    </row>
    <row r="55" spans="1:5" x14ac:dyDescent="0.25">
      <c r="A55" s="13" t="s">
        <v>20</v>
      </c>
      <c r="B55">
        <v>374</v>
      </c>
      <c r="D55" s="14" t="s">
        <v>14</v>
      </c>
      <c r="E55">
        <v>67</v>
      </c>
    </row>
    <row r="56" spans="1:5" x14ac:dyDescent="0.25">
      <c r="A56" s="13" t="s">
        <v>20</v>
      </c>
      <c r="B56">
        <v>71</v>
      </c>
      <c r="D56" s="14" t="s">
        <v>14</v>
      </c>
      <c r="E56">
        <v>5</v>
      </c>
    </row>
    <row r="57" spans="1:5" x14ac:dyDescent="0.25">
      <c r="A57" s="13" t="s">
        <v>20</v>
      </c>
      <c r="B57">
        <v>203</v>
      </c>
      <c r="D57" s="14" t="s">
        <v>14</v>
      </c>
      <c r="E57">
        <v>26</v>
      </c>
    </row>
    <row r="58" spans="1:5" x14ac:dyDescent="0.25">
      <c r="A58" s="13" t="s">
        <v>20</v>
      </c>
      <c r="B58">
        <v>113</v>
      </c>
      <c r="D58" s="14" t="s">
        <v>14</v>
      </c>
      <c r="E58">
        <v>1130</v>
      </c>
    </row>
    <row r="59" spans="1:5" x14ac:dyDescent="0.25">
      <c r="A59" s="13" t="s">
        <v>20</v>
      </c>
      <c r="B59">
        <v>96</v>
      </c>
      <c r="D59" s="14" t="s">
        <v>14</v>
      </c>
      <c r="E59">
        <v>782</v>
      </c>
    </row>
    <row r="60" spans="1:5" x14ac:dyDescent="0.25">
      <c r="A60" s="13" t="s">
        <v>20</v>
      </c>
      <c r="B60">
        <v>498</v>
      </c>
      <c r="D60" s="14" t="s">
        <v>14</v>
      </c>
      <c r="E60">
        <v>210</v>
      </c>
    </row>
    <row r="61" spans="1:5" x14ac:dyDescent="0.25">
      <c r="A61" s="13" t="s">
        <v>20</v>
      </c>
      <c r="B61">
        <v>180</v>
      </c>
      <c r="D61" s="14" t="s">
        <v>14</v>
      </c>
      <c r="E61">
        <v>136</v>
      </c>
    </row>
    <row r="62" spans="1:5" x14ac:dyDescent="0.25">
      <c r="A62" s="13" t="s">
        <v>20</v>
      </c>
      <c r="B62">
        <v>27</v>
      </c>
      <c r="D62" s="14" t="s">
        <v>14</v>
      </c>
      <c r="E62">
        <v>86</v>
      </c>
    </row>
    <row r="63" spans="1:5" x14ac:dyDescent="0.25">
      <c r="A63" s="13" t="s">
        <v>20</v>
      </c>
      <c r="B63">
        <v>2331</v>
      </c>
      <c r="D63" s="14" t="s">
        <v>14</v>
      </c>
      <c r="E63">
        <v>19</v>
      </c>
    </row>
    <row r="64" spans="1:5" x14ac:dyDescent="0.25">
      <c r="A64" s="13" t="s">
        <v>20</v>
      </c>
      <c r="B64">
        <v>113</v>
      </c>
      <c r="D64" s="14" t="s">
        <v>14</v>
      </c>
      <c r="E64">
        <v>886</v>
      </c>
    </row>
    <row r="65" spans="1:5" x14ac:dyDescent="0.25">
      <c r="A65" s="13" t="s">
        <v>20</v>
      </c>
      <c r="B65">
        <v>164</v>
      </c>
      <c r="D65" s="14" t="s">
        <v>14</v>
      </c>
      <c r="E65">
        <v>35</v>
      </c>
    </row>
    <row r="66" spans="1:5" x14ac:dyDescent="0.25">
      <c r="A66" s="13" t="s">
        <v>20</v>
      </c>
      <c r="B66">
        <v>164</v>
      </c>
      <c r="D66" s="14" t="s">
        <v>14</v>
      </c>
      <c r="E66">
        <v>24</v>
      </c>
    </row>
    <row r="67" spans="1:5" x14ac:dyDescent="0.25">
      <c r="A67" s="13" t="s">
        <v>20</v>
      </c>
      <c r="B67">
        <v>336</v>
      </c>
      <c r="D67" s="14" t="s">
        <v>14</v>
      </c>
      <c r="E67">
        <v>86</v>
      </c>
    </row>
    <row r="68" spans="1:5" x14ac:dyDescent="0.25">
      <c r="A68" s="13" t="s">
        <v>20</v>
      </c>
      <c r="B68">
        <v>1917</v>
      </c>
      <c r="D68" s="14" t="s">
        <v>14</v>
      </c>
      <c r="E68">
        <v>243</v>
      </c>
    </row>
    <row r="69" spans="1:5" x14ac:dyDescent="0.25">
      <c r="A69" s="13" t="s">
        <v>20</v>
      </c>
      <c r="B69">
        <v>95</v>
      </c>
      <c r="D69" s="14" t="s">
        <v>14</v>
      </c>
      <c r="E69">
        <v>65</v>
      </c>
    </row>
    <row r="70" spans="1:5" x14ac:dyDescent="0.25">
      <c r="A70" s="13" t="s">
        <v>20</v>
      </c>
      <c r="B70">
        <v>147</v>
      </c>
      <c r="D70" s="14" t="s">
        <v>14</v>
      </c>
      <c r="E70">
        <v>100</v>
      </c>
    </row>
    <row r="71" spans="1:5" x14ac:dyDescent="0.25">
      <c r="A71" s="13" t="s">
        <v>20</v>
      </c>
      <c r="B71">
        <v>86</v>
      </c>
      <c r="D71" s="14" t="s">
        <v>14</v>
      </c>
      <c r="E71">
        <v>168</v>
      </c>
    </row>
    <row r="72" spans="1:5" x14ac:dyDescent="0.25">
      <c r="A72" s="13" t="s">
        <v>20</v>
      </c>
      <c r="B72">
        <v>83</v>
      </c>
      <c r="D72" s="14" t="s">
        <v>14</v>
      </c>
      <c r="E72">
        <v>13</v>
      </c>
    </row>
    <row r="73" spans="1:5" x14ac:dyDescent="0.25">
      <c r="A73" s="13" t="s">
        <v>20</v>
      </c>
      <c r="B73">
        <v>676</v>
      </c>
      <c r="D73" s="14" t="s">
        <v>14</v>
      </c>
      <c r="E73">
        <v>1</v>
      </c>
    </row>
    <row r="74" spans="1:5" x14ac:dyDescent="0.25">
      <c r="A74" s="13" t="s">
        <v>20</v>
      </c>
      <c r="B74">
        <v>361</v>
      </c>
      <c r="D74" s="14" t="s">
        <v>14</v>
      </c>
      <c r="E74">
        <v>40</v>
      </c>
    </row>
    <row r="75" spans="1:5" x14ac:dyDescent="0.25">
      <c r="A75" s="13" t="s">
        <v>20</v>
      </c>
      <c r="B75">
        <v>131</v>
      </c>
      <c r="D75" s="14" t="s">
        <v>14</v>
      </c>
      <c r="E75">
        <v>226</v>
      </c>
    </row>
    <row r="76" spans="1:5" x14ac:dyDescent="0.25">
      <c r="A76" s="13" t="s">
        <v>20</v>
      </c>
      <c r="B76">
        <v>126</v>
      </c>
      <c r="D76" s="14" t="s">
        <v>14</v>
      </c>
      <c r="E76">
        <v>1625</v>
      </c>
    </row>
    <row r="77" spans="1:5" x14ac:dyDescent="0.25">
      <c r="A77" s="13" t="s">
        <v>20</v>
      </c>
      <c r="B77">
        <v>275</v>
      </c>
      <c r="D77" s="14" t="s">
        <v>14</v>
      </c>
      <c r="E77">
        <v>143</v>
      </c>
    </row>
    <row r="78" spans="1:5" x14ac:dyDescent="0.25">
      <c r="A78" s="13" t="s">
        <v>20</v>
      </c>
      <c r="B78">
        <v>67</v>
      </c>
      <c r="D78" s="14" t="s">
        <v>14</v>
      </c>
      <c r="E78">
        <v>934</v>
      </c>
    </row>
    <row r="79" spans="1:5" x14ac:dyDescent="0.25">
      <c r="A79" s="13" t="s">
        <v>20</v>
      </c>
      <c r="B79">
        <v>154</v>
      </c>
      <c r="D79" s="14" t="s">
        <v>14</v>
      </c>
      <c r="E79">
        <v>17</v>
      </c>
    </row>
    <row r="80" spans="1:5" x14ac:dyDescent="0.25">
      <c r="A80" s="13" t="s">
        <v>20</v>
      </c>
      <c r="B80">
        <v>1782</v>
      </c>
      <c r="D80" s="14" t="s">
        <v>14</v>
      </c>
      <c r="E80">
        <v>2179</v>
      </c>
    </row>
    <row r="81" spans="1:5" x14ac:dyDescent="0.25">
      <c r="A81" s="13" t="s">
        <v>20</v>
      </c>
      <c r="B81">
        <v>903</v>
      </c>
      <c r="D81" s="14" t="s">
        <v>14</v>
      </c>
      <c r="E81">
        <v>931</v>
      </c>
    </row>
    <row r="82" spans="1:5" x14ac:dyDescent="0.25">
      <c r="A82" s="13" t="s">
        <v>20</v>
      </c>
      <c r="B82">
        <v>94</v>
      </c>
      <c r="D82" s="14" t="s">
        <v>14</v>
      </c>
      <c r="E82">
        <v>92</v>
      </c>
    </row>
    <row r="83" spans="1:5" x14ac:dyDescent="0.25">
      <c r="A83" s="13" t="s">
        <v>20</v>
      </c>
      <c r="B83">
        <v>180</v>
      </c>
      <c r="D83" s="14" t="s">
        <v>14</v>
      </c>
      <c r="E83">
        <v>57</v>
      </c>
    </row>
    <row r="84" spans="1:5" x14ac:dyDescent="0.25">
      <c r="A84" s="13" t="s">
        <v>20</v>
      </c>
      <c r="B84">
        <v>533</v>
      </c>
      <c r="D84" s="14" t="s">
        <v>14</v>
      </c>
      <c r="E84">
        <v>41</v>
      </c>
    </row>
    <row r="85" spans="1:5" x14ac:dyDescent="0.25">
      <c r="A85" s="13" t="s">
        <v>20</v>
      </c>
      <c r="B85">
        <v>2443</v>
      </c>
      <c r="D85" s="14" t="s">
        <v>14</v>
      </c>
      <c r="E85">
        <v>1</v>
      </c>
    </row>
    <row r="86" spans="1:5" x14ac:dyDescent="0.25">
      <c r="A86" s="13" t="s">
        <v>20</v>
      </c>
      <c r="B86">
        <v>89</v>
      </c>
      <c r="D86" s="14" t="s">
        <v>14</v>
      </c>
      <c r="E86">
        <v>101</v>
      </c>
    </row>
    <row r="87" spans="1:5" x14ac:dyDescent="0.25">
      <c r="A87" s="13" t="s">
        <v>20</v>
      </c>
      <c r="B87">
        <v>159</v>
      </c>
      <c r="D87" s="14" t="s">
        <v>14</v>
      </c>
      <c r="E87">
        <v>1335</v>
      </c>
    </row>
    <row r="88" spans="1:5" x14ac:dyDescent="0.25">
      <c r="A88" s="13" t="s">
        <v>20</v>
      </c>
      <c r="B88">
        <v>50</v>
      </c>
      <c r="D88" s="14" t="s">
        <v>14</v>
      </c>
      <c r="E88">
        <v>15</v>
      </c>
    </row>
    <row r="89" spans="1:5" x14ac:dyDescent="0.25">
      <c r="A89" s="13" t="s">
        <v>20</v>
      </c>
      <c r="B89">
        <v>186</v>
      </c>
      <c r="D89" s="14" t="s">
        <v>14</v>
      </c>
      <c r="E89">
        <v>454</v>
      </c>
    </row>
    <row r="90" spans="1:5" x14ac:dyDescent="0.25">
      <c r="A90" s="13" t="s">
        <v>20</v>
      </c>
      <c r="B90">
        <v>1071</v>
      </c>
      <c r="D90" s="14" t="s">
        <v>14</v>
      </c>
      <c r="E90">
        <v>3182</v>
      </c>
    </row>
    <row r="91" spans="1:5" x14ac:dyDescent="0.25">
      <c r="A91" s="13" t="s">
        <v>20</v>
      </c>
      <c r="B91">
        <v>117</v>
      </c>
      <c r="D91" s="14" t="s">
        <v>14</v>
      </c>
      <c r="E91">
        <v>15</v>
      </c>
    </row>
    <row r="92" spans="1:5" x14ac:dyDescent="0.25">
      <c r="A92" s="13" t="s">
        <v>20</v>
      </c>
      <c r="B92">
        <v>70</v>
      </c>
      <c r="D92" s="14" t="s">
        <v>14</v>
      </c>
      <c r="E92">
        <v>133</v>
      </c>
    </row>
    <row r="93" spans="1:5" x14ac:dyDescent="0.25">
      <c r="A93" s="13" t="s">
        <v>20</v>
      </c>
      <c r="B93">
        <v>135</v>
      </c>
      <c r="D93" s="14" t="s">
        <v>14</v>
      </c>
      <c r="E93">
        <v>2062</v>
      </c>
    </row>
    <row r="94" spans="1:5" x14ac:dyDescent="0.25">
      <c r="A94" s="13" t="s">
        <v>20</v>
      </c>
      <c r="B94">
        <v>768</v>
      </c>
      <c r="D94" s="14" t="s">
        <v>14</v>
      </c>
      <c r="E94">
        <v>29</v>
      </c>
    </row>
    <row r="95" spans="1:5" x14ac:dyDescent="0.25">
      <c r="A95" s="13" t="s">
        <v>20</v>
      </c>
      <c r="B95">
        <v>199</v>
      </c>
      <c r="D95" s="14" t="s">
        <v>14</v>
      </c>
      <c r="E95">
        <v>132</v>
      </c>
    </row>
    <row r="96" spans="1:5" x14ac:dyDescent="0.25">
      <c r="A96" s="13" t="s">
        <v>20</v>
      </c>
      <c r="B96">
        <v>107</v>
      </c>
      <c r="D96" s="14" t="s">
        <v>14</v>
      </c>
      <c r="E96">
        <v>137</v>
      </c>
    </row>
    <row r="97" spans="1:5" x14ac:dyDescent="0.25">
      <c r="A97" s="13" t="s">
        <v>20</v>
      </c>
      <c r="B97">
        <v>195</v>
      </c>
      <c r="D97" s="14" t="s">
        <v>14</v>
      </c>
      <c r="E97">
        <v>908</v>
      </c>
    </row>
    <row r="98" spans="1:5" x14ac:dyDescent="0.25">
      <c r="A98" s="13" t="s">
        <v>20</v>
      </c>
      <c r="B98">
        <v>3376</v>
      </c>
      <c r="D98" s="14" t="s">
        <v>14</v>
      </c>
      <c r="E98">
        <v>10</v>
      </c>
    </row>
    <row r="99" spans="1:5" x14ac:dyDescent="0.25">
      <c r="A99" s="13" t="s">
        <v>20</v>
      </c>
      <c r="B99">
        <v>41</v>
      </c>
      <c r="D99" s="14" t="s">
        <v>14</v>
      </c>
      <c r="E99">
        <v>1910</v>
      </c>
    </row>
    <row r="100" spans="1:5" x14ac:dyDescent="0.25">
      <c r="A100" s="13" t="s">
        <v>20</v>
      </c>
      <c r="B100">
        <v>1821</v>
      </c>
      <c r="D100" s="14" t="s">
        <v>14</v>
      </c>
      <c r="E100">
        <v>38</v>
      </c>
    </row>
    <row r="101" spans="1:5" x14ac:dyDescent="0.25">
      <c r="A101" s="13" t="s">
        <v>20</v>
      </c>
      <c r="B101">
        <v>164</v>
      </c>
      <c r="D101" s="14" t="s">
        <v>14</v>
      </c>
      <c r="E101">
        <v>104</v>
      </c>
    </row>
    <row r="102" spans="1:5" x14ac:dyDescent="0.25">
      <c r="A102" s="13" t="s">
        <v>20</v>
      </c>
      <c r="B102">
        <v>157</v>
      </c>
      <c r="D102" s="14" t="s">
        <v>14</v>
      </c>
      <c r="E102">
        <v>49</v>
      </c>
    </row>
    <row r="103" spans="1:5" x14ac:dyDescent="0.25">
      <c r="A103" s="13" t="s">
        <v>20</v>
      </c>
      <c r="B103">
        <v>246</v>
      </c>
      <c r="D103" s="14" t="s">
        <v>14</v>
      </c>
      <c r="E103">
        <v>1</v>
      </c>
    </row>
    <row r="104" spans="1:5" x14ac:dyDescent="0.25">
      <c r="A104" s="13" t="s">
        <v>20</v>
      </c>
      <c r="B104">
        <v>1396</v>
      </c>
      <c r="D104" s="14" t="s">
        <v>14</v>
      </c>
      <c r="E104">
        <v>245</v>
      </c>
    </row>
    <row r="105" spans="1:5" x14ac:dyDescent="0.25">
      <c r="A105" s="13" t="s">
        <v>20</v>
      </c>
      <c r="B105">
        <v>2506</v>
      </c>
      <c r="D105" s="14" t="s">
        <v>14</v>
      </c>
      <c r="E105">
        <v>32</v>
      </c>
    </row>
    <row r="106" spans="1:5" x14ac:dyDescent="0.25">
      <c r="A106" s="13" t="s">
        <v>20</v>
      </c>
      <c r="B106">
        <v>244</v>
      </c>
      <c r="D106" s="14" t="s">
        <v>14</v>
      </c>
      <c r="E106">
        <v>7</v>
      </c>
    </row>
    <row r="107" spans="1:5" x14ac:dyDescent="0.25">
      <c r="A107" s="13" t="s">
        <v>20</v>
      </c>
      <c r="B107">
        <v>146</v>
      </c>
      <c r="D107" s="14" t="s">
        <v>14</v>
      </c>
      <c r="E107">
        <v>803</v>
      </c>
    </row>
    <row r="108" spans="1:5" x14ac:dyDescent="0.25">
      <c r="A108" s="13" t="s">
        <v>20</v>
      </c>
      <c r="B108">
        <v>1267</v>
      </c>
      <c r="D108" s="14" t="s">
        <v>14</v>
      </c>
      <c r="E108">
        <v>16</v>
      </c>
    </row>
    <row r="109" spans="1:5" x14ac:dyDescent="0.25">
      <c r="A109" s="13" t="s">
        <v>20</v>
      </c>
      <c r="B109">
        <v>1561</v>
      </c>
      <c r="D109" s="14" t="s">
        <v>14</v>
      </c>
      <c r="E109">
        <v>31</v>
      </c>
    </row>
    <row r="110" spans="1:5" x14ac:dyDescent="0.25">
      <c r="A110" s="13" t="s">
        <v>20</v>
      </c>
      <c r="B110">
        <v>48</v>
      </c>
      <c r="D110" s="14" t="s">
        <v>14</v>
      </c>
      <c r="E110">
        <v>108</v>
      </c>
    </row>
    <row r="111" spans="1:5" x14ac:dyDescent="0.25">
      <c r="A111" s="13" t="s">
        <v>20</v>
      </c>
      <c r="B111">
        <v>2739</v>
      </c>
      <c r="D111" s="14" t="s">
        <v>14</v>
      </c>
      <c r="E111">
        <v>30</v>
      </c>
    </row>
    <row r="112" spans="1:5" x14ac:dyDescent="0.25">
      <c r="A112" s="13" t="s">
        <v>20</v>
      </c>
      <c r="B112">
        <v>3537</v>
      </c>
      <c r="D112" s="14" t="s">
        <v>14</v>
      </c>
      <c r="E112">
        <v>17</v>
      </c>
    </row>
    <row r="113" spans="1:5" x14ac:dyDescent="0.25">
      <c r="A113" s="13" t="s">
        <v>20</v>
      </c>
      <c r="B113">
        <v>2107</v>
      </c>
      <c r="D113" s="14" t="s">
        <v>14</v>
      </c>
      <c r="E113">
        <v>80</v>
      </c>
    </row>
    <row r="114" spans="1:5" x14ac:dyDescent="0.25">
      <c r="A114" s="13" t="s">
        <v>20</v>
      </c>
      <c r="B114">
        <v>3318</v>
      </c>
      <c r="D114" s="14" t="s">
        <v>14</v>
      </c>
      <c r="E114">
        <v>2468</v>
      </c>
    </row>
    <row r="115" spans="1:5" x14ac:dyDescent="0.25">
      <c r="A115" s="13" t="s">
        <v>20</v>
      </c>
      <c r="B115">
        <v>340</v>
      </c>
      <c r="D115" s="14" t="s">
        <v>14</v>
      </c>
      <c r="E115">
        <v>26</v>
      </c>
    </row>
    <row r="116" spans="1:5" x14ac:dyDescent="0.25">
      <c r="A116" s="13" t="s">
        <v>20</v>
      </c>
      <c r="B116">
        <v>1442</v>
      </c>
      <c r="D116" s="14" t="s">
        <v>14</v>
      </c>
      <c r="E116">
        <v>73</v>
      </c>
    </row>
    <row r="117" spans="1:5" x14ac:dyDescent="0.25">
      <c r="A117" s="13" t="s">
        <v>20</v>
      </c>
      <c r="B117">
        <v>126</v>
      </c>
      <c r="D117" s="14" t="s">
        <v>14</v>
      </c>
      <c r="E117">
        <v>128</v>
      </c>
    </row>
    <row r="118" spans="1:5" x14ac:dyDescent="0.25">
      <c r="A118" s="13" t="s">
        <v>20</v>
      </c>
      <c r="B118">
        <v>524</v>
      </c>
      <c r="D118" s="14" t="s">
        <v>14</v>
      </c>
      <c r="E118">
        <v>33</v>
      </c>
    </row>
    <row r="119" spans="1:5" x14ac:dyDescent="0.25">
      <c r="A119" s="13" t="s">
        <v>20</v>
      </c>
      <c r="B119">
        <v>1989</v>
      </c>
      <c r="D119" s="14" t="s">
        <v>14</v>
      </c>
      <c r="E119">
        <v>1072</v>
      </c>
    </row>
    <row r="120" spans="1:5" x14ac:dyDescent="0.25">
      <c r="A120" s="13" t="s">
        <v>20</v>
      </c>
      <c r="B120">
        <v>157</v>
      </c>
      <c r="D120" s="14" t="s">
        <v>14</v>
      </c>
      <c r="E120">
        <v>393</v>
      </c>
    </row>
    <row r="121" spans="1:5" x14ac:dyDescent="0.25">
      <c r="A121" s="13" t="s">
        <v>20</v>
      </c>
      <c r="B121">
        <v>4498</v>
      </c>
      <c r="D121" s="14" t="s">
        <v>14</v>
      </c>
      <c r="E121">
        <v>1257</v>
      </c>
    </row>
    <row r="122" spans="1:5" x14ac:dyDescent="0.25">
      <c r="A122" s="13" t="s">
        <v>20</v>
      </c>
      <c r="B122">
        <v>80</v>
      </c>
      <c r="D122" s="14" t="s">
        <v>14</v>
      </c>
      <c r="E122">
        <v>328</v>
      </c>
    </row>
    <row r="123" spans="1:5" x14ac:dyDescent="0.25">
      <c r="A123" s="13" t="s">
        <v>20</v>
      </c>
      <c r="B123">
        <v>43</v>
      </c>
      <c r="D123" s="14" t="s">
        <v>14</v>
      </c>
      <c r="E123">
        <v>147</v>
      </c>
    </row>
    <row r="124" spans="1:5" x14ac:dyDescent="0.25">
      <c r="A124" s="13" t="s">
        <v>20</v>
      </c>
      <c r="B124">
        <v>2053</v>
      </c>
      <c r="D124" s="14" t="s">
        <v>14</v>
      </c>
      <c r="E124">
        <v>830</v>
      </c>
    </row>
    <row r="125" spans="1:5" x14ac:dyDescent="0.25">
      <c r="A125" s="13" t="s">
        <v>20</v>
      </c>
      <c r="B125">
        <v>168</v>
      </c>
      <c r="D125" s="14" t="s">
        <v>14</v>
      </c>
      <c r="E125">
        <v>331</v>
      </c>
    </row>
    <row r="126" spans="1:5" x14ac:dyDescent="0.25">
      <c r="A126" s="13" t="s">
        <v>20</v>
      </c>
      <c r="B126">
        <v>4289</v>
      </c>
      <c r="D126" s="14" t="s">
        <v>14</v>
      </c>
      <c r="E126">
        <v>25</v>
      </c>
    </row>
    <row r="127" spans="1:5" x14ac:dyDescent="0.25">
      <c r="A127" s="13" t="s">
        <v>20</v>
      </c>
      <c r="B127">
        <v>165</v>
      </c>
      <c r="D127" s="14" t="s">
        <v>14</v>
      </c>
      <c r="E127">
        <v>3483</v>
      </c>
    </row>
    <row r="128" spans="1:5" x14ac:dyDescent="0.25">
      <c r="A128" s="13" t="s">
        <v>20</v>
      </c>
      <c r="B128">
        <v>1815</v>
      </c>
      <c r="D128" s="14" t="s">
        <v>14</v>
      </c>
      <c r="E128">
        <v>923</v>
      </c>
    </row>
    <row r="129" spans="1:5" x14ac:dyDescent="0.25">
      <c r="A129" s="13" t="s">
        <v>20</v>
      </c>
      <c r="B129">
        <v>397</v>
      </c>
      <c r="D129" s="14" t="s">
        <v>14</v>
      </c>
      <c r="E129">
        <v>1</v>
      </c>
    </row>
    <row r="130" spans="1:5" x14ac:dyDescent="0.25">
      <c r="A130" s="13" t="s">
        <v>20</v>
      </c>
      <c r="B130">
        <v>1539</v>
      </c>
      <c r="D130" s="14" t="s">
        <v>14</v>
      </c>
      <c r="E130">
        <v>33</v>
      </c>
    </row>
    <row r="131" spans="1:5" x14ac:dyDescent="0.25">
      <c r="A131" s="13" t="s">
        <v>20</v>
      </c>
      <c r="B131">
        <v>138</v>
      </c>
      <c r="D131" s="14" t="s">
        <v>14</v>
      </c>
      <c r="E131">
        <v>40</v>
      </c>
    </row>
    <row r="132" spans="1:5" x14ac:dyDescent="0.25">
      <c r="A132" s="13" t="s">
        <v>20</v>
      </c>
      <c r="B132">
        <v>3594</v>
      </c>
      <c r="D132" s="14" t="s">
        <v>14</v>
      </c>
      <c r="E132">
        <v>23</v>
      </c>
    </row>
    <row r="133" spans="1:5" x14ac:dyDescent="0.25">
      <c r="A133" s="13" t="s">
        <v>20</v>
      </c>
      <c r="B133">
        <v>5880</v>
      </c>
      <c r="D133" s="14" t="s">
        <v>14</v>
      </c>
      <c r="E133">
        <v>75</v>
      </c>
    </row>
    <row r="134" spans="1:5" x14ac:dyDescent="0.25">
      <c r="A134" s="13" t="s">
        <v>20</v>
      </c>
      <c r="B134">
        <v>112</v>
      </c>
      <c r="D134" s="14" t="s">
        <v>14</v>
      </c>
      <c r="E134">
        <v>2176</v>
      </c>
    </row>
    <row r="135" spans="1:5" x14ac:dyDescent="0.25">
      <c r="A135" s="13" t="s">
        <v>20</v>
      </c>
      <c r="B135">
        <v>943</v>
      </c>
      <c r="D135" s="14" t="s">
        <v>14</v>
      </c>
      <c r="E135">
        <v>441</v>
      </c>
    </row>
    <row r="136" spans="1:5" x14ac:dyDescent="0.25">
      <c r="A136" s="13" t="s">
        <v>20</v>
      </c>
      <c r="B136">
        <v>2468</v>
      </c>
      <c r="D136" s="14" t="s">
        <v>14</v>
      </c>
      <c r="E136">
        <v>25</v>
      </c>
    </row>
    <row r="137" spans="1:5" x14ac:dyDescent="0.25">
      <c r="A137" s="13" t="s">
        <v>20</v>
      </c>
      <c r="B137">
        <v>2551</v>
      </c>
      <c r="D137" s="14" t="s">
        <v>14</v>
      </c>
      <c r="E137">
        <v>127</v>
      </c>
    </row>
    <row r="138" spans="1:5" x14ac:dyDescent="0.25">
      <c r="A138" s="13" t="s">
        <v>20</v>
      </c>
      <c r="B138">
        <v>101</v>
      </c>
      <c r="D138" s="14" t="s">
        <v>14</v>
      </c>
      <c r="E138">
        <v>355</v>
      </c>
    </row>
    <row r="139" spans="1:5" x14ac:dyDescent="0.25">
      <c r="A139" s="13" t="s">
        <v>20</v>
      </c>
      <c r="B139">
        <v>92</v>
      </c>
      <c r="D139" s="14" t="s">
        <v>14</v>
      </c>
      <c r="E139">
        <v>44</v>
      </c>
    </row>
    <row r="140" spans="1:5" x14ac:dyDescent="0.25">
      <c r="A140" s="13" t="s">
        <v>20</v>
      </c>
      <c r="B140">
        <v>62</v>
      </c>
      <c r="D140" s="14" t="s">
        <v>14</v>
      </c>
      <c r="E140">
        <v>67</v>
      </c>
    </row>
    <row r="141" spans="1:5" x14ac:dyDescent="0.25">
      <c r="A141" s="13" t="s">
        <v>20</v>
      </c>
      <c r="B141">
        <v>149</v>
      </c>
      <c r="D141" s="14" t="s">
        <v>14</v>
      </c>
      <c r="E141">
        <v>1068</v>
      </c>
    </row>
    <row r="142" spans="1:5" x14ac:dyDescent="0.25">
      <c r="A142" s="13" t="s">
        <v>20</v>
      </c>
      <c r="B142">
        <v>329</v>
      </c>
      <c r="D142" s="14" t="s">
        <v>14</v>
      </c>
      <c r="E142">
        <v>424</v>
      </c>
    </row>
    <row r="143" spans="1:5" x14ac:dyDescent="0.25">
      <c r="A143" s="13" t="s">
        <v>20</v>
      </c>
      <c r="B143">
        <v>97</v>
      </c>
      <c r="D143" s="14" t="s">
        <v>14</v>
      </c>
      <c r="E143">
        <v>151</v>
      </c>
    </row>
    <row r="144" spans="1:5" x14ac:dyDescent="0.25">
      <c r="A144" s="13" t="s">
        <v>20</v>
      </c>
      <c r="B144">
        <v>1784</v>
      </c>
      <c r="D144" s="14" t="s">
        <v>14</v>
      </c>
      <c r="E144">
        <v>1608</v>
      </c>
    </row>
    <row r="145" spans="1:5" x14ac:dyDescent="0.25">
      <c r="A145" s="13" t="s">
        <v>20</v>
      </c>
      <c r="B145">
        <v>1684</v>
      </c>
      <c r="D145" s="14" t="s">
        <v>14</v>
      </c>
      <c r="E145">
        <v>941</v>
      </c>
    </row>
    <row r="146" spans="1:5" x14ac:dyDescent="0.25">
      <c r="A146" s="13" t="s">
        <v>20</v>
      </c>
      <c r="B146">
        <v>250</v>
      </c>
      <c r="D146" s="14" t="s">
        <v>14</v>
      </c>
      <c r="E146">
        <v>1</v>
      </c>
    </row>
    <row r="147" spans="1:5" x14ac:dyDescent="0.25">
      <c r="A147" s="13" t="s">
        <v>20</v>
      </c>
      <c r="B147">
        <v>238</v>
      </c>
      <c r="D147" s="14" t="s">
        <v>14</v>
      </c>
      <c r="E147">
        <v>40</v>
      </c>
    </row>
    <row r="148" spans="1:5" x14ac:dyDescent="0.25">
      <c r="A148" s="13" t="s">
        <v>20</v>
      </c>
      <c r="B148">
        <v>53</v>
      </c>
      <c r="D148" s="14" t="s">
        <v>14</v>
      </c>
      <c r="E148">
        <v>3015</v>
      </c>
    </row>
    <row r="149" spans="1:5" x14ac:dyDescent="0.25">
      <c r="A149" s="13" t="s">
        <v>20</v>
      </c>
      <c r="B149">
        <v>214</v>
      </c>
      <c r="D149" s="14" t="s">
        <v>14</v>
      </c>
      <c r="E149">
        <v>435</v>
      </c>
    </row>
    <row r="150" spans="1:5" x14ac:dyDescent="0.25">
      <c r="A150" s="13" t="s">
        <v>20</v>
      </c>
      <c r="B150">
        <v>222</v>
      </c>
      <c r="D150" s="14" t="s">
        <v>14</v>
      </c>
      <c r="E150">
        <v>714</v>
      </c>
    </row>
    <row r="151" spans="1:5" x14ac:dyDescent="0.25">
      <c r="A151" s="13" t="s">
        <v>20</v>
      </c>
      <c r="B151">
        <v>1884</v>
      </c>
      <c r="D151" s="14" t="s">
        <v>14</v>
      </c>
      <c r="E151">
        <v>5497</v>
      </c>
    </row>
    <row r="152" spans="1:5" x14ac:dyDescent="0.25">
      <c r="A152" s="13" t="s">
        <v>20</v>
      </c>
      <c r="B152">
        <v>218</v>
      </c>
      <c r="D152" s="14" t="s">
        <v>14</v>
      </c>
      <c r="E152">
        <v>418</v>
      </c>
    </row>
    <row r="153" spans="1:5" x14ac:dyDescent="0.25">
      <c r="A153" s="13" t="s">
        <v>20</v>
      </c>
      <c r="B153">
        <v>6465</v>
      </c>
      <c r="D153" s="14" t="s">
        <v>14</v>
      </c>
      <c r="E153">
        <v>1439</v>
      </c>
    </row>
    <row r="154" spans="1:5" x14ac:dyDescent="0.25">
      <c r="A154" s="13" t="s">
        <v>20</v>
      </c>
      <c r="B154">
        <v>59</v>
      </c>
      <c r="D154" s="14" t="s">
        <v>14</v>
      </c>
      <c r="E154">
        <v>15</v>
      </c>
    </row>
    <row r="155" spans="1:5" x14ac:dyDescent="0.25">
      <c r="A155" s="13" t="s">
        <v>20</v>
      </c>
      <c r="B155">
        <v>88</v>
      </c>
      <c r="D155" s="14" t="s">
        <v>14</v>
      </c>
      <c r="E155">
        <v>1999</v>
      </c>
    </row>
    <row r="156" spans="1:5" x14ac:dyDescent="0.25">
      <c r="A156" s="13" t="s">
        <v>20</v>
      </c>
      <c r="B156">
        <v>1697</v>
      </c>
      <c r="D156" s="14" t="s">
        <v>14</v>
      </c>
      <c r="E156">
        <v>118</v>
      </c>
    </row>
    <row r="157" spans="1:5" x14ac:dyDescent="0.25">
      <c r="A157" s="13" t="s">
        <v>20</v>
      </c>
      <c r="B157">
        <v>92</v>
      </c>
      <c r="D157" s="14" t="s">
        <v>14</v>
      </c>
      <c r="E157">
        <v>162</v>
      </c>
    </row>
    <row r="158" spans="1:5" x14ac:dyDescent="0.25">
      <c r="A158" s="13" t="s">
        <v>20</v>
      </c>
      <c r="B158">
        <v>186</v>
      </c>
      <c r="D158" s="14" t="s">
        <v>14</v>
      </c>
      <c r="E158">
        <v>83</v>
      </c>
    </row>
    <row r="159" spans="1:5" x14ac:dyDescent="0.25">
      <c r="A159" s="13" t="s">
        <v>20</v>
      </c>
      <c r="B159">
        <v>138</v>
      </c>
      <c r="D159" s="14" t="s">
        <v>14</v>
      </c>
      <c r="E159">
        <v>747</v>
      </c>
    </row>
    <row r="160" spans="1:5" x14ac:dyDescent="0.25">
      <c r="A160" s="13" t="s">
        <v>20</v>
      </c>
      <c r="B160">
        <v>261</v>
      </c>
      <c r="D160" s="14" t="s">
        <v>14</v>
      </c>
      <c r="E160">
        <v>84</v>
      </c>
    </row>
    <row r="161" spans="1:5" x14ac:dyDescent="0.25">
      <c r="A161" s="13" t="s">
        <v>20</v>
      </c>
      <c r="B161">
        <v>107</v>
      </c>
      <c r="D161" s="14" t="s">
        <v>14</v>
      </c>
      <c r="E161">
        <v>91</v>
      </c>
    </row>
    <row r="162" spans="1:5" x14ac:dyDescent="0.25">
      <c r="A162" s="13" t="s">
        <v>20</v>
      </c>
      <c r="B162">
        <v>199</v>
      </c>
      <c r="D162" s="14" t="s">
        <v>14</v>
      </c>
      <c r="E162">
        <v>792</v>
      </c>
    </row>
    <row r="163" spans="1:5" x14ac:dyDescent="0.25">
      <c r="A163" s="13" t="s">
        <v>20</v>
      </c>
      <c r="B163">
        <v>5512</v>
      </c>
      <c r="D163" s="14" t="s">
        <v>14</v>
      </c>
      <c r="E163">
        <v>32</v>
      </c>
    </row>
    <row r="164" spans="1:5" x14ac:dyDescent="0.25">
      <c r="A164" s="13" t="s">
        <v>20</v>
      </c>
      <c r="B164">
        <v>86</v>
      </c>
      <c r="D164" s="14" t="s">
        <v>14</v>
      </c>
      <c r="E164">
        <v>186</v>
      </c>
    </row>
    <row r="165" spans="1:5" x14ac:dyDescent="0.25">
      <c r="A165" s="13" t="s">
        <v>20</v>
      </c>
      <c r="B165">
        <v>2768</v>
      </c>
      <c r="D165" s="14" t="s">
        <v>14</v>
      </c>
      <c r="E165">
        <v>605</v>
      </c>
    </row>
    <row r="166" spans="1:5" x14ac:dyDescent="0.25">
      <c r="A166" s="13" t="s">
        <v>20</v>
      </c>
      <c r="B166">
        <v>48</v>
      </c>
      <c r="D166" s="14" t="s">
        <v>14</v>
      </c>
      <c r="E166">
        <v>1</v>
      </c>
    </row>
    <row r="167" spans="1:5" x14ac:dyDescent="0.25">
      <c r="A167" s="13" t="s">
        <v>20</v>
      </c>
      <c r="B167">
        <v>87</v>
      </c>
      <c r="D167" s="14" t="s">
        <v>14</v>
      </c>
      <c r="E167">
        <v>31</v>
      </c>
    </row>
    <row r="168" spans="1:5" x14ac:dyDescent="0.25">
      <c r="A168" s="13" t="s">
        <v>20</v>
      </c>
      <c r="B168">
        <v>1894</v>
      </c>
      <c r="D168" s="14" t="s">
        <v>14</v>
      </c>
      <c r="E168">
        <v>1181</v>
      </c>
    </row>
    <row r="169" spans="1:5" x14ac:dyDescent="0.25">
      <c r="A169" s="13" t="s">
        <v>20</v>
      </c>
      <c r="B169">
        <v>282</v>
      </c>
      <c r="D169" s="14" t="s">
        <v>14</v>
      </c>
      <c r="E169">
        <v>39</v>
      </c>
    </row>
    <row r="170" spans="1:5" x14ac:dyDescent="0.25">
      <c r="A170" s="13" t="s">
        <v>20</v>
      </c>
      <c r="B170">
        <v>116</v>
      </c>
      <c r="D170" s="14" t="s">
        <v>14</v>
      </c>
      <c r="E170">
        <v>46</v>
      </c>
    </row>
    <row r="171" spans="1:5" x14ac:dyDescent="0.25">
      <c r="A171" s="13" t="s">
        <v>20</v>
      </c>
      <c r="B171">
        <v>83</v>
      </c>
      <c r="D171" s="14" t="s">
        <v>14</v>
      </c>
      <c r="E171">
        <v>105</v>
      </c>
    </row>
    <row r="172" spans="1:5" x14ac:dyDescent="0.25">
      <c r="A172" s="13" t="s">
        <v>20</v>
      </c>
      <c r="B172">
        <v>91</v>
      </c>
      <c r="D172" s="14" t="s">
        <v>14</v>
      </c>
      <c r="E172">
        <v>535</v>
      </c>
    </row>
    <row r="173" spans="1:5" x14ac:dyDescent="0.25">
      <c r="A173" s="13" t="s">
        <v>20</v>
      </c>
      <c r="B173">
        <v>546</v>
      </c>
      <c r="D173" s="14" t="s">
        <v>14</v>
      </c>
      <c r="E173">
        <v>16</v>
      </c>
    </row>
    <row r="174" spans="1:5" x14ac:dyDescent="0.25">
      <c r="A174" s="13" t="s">
        <v>20</v>
      </c>
      <c r="B174">
        <v>393</v>
      </c>
      <c r="D174" s="14" t="s">
        <v>14</v>
      </c>
      <c r="E174">
        <v>575</v>
      </c>
    </row>
    <row r="175" spans="1:5" x14ac:dyDescent="0.25">
      <c r="A175" s="13" t="s">
        <v>20</v>
      </c>
      <c r="B175">
        <v>133</v>
      </c>
      <c r="D175" s="14" t="s">
        <v>14</v>
      </c>
      <c r="E175">
        <v>1120</v>
      </c>
    </row>
    <row r="176" spans="1:5" x14ac:dyDescent="0.25">
      <c r="A176" s="13" t="s">
        <v>20</v>
      </c>
      <c r="B176">
        <v>254</v>
      </c>
      <c r="D176" s="14" t="s">
        <v>14</v>
      </c>
      <c r="E176">
        <v>113</v>
      </c>
    </row>
    <row r="177" spans="1:5" x14ac:dyDescent="0.25">
      <c r="A177" s="13" t="s">
        <v>20</v>
      </c>
      <c r="B177">
        <v>176</v>
      </c>
      <c r="D177" s="14" t="s">
        <v>14</v>
      </c>
      <c r="E177">
        <v>1538</v>
      </c>
    </row>
    <row r="178" spans="1:5" x14ac:dyDescent="0.25">
      <c r="A178" s="13" t="s">
        <v>20</v>
      </c>
      <c r="B178">
        <v>337</v>
      </c>
      <c r="D178" s="14" t="s">
        <v>14</v>
      </c>
      <c r="E178">
        <v>9</v>
      </c>
    </row>
    <row r="179" spans="1:5" x14ac:dyDescent="0.25">
      <c r="A179" s="13" t="s">
        <v>20</v>
      </c>
      <c r="B179">
        <v>107</v>
      </c>
      <c r="D179" s="14" t="s">
        <v>14</v>
      </c>
      <c r="E179">
        <v>554</v>
      </c>
    </row>
    <row r="180" spans="1:5" x14ac:dyDescent="0.25">
      <c r="A180" s="13" t="s">
        <v>20</v>
      </c>
      <c r="B180">
        <v>183</v>
      </c>
      <c r="D180" s="14" t="s">
        <v>14</v>
      </c>
      <c r="E180">
        <v>648</v>
      </c>
    </row>
    <row r="181" spans="1:5" x14ac:dyDescent="0.25">
      <c r="A181" s="13" t="s">
        <v>20</v>
      </c>
      <c r="B181">
        <v>72</v>
      </c>
      <c r="D181" s="14" t="s">
        <v>14</v>
      </c>
      <c r="E181">
        <v>21</v>
      </c>
    </row>
    <row r="182" spans="1:5" x14ac:dyDescent="0.25">
      <c r="A182" s="13" t="s">
        <v>20</v>
      </c>
      <c r="B182">
        <v>295</v>
      </c>
      <c r="D182" s="14" t="s">
        <v>14</v>
      </c>
      <c r="E182">
        <v>54</v>
      </c>
    </row>
    <row r="183" spans="1:5" x14ac:dyDescent="0.25">
      <c r="A183" s="13" t="s">
        <v>20</v>
      </c>
      <c r="B183">
        <v>142</v>
      </c>
      <c r="D183" s="14" t="s">
        <v>14</v>
      </c>
      <c r="E183">
        <v>120</v>
      </c>
    </row>
    <row r="184" spans="1:5" x14ac:dyDescent="0.25">
      <c r="A184" s="13" t="s">
        <v>20</v>
      </c>
      <c r="B184">
        <v>85</v>
      </c>
      <c r="D184" s="14" t="s">
        <v>14</v>
      </c>
      <c r="E184">
        <v>579</v>
      </c>
    </row>
    <row r="185" spans="1:5" x14ac:dyDescent="0.25">
      <c r="A185" s="13" t="s">
        <v>20</v>
      </c>
      <c r="B185">
        <v>659</v>
      </c>
      <c r="D185" s="14" t="s">
        <v>14</v>
      </c>
      <c r="E185">
        <v>2072</v>
      </c>
    </row>
    <row r="186" spans="1:5" x14ac:dyDescent="0.25">
      <c r="A186" s="13" t="s">
        <v>20</v>
      </c>
      <c r="B186">
        <v>121</v>
      </c>
      <c r="D186" s="14" t="s">
        <v>14</v>
      </c>
      <c r="E186">
        <v>0</v>
      </c>
    </row>
    <row r="187" spans="1:5" x14ac:dyDescent="0.25">
      <c r="A187" s="13" t="s">
        <v>20</v>
      </c>
      <c r="B187">
        <v>3742</v>
      </c>
      <c r="D187" s="14" t="s">
        <v>14</v>
      </c>
      <c r="E187">
        <v>1796</v>
      </c>
    </row>
    <row r="188" spans="1:5" x14ac:dyDescent="0.25">
      <c r="A188" s="13" t="s">
        <v>20</v>
      </c>
      <c r="B188">
        <v>223</v>
      </c>
      <c r="D188" s="14" t="s">
        <v>14</v>
      </c>
      <c r="E188">
        <v>62</v>
      </c>
    </row>
    <row r="189" spans="1:5" x14ac:dyDescent="0.25">
      <c r="A189" s="13" t="s">
        <v>20</v>
      </c>
      <c r="B189">
        <v>133</v>
      </c>
      <c r="D189" s="14" t="s">
        <v>14</v>
      </c>
      <c r="E189">
        <v>347</v>
      </c>
    </row>
    <row r="190" spans="1:5" x14ac:dyDescent="0.25">
      <c r="A190" s="13" t="s">
        <v>20</v>
      </c>
      <c r="B190">
        <v>5168</v>
      </c>
      <c r="D190" s="14" t="s">
        <v>14</v>
      </c>
      <c r="E190">
        <v>19</v>
      </c>
    </row>
    <row r="191" spans="1:5" x14ac:dyDescent="0.25">
      <c r="A191" s="13" t="s">
        <v>20</v>
      </c>
      <c r="B191">
        <v>307</v>
      </c>
      <c r="D191" s="14" t="s">
        <v>14</v>
      </c>
      <c r="E191">
        <v>1258</v>
      </c>
    </row>
    <row r="192" spans="1:5" x14ac:dyDescent="0.25">
      <c r="A192" s="13" t="s">
        <v>20</v>
      </c>
      <c r="B192">
        <v>2441</v>
      </c>
      <c r="D192" s="14" t="s">
        <v>14</v>
      </c>
      <c r="E192">
        <v>362</v>
      </c>
    </row>
    <row r="193" spans="1:5" x14ac:dyDescent="0.25">
      <c r="A193" s="13" t="s">
        <v>20</v>
      </c>
      <c r="B193">
        <v>1385</v>
      </c>
      <c r="D193" s="14" t="s">
        <v>14</v>
      </c>
      <c r="E193">
        <v>133</v>
      </c>
    </row>
    <row r="194" spans="1:5" x14ac:dyDescent="0.25">
      <c r="A194" s="13" t="s">
        <v>20</v>
      </c>
      <c r="B194">
        <v>190</v>
      </c>
      <c r="D194" s="14" t="s">
        <v>14</v>
      </c>
      <c r="E194">
        <v>846</v>
      </c>
    </row>
    <row r="195" spans="1:5" x14ac:dyDescent="0.25">
      <c r="A195" s="13" t="s">
        <v>20</v>
      </c>
      <c r="B195">
        <v>470</v>
      </c>
      <c r="D195" s="14" t="s">
        <v>14</v>
      </c>
      <c r="E195">
        <v>10</v>
      </c>
    </row>
    <row r="196" spans="1:5" x14ac:dyDescent="0.25">
      <c r="A196" s="13" t="s">
        <v>20</v>
      </c>
      <c r="B196">
        <v>253</v>
      </c>
      <c r="D196" s="14" t="s">
        <v>14</v>
      </c>
      <c r="E196">
        <v>191</v>
      </c>
    </row>
    <row r="197" spans="1:5" x14ac:dyDescent="0.25">
      <c r="A197" s="13" t="s">
        <v>20</v>
      </c>
      <c r="B197">
        <v>1113</v>
      </c>
      <c r="D197" s="14" t="s">
        <v>14</v>
      </c>
      <c r="E197">
        <v>1979</v>
      </c>
    </row>
    <row r="198" spans="1:5" x14ac:dyDescent="0.25">
      <c r="A198" s="13" t="s">
        <v>20</v>
      </c>
      <c r="B198">
        <v>2283</v>
      </c>
      <c r="D198" s="14" t="s">
        <v>14</v>
      </c>
      <c r="E198">
        <v>63</v>
      </c>
    </row>
    <row r="199" spans="1:5" x14ac:dyDescent="0.25">
      <c r="A199" s="13" t="s">
        <v>20</v>
      </c>
      <c r="B199">
        <v>1095</v>
      </c>
      <c r="D199" s="14" t="s">
        <v>14</v>
      </c>
      <c r="E199">
        <v>6080</v>
      </c>
    </row>
    <row r="200" spans="1:5" x14ac:dyDescent="0.25">
      <c r="A200" s="13" t="s">
        <v>20</v>
      </c>
      <c r="B200">
        <v>1690</v>
      </c>
      <c r="D200" s="14" t="s">
        <v>14</v>
      </c>
      <c r="E200">
        <v>80</v>
      </c>
    </row>
    <row r="201" spans="1:5" x14ac:dyDescent="0.25">
      <c r="A201" s="13" t="s">
        <v>20</v>
      </c>
      <c r="B201">
        <v>191</v>
      </c>
      <c r="D201" s="14" t="s">
        <v>14</v>
      </c>
      <c r="E201">
        <v>9</v>
      </c>
    </row>
    <row r="202" spans="1:5" x14ac:dyDescent="0.25">
      <c r="A202" s="13" t="s">
        <v>20</v>
      </c>
      <c r="B202">
        <v>2013</v>
      </c>
      <c r="D202" s="14" t="s">
        <v>14</v>
      </c>
      <c r="E202">
        <v>1784</v>
      </c>
    </row>
    <row r="203" spans="1:5" x14ac:dyDescent="0.25">
      <c r="A203" s="13" t="s">
        <v>20</v>
      </c>
      <c r="B203">
        <v>1703</v>
      </c>
      <c r="D203" s="14" t="s">
        <v>14</v>
      </c>
      <c r="E203">
        <v>243</v>
      </c>
    </row>
    <row r="204" spans="1:5" x14ac:dyDescent="0.25">
      <c r="A204" s="13" t="s">
        <v>20</v>
      </c>
      <c r="B204">
        <v>80</v>
      </c>
      <c r="D204" s="14" t="s">
        <v>14</v>
      </c>
      <c r="E204">
        <v>1296</v>
      </c>
    </row>
    <row r="205" spans="1:5" x14ac:dyDescent="0.25">
      <c r="A205" s="13" t="s">
        <v>20</v>
      </c>
      <c r="B205">
        <v>41</v>
      </c>
      <c r="D205" s="14" t="s">
        <v>14</v>
      </c>
      <c r="E205">
        <v>77</v>
      </c>
    </row>
    <row r="206" spans="1:5" x14ac:dyDescent="0.25">
      <c r="A206" s="13" t="s">
        <v>20</v>
      </c>
      <c r="B206">
        <v>187</v>
      </c>
      <c r="D206" s="14" t="s">
        <v>14</v>
      </c>
      <c r="E206">
        <v>395</v>
      </c>
    </row>
    <row r="207" spans="1:5" x14ac:dyDescent="0.25">
      <c r="A207" s="13" t="s">
        <v>20</v>
      </c>
      <c r="B207">
        <v>2875</v>
      </c>
      <c r="D207" s="14" t="s">
        <v>14</v>
      </c>
      <c r="E207">
        <v>49</v>
      </c>
    </row>
    <row r="208" spans="1:5" x14ac:dyDescent="0.25">
      <c r="A208" s="13" t="s">
        <v>20</v>
      </c>
      <c r="B208">
        <v>88</v>
      </c>
      <c r="D208" s="14" t="s">
        <v>14</v>
      </c>
      <c r="E208">
        <v>180</v>
      </c>
    </row>
    <row r="209" spans="1:5" x14ac:dyDescent="0.25">
      <c r="A209" s="13" t="s">
        <v>20</v>
      </c>
      <c r="B209">
        <v>191</v>
      </c>
      <c r="D209" s="14" t="s">
        <v>14</v>
      </c>
      <c r="E209">
        <v>2690</v>
      </c>
    </row>
    <row r="210" spans="1:5" x14ac:dyDescent="0.25">
      <c r="A210" s="13" t="s">
        <v>20</v>
      </c>
      <c r="B210">
        <v>139</v>
      </c>
      <c r="D210" s="14" t="s">
        <v>14</v>
      </c>
      <c r="E210">
        <v>2779</v>
      </c>
    </row>
    <row r="211" spans="1:5" x14ac:dyDescent="0.25">
      <c r="A211" s="13" t="s">
        <v>20</v>
      </c>
      <c r="B211">
        <v>186</v>
      </c>
      <c r="D211" s="14" t="s">
        <v>14</v>
      </c>
      <c r="E211">
        <v>92</v>
      </c>
    </row>
    <row r="212" spans="1:5" x14ac:dyDescent="0.25">
      <c r="A212" s="13" t="s">
        <v>20</v>
      </c>
      <c r="B212">
        <v>112</v>
      </c>
      <c r="D212" s="14" t="s">
        <v>14</v>
      </c>
      <c r="E212">
        <v>1028</v>
      </c>
    </row>
    <row r="213" spans="1:5" x14ac:dyDescent="0.25">
      <c r="A213" s="13" t="s">
        <v>20</v>
      </c>
      <c r="B213">
        <v>101</v>
      </c>
      <c r="D213" s="14" t="s">
        <v>14</v>
      </c>
      <c r="E213">
        <v>26</v>
      </c>
    </row>
    <row r="214" spans="1:5" x14ac:dyDescent="0.25">
      <c r="A214" s="13" t="s">
        <v>20</v>
      </c>
      <c r="B214">
        <v>206</v>
      </c>
      <c r="D214" s="14" t="s">
        <v>14</v>
      </c>
      <c r="E214">
        <v>1790</v>
      </c>
    </row>
    <row r="215" spans="1:5" x14ac:dyDescent="0.25">
      <c r="A215" s="13" t="s">
        <v>20</v>
      </c>
      <c r="B215">
        <v>154</v>
      </c>
      <c r="D215" s="14" t="s">
        <v>14</v>
      </c>
      <c r="E215">
        <v>37</v>
      </c>
    </row>
    <row r="216" spans="1:5" x14ac:dyDescent="0.25">
      <c r="A216" s="13" t="s">
        <v>20</v>
      </c>
      <c r="B216">
        <v>5966</v>
      </c>
      <c r="D216" s="14" t="s">
        <v>14</v>
      </c>
      <c r="E216">
        <v>35</v>
      </c>
    </row>
    <row r="217" spans="1:5" x14ac:dyDescent="0.25">
      <c r="A217" s="13" t="s">
        <v>20</v>
      </c>
      <c r="B217">
        <v>169</v>
      </c>
      <c r="D217" s="14" t="s">
        <v>14</v>
      </c>
      <c r="E217">
        <v>558</v>
      </c>
    </row>
    <row r="218" spans="1:5" x14ac:dyDescent="0.25">
      <c r="A218" s="13" t="s">
        <v>20</v>
      </c>
      <c r="B218">
        <v>2106</v>
      </c>
      <c r="D218" s="14" t="s">
        <v>14</v>
      </c>
      <c r="E218">
        <v>64</v>
      </c>
    </row>
    <row r="219" spans="1:5" x14ac:dyDescent="0.25">
      <c r="A219" s="13" t="s">
        <v>20</v>
      </c>
      <c r="B219">
        <v>131</v>
      </c>
      <c r="D219" s="14" t="s">
        <v>14</v>
      </c>
      <c r="E219">
        <v>245</v>
      </c>
    </row>
    <row r="220" spans="1:5" x14ac:dyDescent="0.25">
      <c r="A220" s="13" t="s">
        <v>20</v>
      </c>
      <c r="B220">
        <v>84</v>
      </c>
      <c r="D220" s="14" t="s">
        <v>14</v>
      </c>
      <c r="E220">
        <v>71</v>
      </c>
    </row>
    <row r="221" spans="1:5" x14ac:dyDescent="0.25">
      <c r="A221" s="13" t="s">
        <v>20</v>
      </c>
      <c r="B221">
        <v>155</v>
      </c>
      <c r="D221" s="14" t="s">
        <v>14</v>
      </c>
      <c r="E221">
        <v>42</v>
      </c>
    </row>
    <row r="222" spans="1:5" x14ac:dyDescent="0.25">
      <c r="A222" s="13" t="s">
        <v>20</v>
      </c>
      <c r="B222">
        <v>189</v>
      </c>
      <c r="D222" s="14" t="s">
        <v>14</v>
      </c>
      <c r="E222">
        <v>156</v>
      </c>
    </row>
    <row r="223" spans="1:5" x14ac:dyDescent="0.25">
      <c r="A223" s="13" t="s">
        <v>20</v>
      </c>
      <c r="B223">
        <v>4799</v>
      </c>
      <c r="D223" s="14" t="s">
        <v>14</v>
      </c>
      <c r="E223">
        <v>1368</v>
      </c>
    </row>
    <row r="224" spans="1:5" x14ac:dyDescent="0.25">
      <c r="A224" s="13" t="s">
        <v>20</v>
      </c>
      <c r="B224">
        <v>1137</v>
      </c>
      <c r="D224" s="14" t="s">
        <v>14</v>
      </c>
      <c r="E224">
        <v>102</v>
      </c>
    </row>
    <row r="225" spans="1:5" x14ac:dyDescent="0.25">
      <c r="A225" s="13" t="s">
        <v>20</v>
      </c>
      <c r="B225">
        <v>1152</v>
      </c>
      <c r="D225" s="14" t="s">
        <v>14</v>
      </c>
      <c r="E225">
        <v>86</v>
      </c>
    </row>
    <row r="226" spans="1:5" x14ac:dyDescent="0.25">
      <c r="A226" s="13" t="s">
        <v>20</v>
      </c>
      <c r="B226">
        <v>50</v>
      </c>
      <c r="D226" s="14" t="s">
        <v>14</v>
      </c>
      <c r="E226">
        <v>253</v>
      </c>
    </row>
    <row r="227" spans="1:5" x14ac:dyDescent="0.25">
      <c r="A227" s="13" t="s">
        <v>20</v>
      </c>
      <c r="B227">
        <v>3059</v>
      </c>
      <c r="D227" s="14" t="s">
        <v>14</v>
      </c>
      <c r="E227">
        <v>157</v>
      </c>
    </row>
    <row r="228" spans="1:5" x14ac:dyDescent="0.25">
      <c r="A228" s="13" t="s">
        <v>20</v>
      </c>
      <c r="B228">
        <v>34</v>
      </c>
      <c r="D228" s="14" t="s">
        <v>14</v>
      </c>
      <c r="E228">
        <v>183</v>
      </c>
    </row>
    <row r="229" spans="1:5" x14ac:dyDescent="0.25">
      <c r="A229" s="13" t="s">
        <v>20</v>
      </c>
      <c r="B229">
        <v>220</v>
      </c>
      <c r="D229" s="14" t="s">
        <v>14</v>
      </c>
      <c r="E229">
        <v>82</v>
      </c>
    </row>
    <row r="230" spans="1:5" x14ac:dyDescent="0.25">
      <c r="A230" s="13" t="s">
        <v>20</v>
      </c>
      <c r="B230">
        <v>1604</v>
      </c>
      <c r="D230" s="14" t="s">
        <v>14</v>
      </c>
      <c r="E230">
        <v>1</v>
      </c>
    </row>
    <row r="231" spans="1:5" x14ac:dyDescent="0.25">
      <c r="A231" s="13" t="s">
        <v>20</v>
      </c>
      <c r="B231">
        <v>454</v>
      </c>
      <c r="D231" s="14" t="s">
        <v>14</v>
      </c>
      <c r="E231">
        <v>1198</v>
      </c>
    </row>
    <row r="232" spans="1:5" x14ac:dyDescent="0.25">
      <c r="A232" s="13" t="s">
        <v>20</v>
      </c>
      <c r="B232">
        <v>123</v>
      </c>
      <c r="D232" s="14" t="s">
        <v>14</v>
      </c>
      <c r="E232">
        <v>648</v>
      </c>
    </row>
    <row r="233" spans="1:5" x14ac:dyDescent="0.25">
      <c r="A233" s="13" t="s">
        <v>20</v>
      </c>
      <c r="B233">
        <v>299</v>
      </c>
      <c r="D233" s="14" t="s">
        <v>14</v>
      </c>
      <c r="E233">
        <v>64</v>
      </c>
    </row>
    <row r="234" spans="1:5" x14ac:dyDescent="0.25">
      <c r="A234" s="13" t="s">
        <v>20</v>
      </c>
      <c r="B234">
        <v>2237</v>
      </c>
      <c r="D234" s="14" t="s">
        <v>14</v>
      </c>
      <c r="E234">
        <v>62</v>
      </c>
    </row>
    <row r="235" spans="1:5" x14ac:dyDescent="0.25">
      <c r="A235" s="13" t="s">
        <v>20</v>
      </c>
      <c r="B235">
        <v>645</v>
      </c>
      <c r="D235" s="14" t="s">
        <v>14</v>
      </c>
      <c r="E235">
        <v>750</v>
      </c>
    </row>
    <row r="236" spans="1:5" x14ac:dyDescent="0.25">
      <c r="A236" s="13" t="s">
        <v>20</v>
      </c>
      <c r="B236">
        <v>484</v>
      </c>
      <c r="D236" s="14" t="s">
        <v>14</v>
      </c>
      <c r="E236">
        <v>105</v>
      </c>
    </row>
    <row r="237" spans="1:5" x14ac:dyDescent="0.25">
      <c r="A237" s="13" t="s">
        <v>20</v>
      </c>
      <c r="B237">
        <v>154</v>
      </c>
      <c r="D237" s="14" t="s">
        <v>14</v>
      </c>
      <c r="E237">
        <v>2604</v>
      </c>
    </row>
    <row r="238" spans="1:5" x14ac:dyDescent="0.25">
      <c r="A238" s="13" t="s">
        <v>20</v>
      </c>
      <c r="B238">
        <v>82</v>
      </c>
      <c r="D238" s="14" t="s">
        <v>14</v>
      </c>
      <c r="E238">
        <v>65</v>
      </c>
    </row>
    <row r="239" spans="1:5" x14ac:dyDescent="0.25">
      <c r="A239" s="13" t="s">
        <v>20</v>
      </c>
      <c r="B239">
        <v>134</v>
      </c>
      <c r="D239" s="14" t="s">
        <v>14</v>
      </c>
      <c r="E239">
        <v>94</v>
      </c>
    </row>
    <row r="240" spans="1:5" x14ac:dyDescent="0.25">
      <c r="A240" s="13" t="s">
        <v>20</v>
      </c>
      <c r="B240">
        <v>5203</v>
      </c>
      <c r="D240" s="14" t="s">
        <v>14</v>
      </c>
      <c r="E240">
        <v>257</v>
      </c>
    </row>
    <row r="241" spans="1:5" x14ac:dyDescent="0.25">
      <c r="A241" s="13" t="s">
        <v>20</v>
      </c>
      <c r="B241">
        <v>94</v>
      </c>
      <c r="D241" s="14" t="s">
        <v>14</v>
      </c>
      <c r="E241">
        <v>2928</v>
      </c>
    </row>
    <row r="242" spans="1:5" x14ac:dyDescent="0.25">
      <c r="A242" s="13" t="s">
        <v>20</v>
      </c>
      <c r="B242">
        <v>205</v>
      </c>
      <c r="D242" s="14" t="s">
        <v>14</v>
      </c>
      <c r="E242">
        <v>4697</v>
      </c>
    </row>
    <row r="243" spans="1:5" x14ac:dyDescent="0.25">
      <c r="A243" s="13" t="s">
        <v>20</v>
      </c>
      <c r="B243">
        <v>92</v>
      </c>
      <c r="D243" s="14" t="s">
        <v>14</v>
      </c>
      <c r="E243">
        <v>2915</v>
      </c>
    </row>
    <row r="244" spans="1:5" x14ac:dyDescent="0.25">
      <c r="A244" s="13" t="s">
        <v>20</v>
      </c>
      <c r="B244">
        <v>219</v>
      </c>
      <c r="D244" s="14" t="s">
        <v>14</v>
      </c>
      <c r="E244">
        <v>18</v>
      </c>
    </row>
    <row r="245" spans="1:5" x14ac:dyDescent="0.25">
      <c r="A245" s="13" t="s">
        <v>20</v>
      </c>
      <c r="B245">
        <v>2526</v>
      </c>
      <c r="D245" s="14" t="s">
        <v>14</v>
      </c>
      <c r="E245">
        <v>602</v>
      </c>
    </row>
    <row r="246" spans="1:5" x14ac:dyDescent="0.25">
      <c r="A246" s="13" t="s">
        <v>20</v>
      </c>
      <c r="B246">
        <v>94</v>
      </c>
      <c r="D246" s="14" t="s">
        <v>14</v>
      </c>
      <c r="E246">
        <v>1</v>
      </c>
    </row>
    <row r="247" spans="1:5" x14ac:dyDescent="0.25">
      <c r="A247" s="13" t="s">
        <v>20</v>
      </c>
      <c r="B247">
        <v>1713</v>
      </c>
      <c r="D247" s="14" t="s">
        <v>14</v>
      </c>
      <c r="E247">
        <v>3868</v>
      </c>
    </row>
    <row r="248" spans="1:5" x14ac:dyDescent="0.25">
      <c r="A248" s="13" t="s">
        <v>20</v>
      </c>
      <c r="B248">
        <v>249</v>
      </c>
      <c r="D248" s="14" t="s">
        <v>14</v>
      </c>
      <c r="E248">
        <v>504</v>
      </c>
    </row>
    <row r="249" spans="1:5" x14ac:dyDescent="0.25">
      <c r="A249" s="13" t="s">
        <v>20</v>
      </c>
      <c r="B249">
        <v>192</v>
      </c>
      <c r="D249" s="14" t="s">
        <v>14</v>
      </c>
      <c r="E249">
        <v>14</v>
      </c>
    </row>
    <row r="250" spans="1:5" x14ac:dyDescent="0.25">
      <c r="A250" s="13" t="s">
        <v>20</v>
      </c>
      <c r="B250">
        <v>247</v>
      </c>
      <c r="D250" s="14" t="s">
        <v>14</v>
      </c>
      <c r="E250">
        <v>750</v>
      </c>
    </row>
    <row r="251" spans="1:5" x14ac:dyDescent="0.25">
      <c r="A251" s="13" t="s">
        <v>20</v>
      </c>
      <c r="B251">
        <v>2293</v>
      </c>
      <c r="D251" s="14" t="s">
        <v>14</v>
      </c>
      <c r="E251">
        <v>77</v>
      </c>
    </row>
    <row r="252" spans="1:5" x14ac:dyDescent="0.25">
      <c r="A252" s="13" t="s">
        <v>20</v>
      </c>
      <c r="B252">
        <v>3131</v>
      </c>
      <c r="D252" s="14" t="s">
        <v>14</v>
      </c>
      <c r="E252">
        <v>752</v>
      </c>
    </row>
    <row r="253" spans="1:5" x14ac:dyDescent="0.25">
      <c r="A253" s="13" t="s">
        <v>20</v>
      </c>
      <c r="B253">
        <v>143</v>
      </c>
      <c r="D253" s="14" t="s">
        <v>14</v>
      </c>
      <c r="E253">
        <v>131</v>
      </c>
    </row>
    <row r="254" spans="1:5" x14ac:dyDescent="0.25">
      <c r="A254" s="13" t="s">
        <v>20</v>
      </c>
      <c r="B254">
        <v>296</v>
      </c>
      <c r="D254" s="14" t="s">
        <v>14</v>
      </c>
      <c r="E254">
        <v>87</v>
      </c>
    </row>
    <row r="255" spans="1:5" x14ac:dyDescent="0.25">
      <c r="A255" s="13" t="s">
        <v>20</v>
      </c>
      <c r="B255">
        <v>170</v>
      </c>
      <c r="D255" s="14" t="s">
        <v>14</v>
      </c>
      <c r="E255">
        <v>1063</v>
      </c>
    </row>
    <row r="256" spans="1:5" x14ac:dyDescent="0.25">
      <c r="A256" s="13" t="s">
        <v>20</v>
      </c>
      <c r="B256">
        <v>86</v>
      </c>
      <c r="D256" s="14" t="s">
        <v>14</v>
      </c>
      <c r="E256">
        <v>76</v>
      </c>
    </row>
    <row r="257" spans="1:5" x14ac:dyDescent="0.25">
      <c r="A257" s="13" t="s">
        <v>20</v>
      </c>
      <c r="B257">
        <v>6286</v>
      </c>
      <c r="D257" s="14" t="s">
        <v>14</v>
      </c>
      <c r="E257">
        <v>4428</v>
      </c>
    </row>
    <row r="258" spans="1:5" x14ac:dyDescent="0.25">
      <c r="A258" s="13" t="s">
        <v>20</v>
      </c>
      <c r="B258">
        <v>3727</v>
      </c>
      <c r="D258" s="14" t="s">
        <v>14</v>
      </c>
      <c r="E258">
        <v>58</v>
      </c>
    </row>
    <row r="259" spans="1:5" x14ac:dyDescent="0.25">
      <c r="A259" s="13" t="s">
        <v>20</v>
      </c>
      <c r="B259">
        <v>1605</v>
      </c>
      <c r="D259" s="14" t="s">
        <v>14</v>
      </c>
      <c r="E259">
        <v>111</v>
      </c>
    </row>
    <row r="260" spans="1:5" x14ac:dyDescent="0.25">
      <c r="A260" s="13" t="s">
        <v>20</v>
      </c>
      <c r="B260">
        <v>2120</v>
      </c>
      <c r="D260" s="14" t="s">
        <v>14</v>
      </c>
      <c r="E260">
        <v>2955</v>
      </c>
    </row>
    <row r="261" spans="1:5" x14ac:dyDescent="0.25">
      <c r="A261" s="13" t="s">
        <v>20</v>
      </c>
      <c r="B261">
        <v>50</v>
      </c>
      <c r="D261" s="14" t="s">
        <v>14</v>
      </c>
      <c r="E261">
        <v>1657</v>
      </c>
    </row>
    <row r="262" spans="1:5" x14ac:dyDescent="0.25">
      <c r="A262" s="13" t="s">
        <v>20</v>
      </c>
      <c r="B262">
        <v>2080</v>
      </c>
      <c r="D262" s="14" t="s">
        <v>14</v>
      </c>
      <c r="E262">
        <v>926</v>
      </c>
    </row>
    <row r="263" spans="1:5" x14ac:dyDescent="0.25">
      <c r="A263" s="13" t="s">
        <v>20</v>
      </c>
      <c r="B263">
        <v>2105</v>
      </c>
      <c r="D263" s="14" t="s">
        <v>14</v>
      </c>
      <c r="E263">
        <v>77</v>
      </c>
    </row>
    <row r="264" spans="1:5" x14ac:dyDescent="0.25">
      <c r="A264" s="13" t="s">
        <v>20</v>
      </c>
      <c r="B264">
        <v>2436</v>
      </c>
      <c r="D264" s="14" t="s">
        <v>14</v>
      </c>
      <c r="E264">
        <v>1748</v>
      </c>
    </row>
    <row r="265" spans="1:5" x14ac:dyDescent="0.25">
      <c r="A265" s="13" t="s">
        <v>20</v>
      </c>
      <c r="B265">
        <v>80</v>
      </c>
      <c r="D265" s="14" t="s">
        <v>14</v>
      </c>
      <c r="E265">
        <v>79</v>
      </c>
    </row>
    <row r="266" spans="1:5" x14ac:dyDescent="0.25">
      <c r="A266" s="13" t="s">
        <v>20</v>
      </c>
      <c r="B266">
        <v>42</v>
      </c>
      <c r="D266" s="14" t="s">
        <v>14</v>
      </c>
      <c r="E266">
        <v>889</v>
      </c>
    </row>
    <row r="267" spans="1:5" x14ac:dyDescent="0.25">
      <c r="A267" s="13" t="s">
        <v>20</v>
      </c>
      <c r="B267">
        <v>139</v>
      </c>
      <c r="D267" s="14" t="s">
        <v>14</v>
      </c>
      <c r="E267">
        <v>56</v>
      </c>
    </row>
    <row r="268" spans="1:5" x14ac:dyDescent="0.25">
      <c r="A268" s="13" t="s">
        <v>20</v>
      </c>
      <c r="B268">
        <v>159</v>
      </c>
      <c r="D268" s="14" t="s">
        <v>14</v>
      </c>
      <c r="E268">
        <v>1</v>
      </c>
    </row>
    <row r="269" spans="1:5" x14ac:dyDescent="0.25">
      <c r="A269" s="13" t="s">
        <v>20</v>
      </c>
      <c r="B269">
        <v>381</v>
      </c>
      <c r="D269" s="14" t="s">
        <v>14</v>
      </c>
      <c r="E269">
        <v>83</v>
      </c>
    </row>
    <row r="270" spans="1:5" x14ac:dyDescent="0.25">
      <c r="A270" s="13" t="s">
        <v>20</v>
      </c>
      <c r="B270">
        <v>194</v>
      </c>
      <c r="D270" s="14" t="s">
        <v>14</v>
      </c>
      <c r="E270">
        <v>2025</v>
      </c>
    </row>
    <row r="271" spans="1:5" x14ac:dyDescent="0.25">
      <c r="A271" s="13" t="s">
        <v>20</v>
      </c>
      <c r="B271">
        <v>106</v>
      </c>
      <c r="D271" s="14" t="s">
        <v>14</v>
      </c>
      <c r="E271">
        <v>14</v>
      </c>
    </row>
    <row r="272" spans="1:5" x14ac:dyDescent="0.25">
      <c r="A272" s="13" t="s">
        <v>20</v>
      </c>
      <c r="B272">
        <v>142</v>
      </c>
      <c r="D272" s="14" t="s">
        <v>14</v>
      </c>
      <c r="E272">
        <v>656</v>
      </c>
    </row>
    <row r="273" spans="1:5" x14ac:dyDescent="0.25">
      <c r="A273" s="13" t="s">
        <v>20</v>
      </c>
      <c r="B273">
        <v>211</v>
      </c>
      <c r="D273" s="14" t="s">
        <v>14</v>
      </c>
      <c r="E273">
        <v>1596</v>
      </c>
    </row>
    <row r="274" spans="1:5" x14ac:dyDescent="0.25">
      <c r="A274" s="13" t="s">
        <v>20</v>
      </c>
      <c r="B274">
        <v>2756</v>
      </c>
      <c r="D274" s="14" t="s">
        <v>14</v>
      </c>
      <c r="E274">
        <v>10</v>
      </c>
    </row>
    <row r="275" spans="1:5" x14ac:dyDescent="0.25">
      <c r="A275" s="13" t="s">
        <v>20</v>
      </c>
      <c r="B275">
        <v>173</v>
      </c>
      <c r="D275" s="14" t="s">
        <v>14</v>
      </c>
      <c r="E275">
        <v>1121</v>
      </c>
    </row>
    <row r="276" spans="1:5" x14ac:dyDescent="0.25">
      <c r="A276" s="13" t="s">
        <v>20</v>
      </c>
      <c r="B276">
        <v>87</v>
      </c>
      <c r="D276" s="14" t="s">
        <v>14</v>
      </c>
      <c r="E276">
        <v>15</v>
      </c>
    </row>
    <row r="277" spans="1:5" x14ac:dyDescent="0.25">
      <c r="A277" s="13" t="s">
        <v>20</v>
      </c>
      <c r="B277">
        <v>1572</v>
      </c>
      <c r="D277" s="14" t="s">
        <v>14</v>
      </c>
      <c r="E277">
        <v>191</v>
      </c>
    </row>
    <row r="278" spans="1:5" x14ac:dyDescent="0.25">
      <c r="A278" s="13" t="s">
        <v>20</v>
      </c>
      <c r="B278">
        <v>2346</v>
      </c>
      <c r="D278" s="14" t="s">
        <v>14</v>
      </c>
      <c r="E278">
        <v>16</v>
      </c>
    </row>
    <row r="279" spans="1:5" x14ac:dyDescent="0.25">
      <c r="A279" s="13" t="s">
        <v>20</v>
      </c>
      <c r="B279">
        <v>115</v>
      </c>
      <c r="D279" s="14" t="s">
        <v>14</v>
      </c>
      <c r="E279">
        <v>17</v>
      </c>
    </row>
    <row r="280" spans="1:5" x14ac:dyDescent="0.25">
      <c r="A280" s="13" t="s">
        <v>20</v>
      </c>
      <c r="B280">
        <v>85</v>
      </c>
      <c r="D280" s="14" t="s">
        <v>14</v>
      </c>
      <c r="E280">
        <v>34</v>
      </c>
    </row>
    <row r="281" spans="1:5" x14ac:dyDescent="0.25">
      <c r="A281" s="13" t="s">
        <v>20</v>
      </c>
      <c r="B281">
        <v>144</v>
      </c>
      <c r="D281" s="14" t="s">
        <v>14</v>
      </c>
      <c r="E281">
        <v>1</v>
      </c>
    </row>
    <row r="282" spans="1:5" x14ac:dyDescent="0.25">
      <c r="A282" s="13" t="s">
        <v>20</v>
      </c>
      <c r="B282">
        <v>2443</v>
      </c>
      <c r="D282" s="14" t="s">
        <v>14</v>
      </c>
      <c r="E282">
        <v>1274</v>
      </c>
    </row>
    <row r="283" spans="1:5" x14ac:dyDescent="0.25">
      <c r="A283" s="13" t="s">
        <v>20</v>
      </c>
      <c r="B283">
        <v>64</v>
      </c>
      <c r="D283" s="14" t="s">
        <v>14</v>
      </c>
      <c r="E283">
        <v>210</v>
      </c>
    </row>
    <row r="284" spans="1:5" x14ac:dyDescent="0.25">
      <c r="A284" s="13" t="s">
        <v>20</v>
      </c>
      <c r="B284">
        <v>268</v>
      </c>
      <c r="D284" s="14" t="s">
        <v>14</v>
      </c>
      <c r="E284">
        <v>248</v>
      </c>
    </row>
    <row r="285" spans="1:5" x14ac:dyDescent="0.25">
      <c r="A285" s="13" t="s">
        <v>20</v>
      </c>
      <c r="B285">
        <v>195</v>
      </c>
      <c r="D285" s="14" t="s">
        <v>14</v>
      </c>
      <c r="E285">
        <v>513</v>
      </c>
    </row>
    <row r="286" spans="1:5" x14ac:dyDescent="0.25">
      <c r="A286" s="13" t="s">
        <v>20</v>
      </c>
      <c r="B286">
        <v>186</v>
      </c>
      <c r="D286" s="14" t="s">
        <v>14</v>
      </c>
      <c r="E286">
        <v>3410</v>
      </c>
    </row>
    <row r="287" spans="1:5" x14ac:dyDescent="0.25">
      <c r="A287" s="13" t="s">
        <v>20</v>
      </c>
      <c r="B287">
        <v>460</v>
      </c>
      <c r="D287" s="14" t="s">
        <v>14</v>
      </c>
      <c r="E287">
        <v>10</v>
      </c>
    </row>
    <row r="288" spans="1:5" x14ac:dyDescent="0.25">
      <c r="A288" s="13" t="s">
        <v>20</v>
      </c>
      <c r="B288">
        <v>2528</v>
      </c>
      <c r="D288" s="14" t="s">
        <v>14</v>
      </c>
      <c r="E288">
        <v>2201</v>
      </c>
    </row>
    <row r="289" spans="1:5" x14ac:dyDescent="0.25">
      <c r="A289" s="13" t="s">
        <v>20</v>
      </c>
      <c r="B289">
        <v>3657</v>
      </c>
      <c r="D289" s="14" t="s">
        <v>14</v>
      </c>
      <c r="E289">
        <v>676</v>
      </c>
    </row>
    <row r="290" spans="1:5" x14ac:dyDescent="0.25">
      <c r="A290" s="13" t="s">
        <v>20</v>
      </c>
      <c r="B290">
        <v>131</v>
      </c>
      <c r="D290" s="14" t="s">
        <v>14</v>
      </c>
      <c r="E290">
        <v>831</v>
      </c>
    </row>
    <row r="291" spans="1:5" x14ac:dyDescent="0.25">
      <c r="A291" s="13" t="s">
        <v>20</v>
      </c>
      <c r="B291">
        <v>239</v>
      </c>
      <c r="D291" s="14" t="s">
        <v>14</v>
      </c>
      <c r="E291">
        <v>859</v>
      </c>
    </row>
    <row r="292" spans="1:5" x14ac:dyDescent="0.25">
      <c r="A292" s="13" t="s">
        <v>20</v>
      </c>
      <c r="B292">
        <v>78</v>
      </c>
      <c r="D292" s="14" t="s">
        <v>14</v>
      </c>
      <c r="E292">
        <v>45</v>
      </c>
    </row>
    <row r="293" spans="1:5" x14ac:dyDescent="0.25">
      <c r="A293" s="13" t="s">
        <v>20</v>
      </c>
      <c r="B293">
        <v>1773</v>
      </c>
      <c r="D293" s="14" t="s">
        <v>14</v>
      </c>
      <c r="E293">
        <v>6</v>
      </c>
    </row>
    <row r="294" spans="1:5" x14ac:dyDescent="0.25">
      <c r="A294" s="13" t="s">
        <v>20</v>
      </c>
      <c r="B294">
        <v>32</v>
      </c>
      <c r="D294" s="14" t="s">
        <v>14</v>
      </c>
      <c r="E294">
        <v>7</v>
      </c>
    </row>
    <row r="295" spans="1:5" x14ac:dyDescent="0.25">
      <c r="A295" s="13" t="s">
        <v>20</v>
      </c>
      <c r="B295">
        <v>369</v>
      </c>
      <c r="D295" s="14" t="s">
        <v>14</v>
      </c>
      <c r="E295">
        <v>31</v>
      </c>
    </row>
    <row r="296" spans="1:5" x14ac:dyDescent="0.25">
      <c r="A296" s="13" t="s">
        <v>20</v>
      </c>
      <c r="B296">
        <v>89</v>
      </c>
      <c r="D296" s="14" t="s">
        <v>14</v>
      </c>
      <c r="E296">
        <v>78</v>
      </c>
    </row>
    <row r="297" spans="1:5" x14ac:dyDescent="0.25">
      <c r="A297" s="13" t="s">
        <v>20</v>
      </c>
      <c r="B297">
        <v>147</v>
      </c>
      <c r="D297" s="14" t="s">
        <v>14</v>
      </c>
      <c r="E297">
        <v>1225</v>
      </c>
    </row>
    <row r="298" spans="1:5" x14ac:dyDescent="0.25">
      <c r="A298" s="13" t="s">
        <v>20</v>
      </c>
      <c r="B298">
        <v>126</v>
      </c>
      <c r="D298" s="14" t="s">
        <v>14</v>
      </c>
      <c r="E298">
        <v>1</v>
      </c>
    </row>
    <row r="299" spans="1:5" x14ac:dyDescent="0.25">
      <c r="A299" s="13" t="s">
        <v>20</v>
      </c>
      <c r="B299">
        <v>2218</v>
      </c>
      <c r="D299" s="14" t="s">
        <v>14</v>
      </c>
      <c r="E299">
        <v>67</v>
      </c>
    </row>
    <row r="300" spans="1:5" x14ac:dyDescent="0.25">
      <c r="A300" s="13" t="s">
        <v>20</v>
      </c>
      <c r="B300">
        <v>202</v>
      </c>
      <c r="D300" s="14" t="s">
        <v>14</v>
      </c>
      <c r="E300">
        <v>19</v>
      </c>
    </row>
    <row r="301" spans="1:5" x14ac:dyDescent="0.25">
      <c r="A301" s="13" t="s">
        <v>20</v>
      </c>
      <c r="B301">
        <v>140</v>
      </c>
      <c r="D301" s="14" t="s">
        <v>14</v>
      </c>
      <c r="E301">
        <v>2108</v>
      </c>
    </row>
    <row r="302" spans="1:5" x14ac:dyDescent="0.25">
      <c r="A302" s="13" t="s">
        <v>20</v>
      </c>
      <c r="B302">
        <v>1052</v>
      </c>
      <c r="D302" s="14" t="s">
        <v>14</v>
      </c>
      <c r="E302">
        <v>679</v>
      </c>
    </row>
    <row r="303" spans="1:5" x14ac:dyDescent="0.25">
      <c r="A303" s="13" t="s">
        <v>20</v>
      </c>
      <c r="B303">
        <v>247</v>
      </c>
      <c r="D303" s="14" t="s">
        <v>14</v>
      </c>
      <c r="E303">
        <v>36</v>
      </c>
    </row>
    <row r="304" spans="1:5" x14ac:dyDescent="0.25">
      <c r="A304" s="13" t="s">
        <v>20</v>
      </c>
      <c r="B304">
        <v>84</v>
      </c>
      <c r="D304" s="14" t="s">
        <v>14</v>
      </c>
      <c r="E304">
        <v>47</v>
      </c>
    </row>
    <row r="305" spans="1:5" x14ac:dyDescent="0.25">
      <c r="A305" s="13" t="s">
        <v>20</v>
      </c>
      <c r="B305">
        <v>88</v>
      </c>
      <c r="D305" s="14" t="s">
        <v>14</v>
      </c>
      <c r="E305">
        <v>70</v>
      </c>
    </row>
    <row r="306" spans="1:5" x14ac:dyDescent="0.25">
      <c r="A306" s="13" t="s">
        <v>20</v>
      </c>
      <c r="B306">
        <v>156</v>
      </c>
      <c r="D306" s="14" t="s">
        <v>14</v>
      </c>
      <c r="E306">
        <v>154</v>
      </c>
    </row>
    <row r="307" spans="1:5" x14ac:dyDescent="0.25">
      <c r="A307" s="13" t="s">
        <v>20</v>
      </c>
      <c r="B307">
        <v>2985</v>
      </c>
      <c r="D307" s="14" t="s">
        <v>14</v>
      </c>
      <c r="E307">
        <v>22</v>
      </c>
    </row>
    <row r="308" spans="1:5" x14ac:dyDescent="0.25">
      <c r="A308" s="13" t="s">
        <v>20</v>
      </c>
      <c r="B308">
        <v>762</v>
      </c>
      <c r="D308" s="14" t="s">
        <v>14</v>
      </c>
      <c r="E308">
        <v>1758</v>
      </c>
    </row>
    <row r="309" spans="1:5" x14ac:dyDescent="0.25">
      <c r="A309" s="13" t="s">
        <v>20</v>
      </c>
      <c r="B309">
        <v>554</v>
      </c>
      <c r="D309" s="14" t="s">
        <v>14</v>
      </c>
      <c r="E309">
        <v>94</v>
      </c>
    </row>
    <row r="310" spans="1:5" x14ac:dyDescent="0.25">
      <c r="A310" s="13" t="s">
        <v>20</v>
      </c>
      <c r="B310">
        <v>135</v>
      </c>
      <c r="D310" s="14" t="s">
        <v>14</v>
      </c>
      <c r="E310">
        <v>33</v>
      </c>
    </row>
    <row r="311" spans="1:5" x14ac:dyDescent="0.25">
      <c r="A311" s="13" t="s">
        <v>20</v>
      </c>
      <c r="B311">
        <v>122</v>
      </c>
      <c r="D311" s="14" t="s">
        <v>14</v>
      </c>
      <c r="E311">
        <v>1</v>
      </c>
    </row>
    <row r="312" spans="1:5" x14ac:dyDescent="0.25">
      <c r="A312" s="13" t="s">
        <v>20</v>
      </c>
      <c r="B312">
        <v>221</v>
      </c>
      <c r="D312" s="14" t="s">
        <v>14</v>
      </c>
      <c r="E312">
        <v>31</v>
      </c>
    </row>
    <row r="313" spans="1:5" x14ac:dyDescent="0.25">
      <c r="A313" s="13" t="s">
        <v>20</v>
      </c>
      <c r="B313">
        <v>126</v>
      </c>
      <c r="D313" s="14" t="s">
        <v>14</v>
      </c>
      <c r="E313">
        <v>35</v>
      </c>
    </row>
    <row r="314" spans="1:5" x14ac:dyDescent="0.25">
      <c r="A314" s="13" t="s">
        <v>20</v>
      </c>
      <c r="B314">
        <v>1022</v>
      </c>
      <c r="D314" s="14" t="s">
        <v>14</v>
      </c>
      <c r="E314">
        <v>63</v>
      </c>
    </row>
    <row r="315" spans="1:5" x14ac:dyDescent="0.25">
      <c r="A315" s="13" t="s">
        <v>20</v>
      </c>
      <c r="B315">
        <v>3177</v>
      </c>
      <c r="D315" s="14" t="s">
        <v>14</v>
      </c>
      <c r="E315">
        <v>526</v>
      </c>
    </row>
    <row r="316" spans="1:5" x14ac:dyDescent="0.25">
      <c r="A316" s="13" t="s">
        <v>20</v>
      </c>
      <c r="B316">
        <v>198</v>
      </c>
      <c r="D316" s="14" t="s">
        <v>14</v>
      </c>
      <c r="E316">
        <v>121</v>
      </c>
    </row>
    <row r="317" spans="1:5" x14ac:dyDescent="0.25">
      <c r="A317" s="13" t="s">
        <v>20</v>
      </c>
      <c r="B317">
        <v>85</v>
      </c>
      <c r="D317" s="14" t="s">
        <v>14</v>
      </c>
      <c r="E317">
        <v>67</v>
      </c>
    </row>
    <row r="318" spans="1:5" x14ac:dyDescent="0.25">
      <c r="A318" s="13" t="s">
        <v>20</v>
      </c>
      <c r="B318">
        <v>3596</v>
      </c>
      <c r="D318" s="14" t="s">
        <v>14</v>
      </c>
      <c r="E318">
        <v>57</v>
      </c>
    </row>
    <row r="319" spans="1:5" x14ac:dyDescent="0.25">
      <c r="A319" s="13" t="s">
        <v>20</v>
      </c>
      <c r="B319">
        <v>244</v>
      </c>
      <c r="D319" s="14" t="s">
        <v>14</v>
      </c>
      <c r="E319">
        <v>1229</v>
      </c>
    </row>
    <row r="320" spans="1:5" x14ac:dyDescent="0.25">
      <c r="A320" s="13" t="s">
        <v>20</v>
      </c>
      <c r="B320">
        <v>5180</v>
      </c>
      <c r="D320" s="14" t="s">
        <v>14</v>
      </c>
      <c r="E320">
        <v>12</v>
      </c>
    </row>
    <row r="321" spans="1:5" x14ac:dyDescent="0.25">
      <c r="A321" s="13" t="s">
        <v>20</v>
      </c>
      <c r="B321">
        <v>589</v>
      </c>
      <c r="D321" s="14" t="s">
        <v>14</v>
      </c>
      <c r="E321">
        <v>452</v>
      </c>
    </row>
    <row r="322" spans="1:5" x14ac:dyDescent="0.25">
      <c r="A322" s="13" t="s">
        <v>20</v>
      </c>
      <c r="B322">
        <v>2725</v>
      </c>
      <c r="D322" s="14" t="s">
        <v>14</v>
      </c>
      <c r="E322">
        <v>1886</v>
      </c>
    </row>
    <row r="323" spans="1:5" x14ac:dyDescent="0.25">
      <c r="A323" s="13" t="s">
        <v>20</v>
      </c>
      <c r="B323">
        <v>300</v>
      </c>
      <c r="D323" s="14" t="s">
        <v>14</v>
      </c>
      <c r="E323">
        <v>1825</v>
      </c>
    </row>
    <row r="324" spans="1:5" x14ac:dyDescent="0.25">
      <c r="A324" s="13" t="s">
        <v>20</v>
      </c>
      <c r="B324">
        <v>144</v>
      </c>
      <c r="D324" s="14" t="s">
        <v>14</v>
      </c>
      <c r="E324">
        <v>31</v>
      </c>
    </row>
    <row r="325" spans="1:5" x14ac:dyDescent="0.25">
      <c r="A325" s="13" t="s">
        <v>20</v>
      </c>
      <c r="B325">
        <v>87</v>
      </c>
      <c r="D325" s="14" t="s">
        <v>14</v>
      </c>
      <c r="E325">
        <v>107</v>
      </c>
    </row>
    <row r="326" spans="1:5" x14ac:dyDescent="0.25">
      <c r="A326" s="13" t="s">
        <v>20</v>
      </c>
      <c r="B326">
        <v>3116</v>
      </c>
      <c r="D326" s="14" t="s">
        <v>14</v>
      </c>
      <c r="E326">
        <v>27</v>
      </c>
    </row>
    <row r="327" spans="1:5" x14ac:dyDescent="0.25">
      <c r="A327" s="13" t="s">
        <v>20</v>
      </c>
      <c r="B327">
        <v>909</v>
      </c>
      <c r="D327" s="14" t="s">
        <v>14</v>
      </c>
      <c r="E327">
        <v>1221</v>
      </c>
    </row>
    <row r="328" spans="1:5" x14ac:dyDescent="0.25">
      <c r="A328" s="13" t="s">
        <v>20</v>
      </c>
      <c r="B328">
        <v>1613</v>
      </c>
      <c r="D328" s="14" t="s">
        <v>14</v>
      </c>
      <c r="E328">
        <v>1</v>
      </c>
    </row>
    <row r="329" spans="1:5" x14ac:dyDescent="0.25">
      <c r="A329" s="13" t="s">
        <v>20</v>
      </c>
      <c r="B329">
        <v>136</v>
      </c>
      <c r="D329" s="14" t="s">
        <v>14</v>
      </c>
      <c r="E329">
        <v>16</v>
      </c>
    </row>
    <row r="330" spans="1:5" x14ac:dyDescent="0.25">
      <c r="A330" s="13" t="s">
        <v>20</v>
      </c>
      <c r="B330">
        <v>130</v>
      </c>
      <c r="D330" s="14" t="s">
        <v>14</v>
      </c>
      <c r="E330">
        <v>41</v>
      </c>
    </row>
    <row r="331" spans="1:5" x14ac:dyDescent="0.25">
      <c r="A331" s="13" t="s">
        <v>20</v>
      </c>
      <c r="B331">
        <v>102</v>
      </c>
      <c r="D331" s="14" t="s">
        <v>14</v>
      </c>
      <c r="E331">
        <v>523</v>
      </c>
    </row>
    <row r="332" spans="1:5" x14ac:dyDescent="0.25">
      <c r="A332" s="13" t="s">
        <v>20</v>
      </c>
      <c r="B332">
        <v>4006</v>
      </c>
      <c r="D332" s="14" t="s">
        <v>14</v>
      </c>
      <c r="E332">
        <v>141</v>
      </c>
    </row>
    <row r="333" spans="1:5" x14ac:dyDescent="0.25">
      <c r="A333" s="13" t="s">
        <v>20</v>
      </c>
      <c r="B333">
        <v>1629</v>
      </c>
      <c r="D333" s="14" t="s">
        <v>14</v>
      </c>
      <c r="E333">
        <v>52</v>
      </c>
    </row>
    <row r="334" spans="1:5" x14ac:dyDescent="0.25">
      <c r="A334" s="13" t="s">
        <v>20</v>
      </c>
      <c r="B334">
        <v>2188</v>
      </c>
      <c r="D334" s="14" t="s">
        <v>14</v>
      </c>
      <c r="E334">
        <v>225</v>
      </c>
    </row>
    <row r="335" spans="1:5" x14ac:dyDescent="0.25">
      <c r="A335" s="13" t="s">
        <v>20</v>
      </c>
      <c r="B335">
        <v>2409</v>
      </c>
      <c r="D335" s="14" t="s">
        <v>14</v>
      </c>
      <c r="E335">
        <v>38</v>
      </c>
    </row>
    <row r="336" spans="1:5" x14ac:dyDescent="0.25">
      <c r="A336" s="13" t="s">
        <v>20</v>
      </c>
      <c r="B336">
        <v>194</v>
      </c>
      <c r="D336" s="14" t="s">
        <v>14</v>
      </c>
      <c r="E336">
        <v>15</v>
      </c>
    </row>
    <row r="337" spans="1:5" x14ac:dyDescent="0.25">
      <c r="A337" s="13" t="s">
        <v>20</v>
      </c>
      <c r="B337">
        <v>1140</v>
      </c>
      <c r="D337" s="14" t="s">
        <v>14</v>
      </c>
      <c r="E337">
        <v>37</v>
      </c>
    </row>
    <row r="338" spans="1:5" x14ac:dyDescent="0.25">
      <c r="A338" s="13" t="s">
        <v>20</v>
      </c>
      <c r="B338">
        <v>102</v>
      </c>
      <c r="D338" s="14" t="s">
        <v>14</v>
      </c>
      <c r="E338">
        <v>112</v>
      </c>
    </row>
    <row r="339" spans="1:5" x14ac:dyDescent="0.25">
      <c r="A339" s="13" t="s">
        <v>20</v>
      </c>
      <c r="B339">
        <v>2857</v>
      </c>
      <c r="D339" s="14" t="s">
        <v>14</v>
      </c>
      <c r="E339">
        <v>21</v>
      </c>
    </row>
    <row r="340" spans="1:5" x14ac:dyDescent="0.25">
      <c r="A340" s="13" t="s">
        <v>20</v>
      </c>
      <c r="B340">
        <v>107</v>
      </c>
      <c r="D340" s="14" t="s">
        <v>14</v>
      </c>
      <c r="E340">
        <v>67</v>
      </c>
    </row>
    <row r="341" spans="1:5" x14ac:dyDescent="0.25">
      <c r="A341" s="13" t="s">
        <v>20</v>
      </c>
      <c r="B341">
        <v>160</v>
      </c>
      <c r="D341" s="14" t="s">
        <v>14</v>
      </c>
      <c r="E341">
        <v>78</v>
      </c>
    </row>
    <row r="342" spans="1:5" x14ac:dyDescent="0.25">
      <c r="A342" s="13" t="s">
        <v>20</v>
      </c>
      <c r="B342">
        <v>2230</v>
      </c>
      <c r="D342" s="14" t="s">
        <v>14</v>
      </c>
      <c r="E342">
        <v>67</v>
      </c>
    </row>
    <row r="343" spans="1:5" x14ac:dyDescent="0.25">
      <c r="A343" s="13" t="s">
        <v>20</v>
      </c>
      <c r="B343">
        <v>316</v>
      </c>
      <c r="D343" s="14" t="s">
        <v>14</v>
      </c>
      <c r="E343">
        <v>263</v>
      </c>
    </row>
    <row r="344" spans="1:5" x14ac:dyDescent="0.25">
      <c r="A344" s="13" t="s">
        <v>20</v>
      </c>
      <c r="B344">
        <v>117</v>
      </c>
      <c r="D344" s="14" t="s">
        <v>14</v>
      </c>
      <c r="E344">
        <v>1691</v>
      </c>
    </row>
    <row r="345" spans="1:5" x14ac:dyDescent="0.25">
      <c r="A345" s="13" t="s">
        <v>20</v>
      </c>
      <c r="B345">
        <v>6406</v>
      </c>
      <c r="D345" s="14" t="s">
        <v>14</v>
      </c>
      <c r="E345">
        <v>181</v>
      </c>
    </row>
    <row r="346" spans="1:5" x14ac:dyDescent="0.25">
      <c r="A346" s="13" t="s">
        <v>20</v>
      </c>
      <c r="B346">
        <v>192</v>
      </c>
      <c r="D346" s="14" t="s">
        <v>14</v>
      </c>
      <c r="E346">
        <v>13</v>
      </c>
    </row>
    <row r="347" spans="1:5" x14ac:dyDescent="0.25">
      <c r="A347" s="13" t="s">
        <v>20</v>
      </c>
      <c r="B347">
        <v>26</v>
      </c>
      <c r="D347" s="14" t="s">
        <v>14</v>
      </c>
      <c r="E347">
        <v>1</v>
      </c>
    </row>
    <row r="348" spans="1:5" x14ac:dyDescent="0.25">
      <c r="A348" s="13" t="s">
        <v>20</v>
      </c>
      <c r="B348">
        <v>723</v>
      </c>
      <c r="D348" s="14" t="s">
        <v>14</v>
      </c>
      <c r="E348">
        <v>21</v>
      </c>
    </row>
    <row r="349" spans="1:5" x14ac:dyDescent="0.25">
      <c r="A349" s="13" t="s">
        <v>20</v>
      </c>
      <c r="B349">
        <v>170</v>
      </c>
      <c r="D349" s="14" t="s">
        <v>14</v>
      </c>
      <c r="E349">
        <v>830</v>
      </c>
    </row>
    <row r="350" spans="1:5" x14ac:dyDescent="0.25">
      <c r="A350" s="13" t="s">
        <v>20</v>
      </c>
      <c r="B350">
        <v>238</v>
      </c>
      <c r="D350" s="14" t="s">
        <v>14</v>
      </c>
      <c r="E350">
        <v>130</v>
      </c>
    </row>
    <row r="351" spans="1:5" x14ac:dyDescent="0.25">
      <c r="A351" s="13" t="s">
        <v>20</v>
      </c>
      <c r="B351">
        <v>55</v>
      </c>
      <c r="D351" s="14" t="s">
        <v>14</v>
      </c>
      <c r="E351">
        <v>55</v>
      </c>
    </row>
    <row r="352" spans="1:5" x14ac:dyDescent="0.25">
      <c r="A352" s="13" t="s">
        <v>20</v>
      </c>
      <c r="B352">
        <v>128</v>
      </c>
      <c r="D352" s="14" t="s">
        <v>14</v>
      </c>
      <c r="E352">
        <v>114</v>
      </c>
    </row>
    <row r="353" spans="1:5" x14ac:dyDescent="0.25">
      <c r="A353" s="13" t="s">
        <v>20</v>
      </c>
      <c r="B353">
        <v>2144</v>
      </c>
      <c r="D353" s="14" t="s">
        <v>14</v>
      </c>
      <c r="E353">
        <v>594</v>
      </c>
    </row>
    <row r="354" spans="1:5" x14ac:dyDescent="0.25">
      <c r="A354" s="13" t="s">
        <v>20</v>
      </c>
      <c r="B354">
        <v>2693</v>
      </c>
      <c r="D354" s="14" t="s">
        <v>14</v>
      </c>
      <c r="E354">
        <v>24</v>
      </c>
    </row>
    <row r="355" spans="1:5" x14ac:dyDescent="0.25">
      <c r="A355" s="13" t="s">
        <v>20</v>
      </c>
      <c r="B355">
        <v>432</v>
      </c>
      <c r="D355" s="14" t="s">
        <v>14</v>
      </c>
      <c r="E355">
        <v>252</v>
      </c>
    </row>
    <row r="356" spans="1:5" x14ac:dyDescent="0.25">
      <c r="A356" s="13" t="s">
        <v>20</v>
      </c>
      <c r="B356">
        <v>189</v>
      </c>
      <c r="D356" s="14" t="s">
        <v>14</v>
      </c>
      <c r="E356">
        <v>67</v>
      </c>
    </row>
    <row r="357" spans="1:5" x14ac:dyDescent="0.25">
      <c r="A357" s="13" t="s">
        <v>20</v>
      </c>
      <c r="B357">
        <v>154</v>
      </c>
      <c r="D357" s="14" t="s">
        <v>14</v>
      </c>
      <c r="E357">
        <v>742</v>
      </c>
    </row>
    <row r="358" spans="1:5" x14ac:dyDescent="0.25">
      <c r="A358" s="13" t="s">
        <v>20</v>
      </c>
      <c r="B358">
        <v>96</v>
      </c>
      <c r="D358" s="14" t="s">
        <v>14</v>
      </c>
      <c r="E358">
        <v>75</v>
      </c>
    </row>
    <row r="359" spans="1:5" x14ac:dyDescent="0.25">
      <c r="A359" s="13" t="s">
        <v>20</v>
      </c>
      <c r="B359">
        <v>3063</v>
      </c>
      <c r="D359" s="14" t="s">
        <v>14</v>
      </c>
      <c r="E359">
        <v>4405</v>
      </c>
    </row>
    <row r="360" spans="1:5" x14ac:dyDescent="0.25">
      <c r="A360" s="13" t="s">
        <v>20</v>
      </c>
      <c r="B360">
        <v>2266</v>
      </c>
      <c r="D360" s="14" t="s">
        <v>14</v>
      </c>
      <c r="E360">
        <v>92</v>
      </c>
    </row>
    <row r="361" spans="1:5" x14ac:dyDescent="0.25">
      <c r="A361" s="13" t="s">
        <v>20</v>
      </c>
      <c r="B361">
        <v>194</v>
      </c>
      <c r="D361" s="14" t="s">
        <v>14</v>
      </c>
      <c r="E361">
        <v>64</v>
      </c>
    </row>
    <row r="362" spans="1:5" x14ac:dyDescent="0.25">
      <c r="A362" s="13" t="s">
        <v>20</v>
      </c>
      <c r="B362">
        <v>129</v>
      </c>
      <c r="D362" s="14" t="s">
        <v>14</v>
      </c>
      <c r="E362">
        <v>64</v>
      </c>
    </row>
    <row r="363" spans="1:5" x14ac:dyDescent="0.25">
      <c r="A363" s="13" t="s">
        <v>20</v>
      </c>
      <c r="B363">
        <v>375</v>
      </c>
      <c r="D363" s="14" t="s">
        <v>14</v>
      </c>
      <c r="E363">
        <v>842</v>
      </c>
    </row>
    <row r="364" spans="1:5" x14ac:dyDescent="0.25">
      <c r="A364" s="13" t="s">
        <v>20</v>
      </c>
      <c r="B364">
        <v>409</v>
      </c>
      <c r="D364" s="14" t="s">
        <v>14</v>
      </c>
      <c r="E364">
        <v>112</v>
      </c>
    </row>
    <row r="365" spans="1:5" x14ac:dyDescent="0.25">
      <c r="A365" s="13" t="s">
        <v>20</v>
      </c>
      <c r="B365">
        <v>234</v>
      </c>
      <c r="D365" s="14" t="s">
        <v>14</v>
      </c>
      <c r="E365">
        <v>374</v>
      </c>
    </row>
    <row r="366" spans="1:5" x14ac:dyDescent="0.25">
      <c r="A366" s="13" t="s">
        <v>20</v>
      </c>
      <c r="B366">
        <v>3016</v>
      </c>
    </row>
    <row r="367" spans="1:5" x14ac:dyDescent="0.25">
      <c r="A367" s="13" t="s">
        <v>20</v>
      </c>
      <c r="B367">
        <v>264</v>
      </c>
    </row>
    <row r="368" spans="1:5" x14ac:dyDescent="0.25">
      <c r="A368" s="13" t="s">
        <v>20</v>
      </c>
      <c r="B368">
        <v>272</v>
      </c>
    </row>
    <row r="369" spans="1:2" x14ac:dyDescent="0.25">
      <c r="A369" s="13" t="s">
        <v>20</v>
      </c>
      <c r="B369">
        <v>419</v>
      </c>
    </row>
    <row r="370" spans="1:2" x14ac:dyDescent="0.25">
      <c r="A370" s="13" t="s">
        <v>20</v>
      </c>
      <c r="B370">
        <v>1621</v>
      </c>
    </row>
    <row r="371" spans="1:2" x14ac:dyDescent="0.25">
      <c r="A371" s="13" t="s">
        <v>20</v>
      </c>
      <c r="B371">
        <v>1101</v>
      </c>
    </row>
    <row r="372" spans="1:2" x14ac:dyDescent="0.25">
      <c r="A372" s="13" t="s">
        <v>20</v>
      </c>
      <c r="B372">
        <v>1073</v>
      </c>
    </row>
    <row r="373" spans="1:2" x14ac:dyDescent="0.25">
      <c r="A373" s="13" t="s">
        <v>20</v>
      </c>
      <c r="B373">
        <v>331</v>
      </c>
    </row>
    <row r="374" spans="1:2" x14ac:dyDescent="0.25">
      <c r="A374" s="13" t="s">
        <v>20</v>
      </c>
      <c r="B374">
        <v>1170</v>
      </c>
    </row>
    <row r="375" spans="1:2" x14ac:dyDescent="0.25">
      <c r="A375" s="13" t="s">
        <v>20</v>
      </c>
      <c r="B375">
        <v>363</v>
      </c>
    </row>
    <row r="376" spans="1:2" x14ac:dyDescent="0.25">
      <c r="A376" s="13" t="s">
        <v>20</v>
      </c>
      <c r="B376">
        <v>103</v>
      </c>
    </row>
    <row r="377" spans="1:2" x14ac:dyDescent="0.25">
      <c r="A377" s="13" t="s">
        <v>20</v>
      </c>
      <c r="B377">
        <v>147</v>
      </c>
    </row>
    <row r="378" spans="1:2" x14ac:dyDescent="0.25">
      <c r="A378" s="13" t="s">
        <v>20</v>
      </c>
      <c r="B378">
        <v>110</v>
      </c>
    </row>
    <row r="379" spans="1:2" x14ac:dyDescent="0.25">
      <c r="A379" s="13" t="s">
        <v>20</v>
      </c>
      <c r="B379">
        <v>134</v>
      </c>
    </row>
    <row r="380" spans="1:2" x14ac:dyDescent="0.25">
      <c r="A380" s="13" t="s">
        <v>20</v>
      </c>
      <c r="B380">
        <v>269</v>
      </c>
    </row>
    <row r="381" spans="1:2" x14ac:dyDescent="0.25">
      <c r="A381" s="13" t="s">
        <v>20</v>
      </c>
      <c r="B381">
        <v>175</v>
      </c>
    </row>
    <row r="382" spans="1:2" x14ac:dyDescent="0.25">
      <c r="A382" s="13" t="s">
        <v>20</v>
      </c>
      <c r="B382">
        <v>69</v>
      </c>
    </row>
    <row r="383" spans="1:2" x14ac:dyDescent="0.25">
      <c r="A383" s="13" t="s">
        <v>20</v>
      </c>
      <c r="B383">
        <v>190</v>
      </c>
    </row>
    <row r="384" spans="1:2" x14ac:dyDescent="0.25">
      <c r="A384" s="13" t="s">
        <v>20</v>
      </c>
      <c r="B384">
        <v>237</v>
      </c>
    </row>
    <row r="385" spans="1:2" x14ac:dyDescent="0.25">
      <c r="A385" s="13" t="s">
        <v>20</v>
      </c>
      <c r="B385">
        <v>196</v>
      </c>
    </row>
    <row r="386" spans="1:2" x14ac:dyDescent="0.25">
      <c r="A386" s="13" t="s">
        <v>20</v>
      </c>
      <c r="B386">
        <v>7295</v>
      </c>
    </row>
    <row r="387" spans="1:2" x14ac:dyDescent="0.25">
      <c r="A387" s="13" t="s">
        <v>20</v>
      </c>
      <c r="B387">
        <v>2893</v>
      </c>
    </row>
    <row r="388" spans="1:2" x14ac:dyDescent="0.25">
      <c r="A388" s="13" t="s">
        <v>20</v>
      </c>
      <c r="B388">
        <v>820</v>
      </c>
    </row>
    <row r="389" spans="1:2" x14ac:dyDescent="0.25">
      <c r="A389" s="13" t="s">
        <v>20</v>
      </c>
      <c r="B389">
        <v>2038</v>
      </c>
    </row>
    <row r="390" spans="1:2" x14ac:dyDescent="0.25">
      <c r="A390" s="13" t="s">
        <v>20</v>
      </c>
      <c r="B390">
        <v>116</v>
      </c>
    </row>
    <row r="391" spans="1:2" x14ac:dyDescent="0.25">
      <c r="A391" s="13" t="s">
        <v>20</v>
      </c>
      <c r="B391">
        <v>1345</v>
      </c>
    </row>
    <row r="392" spans="1:2" x14ac:dyDescent="0.25">
      <c r="A392" s="13" t="s">
        <v>20</v>
      </c>
      <c r="B392">
        <v>168</v>
      </c>
    </row>
    <row r="393" spans="1:2" x14ac:dyDescent="0.25">
      <c r="A393" s="13" t="s">
        <v>20</v>
      </c>
      <c r="B393">
        <v>137</v>
      </c>
    </row>
    <row r="394" spans="1:2" x14ac:dyDescent="0.25">
      <c r="A394" s="13" t="s">
        <v>20</v>
      </c>
      <c r="B394">
        <v>186</v>
      </c>
    </row>
    <row r="395" spans="1:2" x14ac:dyDescent="0.25">
      <c r="A395" s="13" t="s">
        <v>20</v>
      </c>
      <c r="B395">
        <v>125</v>
      </c>
    </row>
    <row r="396" spans="1:2" x14ac:dyDescent="0.25">
      <c r="A396" s="13" t="s">
        <v>20</v>
      </c>
      <c r="B396">
        <v>202</v>
      </c>
    </row>
    <row r="397" spans="1:2" x14ac:dyDescent="0.25">
      <c r="A397" s="13" t="s">
        <v>20</v>
      </c>
      <c r="B397">
        <v>103</v>
      </c>
    </row>
    <row r="398" spans="1:2" x14ac:dyDescent="0.25">
      <c r="A398" s="13" t="s">
        <v>20</v>
      </c>
      <c r="B398">
        <v>1785</v>
      </c>
    </row>
    <row r="399" spans="1:2" x14ac:dyDescent="0.25">
      <c r="A399" s="13" t="s">
        <v>20</v>
      </c>
      <c r="B399">
        <v>157</v>
      </c>
    </row>
    <row r="400" spans="1:2" x14ac:dyDescent="0.25">
      <c r="A400" s="13" t="s">
        <v>20</v>
      </c>
      <c r="B400">
        <v>555</v>
      </c>
    </row>
    <row r="401" spans="1:2" x14ac:dyDescent="0.25">
      <c r="A401" s="13" t="s">
        <v>20</v>
      </c>
      <c r="B401">
        <v>297</v>
      </c>
    </row>
    <row r="402" spans="1:2" x14ac:dyDescent="0.25">
      <c r="A402" s="13" t="s">
        <v>20</v>
      </c>
      <c r="B402">
        <v>123</v>
      </c>
    </row>
    <row r="403" spans="1:2" x14ac:dyDescent="0.25">
      <c r="A403" s="13" t="s">
        <v>20</v>
      </c>
      <c r="B403">
        <v>3036</v>
      </c>
    </row>
    <row r="404" spans="1:2" x14ac:dyDescent="0.25">
      <c r="A404" s="13" t="s">
        <v>20</v>
      </c>
      <c r="B404">
        <v>144</v>
      </c>
    </row>
    <row r="405" spans="1:2" x14ac:dyDescent="0.25">
      <c r="A405" s="13" t="s">
        <v>20</v>
      </c>
      <c r="B405">
        <v>121</v>
      </c>
    </row>
    <row r="406" spans="1:2" x14ac:dyDescent="0.25">
      <c r="A406" s="13" t="s">
        <v>20</v>
      </c>
      <c r="B406">
        <v>181</v>
      </c>
    </row>
    <row r="407" spans="1:2" x14ac:dyDescent="0.25">
      <c r="A407" s="13" t="s">
        <v>20</v>
      </c>
      <c r="B407">
        <v>122</v>
      </c>
    </row>
    <row r="408" spans="1:2" x14ac:dyDescent="0.25">
      <c r="A408" s="13" t="s">
        <v>20</v>
      </c>
      <c r="B408">
        <v>1071</v>
      </c>
    </row>
    <row r="409" spans="1:2" x14ac:dyDescent="0.25">
      <c r="A409" s="13" t="s">
        <v>20</v>
      </c>
      <c r="B409">
        <v>980</v>
      </c>
    </row>
    <row r="410" spans="1:2" x14ac:dyDescent="0.25">
      <c r="A410" s="13" t="s">
        <v>20</v>
      </c>
      <c r="B410">
        <v>536</v>
      </c>
    </row>
    <row r="411" spans="1:2" x14ac:dyDescent="0.25">
      <c r="A411" s="13" t="s">
        <v>20</v>
      </c>
      <c r="B411">
        <v>1991</v>
      </c>
    </row>
    <row r="412" spans="1:2" x14ac:dyDescent="0.25">
      <c r="A412" s="13" t="s">
        <v>20</v>
      </c>
      <c r="B412">
        <v>180</v>
      </c>
    </row>
    <row r="413" spans="1:2" x14ac:dyDescent="0.25">
      <c r="A413" s="13" t="s">
        <v>20</v>
      </c>
      <c r="B413">
        <v>130</v>
      </c>
    </row>
    <row r="414" spans="1:2" x14ac:dyDescent="0.25">
      <c r="A414" s="13" t="s">
        <v>20</v>
      </c>
      <c r="B414">
        <v>122</v>
      </c>
    </row>
    <row r="415" spans="1:2" x14ac:dyDescent="0.25">
      <c r="A415" s="13" t="s">
        <v>20</v>
      </c>
      <c r="B415">
        <v>140</v>
      </c>
    </row>
    <row r="416" spans="1:2" x14ac:dyDescent="0.25">
      <c r="A416" s="13" t="s">
        <v>20</v>
      </c>
      <c r="B416">
        <v>3388</v>
      </c>
    </row>
    <row r="417" spans="1:2" x14ac:dyDescent="0.25">
      <c r="A417" s="13" t="s">
        <v>20</v>
      </c>
      <c r="B417">
        <v>280</v>
      </c>
    </row>
    <row r="418" spans="1:2" x14ac:dyDescent="0.25">
      <c r="A418" s="13" t="s">
        <v>20</v>
      </c>
      <c r="B418">
        <v>366</v>
      </c>
    </row>
    <row r="419" spans="1:2" x14ac:dyDescent="0.25">
      <c r="A419" s="13" t="s">
        <v>20</v>
      </c>
      <c r="B419">
        <v>270</v>
      </c>
    </row>
    <row r="420" spans="1:2" x14ac:dyDescent="0.25">
      <c r="A420" s="13" t="s">
        <v>20</v>
      </c>
      <c r="B420">
        <v>137</v>
      </c>
    </row>
    <row r="421" spans="1:2" x14ac:dyDescent="0.25">
      <c r="A421" s="13" t="s">
        <v>20</v>
      </c>
      <c r="B421">
        <v>3205</v>
      </c>
    </row>
    <row r="422" spans="1:2" x14ac:dyDescent="0.25">
      <c r="A422" s="13" t="s">
        <v>20</v>
      </c>
      <c r="B422">
        <v>288</v>
      </c>
    </row>
    <row r="423" spans="1:2" x14ac:dyDescent="0.25">
      <c r="A423" s="13" t="s">
        <v>20</v>
      </c>
      <c r="B423">
        <v>148</v>
      </c>
    </row>
    <row r="424" spans="1:2" x14ac:dyDescent="0.25">
      <c r="A424" s="13" t="s">
        <v>20</v>
      </c>
      <c r="B424">
        <v>114</v>
      </c>
    </row>
    <row r="425" spans="1:2" x14ac:dyDescent="0.25">
      <c r="A425" s="13" t="s">
        <v>20</v>
      </c>
      <c r="B425">
        <v>1518</v>
      </c>
    </row>
    <row r="426" spans="1:2" x14ac:dyDescent="0.25">
      <c r="A426" s="13" t="s">
        <v>20</v>
      </c>
      <c r="B426">
        <v>166</v>
      </c>
    </row>
    <row r="427" spans="1:2" x14ac:dyDescent="0.25">
      <c r="A427" s="13" t="s">
        <v>20</v>
      </c>
      <c r="B427">
        <v>100</v>
      </c>
    </row>
    <row r="428" spans="1:2" x14ac:dyDescent="0.25">
      <c r="A428" s="13" t="s">
        <v>20</v>
      </c>
      <c r="B428">
        <v>235</v>
      </c>
    </row>
    <row r="429" spans="1:2" x14ac:dyDescent="0.25">
      <c r="A429" s="13" t="s">
        <v>20</v>
      </c>
      <c r="B429">
        <v>148</v>
      </c>
    </row>
    <row r="430" spans="1:2" x14ac:dyDescent="0.25">
      <c r="A430" s="13" t="s">
        <v>20</v>
      </c>
      <c r="B430">
        <v>198</v>
      </c>
    </row>
    <row r="431" spans="1:2" x14ac:dyDescent="0.25">
      <c r="A431" s="13" t="s">
        <v>20</v>
      </c>
      <c r="B431">
        <v>150</v>
      </c>
    </row>
    <row r="432" spans="1:2" x14ac:dyDescent="0.25">
      <c r="A432" s="13" t="s">
        <v>20</v>
      </c>
      <c r="B432">
        <v>216</v>
      </c>
    </row>
    <row r="433" spans="1:2" x14ac:dyDescent="0.25">
      <c r="A433" s="13" t="s">
        <v>20</v>
      </c>
      <c r="B433">
        <v>5139</v>
      </c>
    </row>
    <row r="434" spans="1:2" x14ac:dyDescent="0.25">
      <c r="A434" s="13" t="s">
        <v>20</v>
      </c>
      <c r="B434">
        <v>2353</v>
      </c>
    </row>
    <row r="435" spans="1:2" x14ac:dyDescent="0.25">
      <c r="A435" s="13" t="s">
        <v>20</v>
      </c>
      <c r="B435">
        <v>78</v>
      </c>
    </row>
    <row r="436" spans="1:2" x14ac:dyDescent="0.25">
      <c r="A436" s="13" t="s">
        <v>20</v>
      </c>
      <c r="B436">
        <v>174</v>
      </c>
    </row>
    <row r="437" spans="1:2" x14ac:dyDescent="0.25">
      <c r="A437" s="13" t="s">
        <v>20</v>
      </c>
      <c r="B437">
        <v>164</v>
      </c>
    </row>
    <row r="438" spans="1:2" x14ac:dyDescent="0.25">
      <c r="A438" s="13" t="s">
        <v>20</v>
      </c>
      <c r="B438">
        <v>161</v>
      </c>
    </row>
    <row r="439" spans="1:2" x14ac:dyDescent="0.25">
      <c r="A439" s="13" t="s">
        <v>20</v>
      </c>
      <c r="B439">
        <v>138</v>
      </c>
    </row>
    <row r="440" spans="1:2" x14ac:dyDescent="0.25">
      <c r="A440" s="13" t="s">
        <v>20</v>
      </c>
      <c r="B440">
        <v>3308</v>
      </c>
    </row>
    <row r="441" spans="1:2" x14ac:dyDescent="0.25">
      <c r="A441" s="13" t="s">
        <v>20</v>
      </c>
      <c r="B441">
        <v>127</v>
      </c>
    </row>
    <row r="442" spans="1:2" x14ac:dyDescent="0.25">
      <c r="A442" s="13" t="s">
        <v>20</v>
      </c>
      <c r="B442">
        <v>207</v>
      </c>
    </row>
    <row r="443" spans="1:2" x14ac:dyDescent="0.25">
      <c r="A443" s="13" t="s">
        <v>20</v>
      </c>
      <c r="B443">
        <v>181</v>
      </c>
    </row>
    <row r="444" spans="1:2" x14ac:dyDescent="0.25">
      <c r="A444" s="13" t="s">
        <v>20</v>
      </c>
      <c r="B444">
        <v>110</v>
      </c>
    </row>
    <row r="445" spans="1:2" x14ac:dyDescent="0.25">
      <c r="A445" s="13" t="s">
        <v>20</v>
      </c>
      <c r="B445">
        <v>185</v>
      </c>
    </row>
    <row r="446" spans="1:2" x14ac:dyDescent="0.25">
      <c r="A446" s="13" t="s">
        <v>20</v>
      </c>
      <c r="B446">
        <v>121</v>
      </c>
    </row>
    <row r="447" spans="1:2" x14ac:dyDescent="0.25">
      <c r="A447" s="13" t="s">
        <v>20</v>
      </c>
      <c r="B447">
        <v>106</v>
      </c>
    </row>
    <row r="448" spans="1:2" x14ac:dyDescent="0.25">
      <c r="A448" s="13" t="s">
        <v>20</v>
      </c>
      <c r="B448">
        <v>142</v>
      </c>
    </row>
    <row r="449" spans="1:2" x14ac:dyDescent="0.25">
      <c r="A449" s="13" t="s">
        <v>20</v>
      </c>
      <c r="B449">
        <v>233</v>
      </c>
    </row>
    <row r="450" spans="1:2" x14ac:dyDescent="0.25">
      <c r="A450" s="13" t="s">
        <v>20</v>
      </c>
      <c r="B450">
        <v>218</v>
      </c>
    </row>
    <row r="451" spans="1:2" x14ac:dyDescent="0.25">
      <c r="A451" s="13" t="s">
        <v>20</v>
      </c>
      <c r="B451">
        <v>76</v>
      </c>
    </row>
    <row r="452" spans="1:2" x14ac:dyDescent="0.25">
      <c r="A452" s="13" t="s">
        <v>20</v>
      </c>
      <c r="B452">
        <v>43</v>
      </c>
    </row>
    <row r="453" spans="1:2" x14ac:dyDescent="0.25">
      <c r="A453" s="13" t="s">
        <v>20</v>
      </c>
      <c r="B453">
        <v>221</v>
      </c>
    </row>
    <row r="454" spans="1:2" x14ac:dyDescent="0.25">
      <c r="A454" s="13" t="s">
        <v>20</v>
      </c>
      <c r="B454">
        <v>2805</v>
      </c>
    </row>
    <row r="455" spans="1:2" x14ac:dyDescent="0.25">
      <c r="A455" s="13" t="s">
        <v>20</v>
      </c>
      <c r="B455">
        <v>68</v>
      </c>
    </row>
    <row r="456" spans="1:2" x14ac:dyDescent="0.25">
      <c r="A456" s="13" t="s">
        <v>20</v>
      </c>
      <c r="B456">
        <v>183</v>
      </c>
    </row>
    <row r="457" spans="1:2" x14ac:dyDescent="0.25">
      <c r="A457" s="13" t="s">
        <v>20</v>
      </c>
      <c r="B457">
        <v>133</v>
      </c>
    </row>
    <row r="458" spans="1:2" x14ac:dyDescent="0.25">
      <c r="A458" s="13" t="s">
        <v>20</v>
      </c>
      <c r="B458">
        <v>2489</v>
      </c>
    </row>
    <row r="459" spans="1:2" x14ac:dyDescent="0.25">
      <c r="A459" s="13" t="s">
        <v>20</v>
      </c>
      <c r="B459">
        <v>69</v>
      </c>
    </row>
    <row r="460" spans="1:2" x14ac:dyDescent="0.25">
      <c r="A460" s="13" t="s">
        <v>20</v>
      </c>
      <c r="B460">
        <v>279</v>
      </c>
    </row>
    <row r="461" spans="1:2" x14ac:dyDescent="0.25">
      <c r="A461" s="13" t="s">
        <v>20</v>
      </c>
      <c r="B461">
        <v>210</v>
      </c>
    </row>
    <row r="462" spans="1:2" x14ac:dyDescent="0.25">
      <c r="A462" s="13" t="s">
        <v>20</v>
      </c>
      <c r="B462">
        <v>2100</v>
      </c>
    </row>
    <row r="463" spans="1:2" x14ac:dyDescent="0.25">
      <c r="A463" s="13" t="s">
        <v>20</v>
      </c>
      <c r="B463">
        <v>252</v>
      </c>
    </row>
    <row r="464" spans="1:2" x14ac:dyDescent="0.25">
      <c r="A464" s="13" t="s">
        <v>20</v>
      </c>
      <c r="B464">
        <v>1280</v>
      </c>
    </row>
    <row r="465" spans="1:2" x14ac:dyDescent="0.25">
      <c r="A465" s="13" t="s">
        <v>20</v>
      </c>
      <c r="B465">
        <v>157</v>
      </c>
    </row>
    <row r="466" spans="1:2" x14ac:dyDescent="0.25">
      <c r="A466" s="13" t="s">
        <v>20</v>
      </c>
      <c r="B466">
        <v>194</v>
      </c>
    </row>
    <row r="467" spans="1:2" x14ac:dyDescent="0.25">
      <c r="A467" s="13" t="s">
        <v>20</v>
      </c>
      <c r="B467">
        <v>82</v>
      </c>
    </row>
    <row r="468" spans="1:2" x14ac:dyDescent="0.25">
      <c r="A468" s="13" t="s">
        <v>20</v>
      </c>
      <c r="B468">
        <v>4233</v>
      </c>
    </row>
    <row r="469" spans="1:2" x14ac:dyDescent="0.25">
      <c r="A469" s="13" t="s">
        <v>20</v>
      </c>
      <c r="B469">
        <v>1297</v>
      </c>
    </row>
    <row r="470" spans="1:2" x14ac:dyDescent="0.25">
      <c r="A470" s="13" t="s">
        <v>20</v>
      </c>
      <c r="B470">
        <v>165</v>
      </c>
    </row>
    <row r="471" spans="1:2" x14ac:dyDescent="0.25">
      <c r="A471" s="13" t="s">
        <v>20</v>
      </c>
      <c r="B471">
        <v>119</v>
      </c>
    </row>
    <row r="472" spans="1:2" x14ac:dyDescent="0.25">
      <c r="A472" s="13" t="s">
        <v>20</v>
      </c>
      <c r="B472">
        <v>1797</v>
      </c>
    </row>
    <row r="473" spans="1:2" x14ac:dyDescent="0.25">
      <c r="A473" s="13" t="s">
        <v>20</v>
      </c>
      <c r="B473">
        <v>261</v>
      </c>
    </row>
    <row r="474" spans="1:2" x14ac:dyDescent="0.25">
      <c r="A474" s="13" t="s">
        <v>20</v>
      </c>
      <c r="B474">
        <v>157</v>
      </c>
    </row>
    <row r="475" spans="1:2" x14ac:dyDescent="0.25">
      <c r="A475" s="13" t="s">
        <v>20</v>
      </c>
      <c r="B475">
        <v>3533</v>
      </c>
    </row>
    <row r="476" spans="1:2" x14ac:dyDescent="0.25">
      <c r="A476" s="13" t="s">
        <v>20</v>
      </c>
      <c r="B476">
        <v>155</v>
      </c>
    </row>
    <row r="477" spans="1:2" x14ac:dyDescent="0.25">
      <c r="A477" s="13" t="s">
        <v>20</v>
      </c>
      <c r="B477">
        <v>132</v>
      </c>
    </row>
    <row r="478" spans="1:2" x14ac:dyDescent="0.25">
      <c r="A478" s="13" t="s">
        <v>20</v>
      </c>
      <c r="B478">
        <v>1354</v>
      </c>
    </row>
    <row r="479" spans="1:2" x14ac:dyDescent="0.25">
      <c r="A479" s="13" t="s">
        <v>20</v>
      </c>
      <c r="B479">
        <v>48</v>
      </c>
    </row>
    <row r="480" spans="1:2" x14ac:dyDescent="0.25">
      <c r="A480" s="13" t="s">
        <v>20</v>
      </c>
      <c r="B480">
        <v>110</v>
      </c>
    </row>
    <row r="481" spans="1:2" x14ac:dyDescent="0.25">
      <c r="A481" s="13" t="s">
        <v>20</v>
      </c>
      <c r="B481">
        <v>172</v>
      </c>
    </row>
    <row r="482" spans="1:2" x14ac:dyDescent="0.25">
      <c r="A482" s="13" t="s">
        <v>20</v>
      </c>
      <c r="B482">
        <v>307</v>
      </c>
    </row>
    <row r="483" spans="1:2" x14ac:dyDescent="0.25">
      <c r="A483" s="13" t="s">
        <v>20</v>
      </c>
      <c r="B483">
        <v>160</v>
      </c>
    </row>
    <row r="484" spans="1:2" x14ac:dyDescent="0.25">
      <c r="A484" s="13" t="s">
        <v>20</v>
      </c>
      <c r="B484">
        <v>1467</v>
      </c>
    </row>
    <row r="485" spans="1:2" x14ac:dyDescent="0.25">
      <c r="A485" s="13" t="s">
        <v>20</v>
      </c>
      <c r="B485">
        <v>2662</v>
      </c>
    </row>
    <row r="486" spans="1:2" x14ac:dyDescent="0.25">
      <c r="A486" s="13" t="s">
        <v>20</v>
      </c>
      <c r="B486">
        <v>452</v>
      </c>
    </row>
    <row r="487" spans="1:2" x14ac:dyDescent="0.25">
      <c r="A487" s="13" t="s">
        <v>20</v>
      </c>
      <c r="B487">
        <v>158</v>
      </c>
    </row>
    <row r="488" spans="1:2" x14ac:dyDescent="0.25">
      <c r="A488" s="13" t="s">
        <v>20</v>
      </c>
      <c r="B488">
        <v>225</v>
      </c>
    </row>
    <row r="489" spans="1:2" x14ac:dyDescent="0.25">
      <c r="A489" s="13" t="s">
        <v>20</v>
      </c>
      <c r="B489">
        <v>65</v>
      </c>
    </row>
    <row r="490" spans="1:2" x14ac:dyDescent="0.25">
      <c r="A490" s="13" t="s">
        <v>20</v>
      </c>
      <c r="B490">
        <v>163</v>
      </c>
    </row>
    <row r="491" spans="1:2" x14ac:dyDescent="0.25">
      <c r="A491" s="13" t="s">
        <v>20</v>
      </c>
      <c r="B491">
        <v>85</v>
      </c>
    </row>
    <row r="492" spans="1:2" x14ac:dyDescent="0.25">
      <c r="A492" s="13" t="s">
        <v>20</v>
      </c>
      <c r="B492">
        <v>217</v>
      </c>
    </row>
    <row r="493" spans="1:2" x14ac:dyDescent="0.25">
      <c r="A493" s="13" t="s">
        <v>20</v>
      </c>
      <c r="B493">
        <v>150</v>
      </c>
    </row>
    <row r="494" spans="1:2" x14ac:dyDescent="0.25">
      <c r="A494" s="13" t="s">
        <v>20</v>
      </c>
      <c r="B494">
        <v>3272</v>
      </c>
    </row>
    <row r="495" spans="1:2" x14ac:dyDescent="0.25">
      <c r="A495" s="13" t="s">
        <v>20</v>
      </c>
      <c r="B495">
        <v>300</v>
      </c>
    </row>
    <row r="496" spans="1:2" x14ac:dyDescent="0.25">
      <c r="A496" s="13" t="s">
        <v>20</v>
      </c>
      <c r="B496">
        <v>126</v>
      </c>
    </row>
    <row r="497" spans="1:2" x14ac:dyDescent="0.25">
      <c r="A497" s="13" t="s">
        <v>20</v>
      </c>
      <c r="B497">
        <v>2320</v>
      </c>
    </row>
    <row r="498" spans="1:2" x14ac:dyDescent="0.25">
      <c r="A498" s="13" t="s">
        <v>20</v>
      </c>
      <c r="B498">
        <v>81</v>
      </c>
    </row>
    <row r="499" spans="1:2" x14ac:dyDescent="0.25">
      <c r="A499" s="13" t="s">
        <v>20</v>
      </c>
      <c r="B499">
        <v>1887</v>
      </c>
    </row>
    <row r="500" spans="1:2" x14ac:dyDescent="0.25">
      <c r="A500" s="13" t="s">
        <v>20</v>
      </c>
      <c r="B500">
        <v>4358</v>
      </c>
    </row>
    <row r="501" spans="1:2" x14ac:dyDescent="0.25">
      <c r="A501" s="13" t="s">
        <v>20</v>
      </c>
      <c r="B501">
        <v>53</v>
      </c>
    </row>
    <row r="502" spans="1:2" x14ac:dyDescent="0.25">
      <c r="A502" s="13" t="s">
        <v>20</v>
      </c>
      <c r="B502">
        <v>2414</v>
      </c>
    </row>
    <row r="503" spans="1:2" x14ac:dyDescent="0.25">
      <c r="A503" s="13" t="s">
        <v>20</v>
      </c>
      <c r="B503">
        <v>80</v>
      </c>
    </row>
    <row r="504" spans="1:2" x14ac:dyDescent="0.25">
      <c r="A504" s="13" t="s">
        <v>20</v>
      </c>
      <c r="B504">
        <v>193</v>
      </c>
    </row>
    <row r="505" spans="1:2" x14ac:dyDescent="0.25">
      <c r="A505" s="13" t="s">
        <v>20</v>
      </c>
      <c r="B505">
        <v>52</v>
      </c>
    </row>
    <row r="506" spans="1:2" x14ac:dyDescent="0.25">
      <c r="A506" s="13" t="s">
        <v>20</v>
      </c>
      <c r="B506">
        <v>290</v>
      </c>
    </row>
    <row r="507" spans="1:2" x14ac:dyDescent="0.25">
      <c r="A507" s="13" t="s">
        <v>20</v>
      </c>
      <c r="B507">
        <v>122</v>
      </c>
    </row>
    <row r="508" spans="1:2" x14ac:dyDescent="0.25">
      <c r="A508" s="13" t="s">
        <v>20</v>
      </c>
      <c r="B508">
        <v>1470</v>
      </c>
    </row>
    <row r="509" spans="1:2" x14ac:dyDescent="0.25">
      <c r="A509" s="13" t="s">
        <v>20</v>
      </c>
      <c r="B509">
        <v>165</v>
      </c>
    </row>
    <row r="510" spans="1:2" x14ac:dyDescent="0.25">
      <c r="A510" s="13" t="s">
        <v>20</v>
      </c>
      <c r="B510">
        <v>182</v>
      </c>
    </row>
    <row r="511" spans="1:2" x14ac:dyDescent="0.25">
      <c r="A511" s="13" t="s">
        <v>20</v>
      </c>
      <c r="B511">
        <v>199</v>
      </c>
    </row>
    <row r="512" spans="1:2" x14ac:dyDescent="0.25">
      <c r="A512" s="13" t="s">
        <v>20</v>
      </c>
      <c r="B512">
        <v>56</v>
      </c>
    </row>
    <row r="513" spans="1:2" x14ac:dyDescent="0.25">
      <c r="A513" s="13" t="s">
        <v>20</v>
      </c>
      <c r="B513">
        <v>1460</v>
      </c>
    </row>
    <row r="514" spans="1:2" x14ac:dyDescent="0.25">
      <c r="A514" s="13" t="s">
        <v>20</v>
      </c>
      <c r="B514">
        <v>123</v>
      </c>
    </row>
    <row r="515" spans="1:2" x14ac:dyDescent="0.25">
      <c r="A515" s="13" t="s">
        <v>20</v>
      </c>
      <c r="B515">
        <v>159</v>
      </c>
    </row>
    <row r="516" spans="1:2" x14ac:dyDescent="0.25">
      <c r="A516" s="13" t="s">
        <v>20</v>
      </c>
      <c r="B516">
        <v>110</v>
      </c>
    </row>
    <row r="517" spans="1:2" x14ac:dyDescent="0.25">
      <c r="A517" s="13" t="s">
        <v>20</v>
      </c>
      <c r="B517">
        <v>236</v>
      </c>
    </row>
    <row r="518" spans="1:2" x14ac:dyDescent="0.25">
      <c r="A518" s="13" t="s">
        <v>20</v>
      </c>
      <c r="B518">
        <v>191</v>
      </c>
    </row>
    <row r="519" spans="1:2" x14ac:dyDescent="0.25">
      <c r="A519" s="13" t="s">
        <v>20</v>
      </c>
      <c r="B519">
        <v>3934</v>
      </c>
    </row>
    <row r="520" spans="1:2" x14ac:dyDescent="0.25">
      <c r="A520" s="13" t="s">
        <v>20</v>
      </c>
      <c r="B520">
        <v>80</v>
      </c>
    </row>
    <row r="521" spans="1:2" x14ac:dyDescent="0.25">
      <c r="A521" s="13" t="s">
        <v>20</v>
      </c>
      <c r="B521">
        <v>462</v>
      </c>
    </row>
    <row r="522" spans="1:2" x14ac:dyDescent="0.25">
      <c r="A522" s="13" t="s">
        <v>20</v>
      </c>
      <c r="B522">
        <v>179</v>
      </c>
    </row>
    <row r="523" spans="1:2" x14ac:dyDescent="0.25">
      <c r="A523" s="13" t="s">
        <v>20</v>
      </c>
      <c r="B523">
        <v>1866</v>
      </c>
    </row>
    <row r="524" spans="1:2" x14ac:dyDescent="0.25">
      <c r="A524" s="13" t="s">
        <v>20</v>
      </c>
      <c r="B524">
        <v>156</v>
      </c>
    </row>
    <row r="525" spans="1:2" x14ac:dyDescent="0.25">
      <c r="A525" s="13" t="s">
        <v>20</v>
      </c>
      <c r="B525">
        <v>255</v>
      </c>
    </row>
    <row r="526" spans="1:2" x14ac:dyDescent="0.25">
      <c r="A526" s="13" t="s">
        <v>20</v>
      </c>
      <c r="B526">
        <v>2261</v>
      </c>
    </row>
    <row r="527" spans="1:2" x14ac:dyDescent="0.25">
      <c r="A527" s="13" t="s">
        <v>20</v>
      </c>
      <c r="B527">
        <v>40</v>
      </c>
    </row>
    <row r="528" spans="1:2" x14ac:dyDescent="0.25">
      <c r="A528" s="13" t="s">
        <v>20</v>
      </c>
      <c r="B528">
        <v>2289</v>
      </c>
    </row>
    <row r="529" spans="1:2" x14ac:dyDescent="0.25">
      <c r="A529" s="13" t="s">
        <v>20</v>
      </c>
      <c r="B529">
        <v>65</v>
      </c>
    </row>
    <row r="530" spans="1:2" x14ac:dyDescent="0.25">
      <c r="A530" s="13" t="s">
        <v>20</v>
      </c>
      <c r="B530">
        <v>3777</v>
      </c>
    </row>
    <row r="531" spans="1:2" x14ac:dyDescent="0.25">
      <c r="A531" s="13" t="s">
        <v>20</v>
      </c>
      <c r="B531">
        <v>184</v>
      </c>
    </row>
    <row r="532" spans="1:2" x14ac:dyDescent="0.25">
      <c r="A532" s="13" t="s">
        <v>20</v>
      </c>
      <c r="B532">
        <v>85</v>
      </c>
    </row>
    <row r="533" spans="1:2" x14ac:dyDescent="0.25">
      <c r="A533" s="13" t="s">
        <v>20</v>
      </c>
      <c r="B533">
        <v>144</v>
      </c>
    </row>
    <row r="534" spans="1:2" x14ac:dyDescent="0.25">
      <c r="A534" s="13" t="s">
        <v>20</v>
      </c>
      <c r="B534">
        <v>1902</v>
      </c>
    </row>
    <row r="535" spans="1:2" x14ac:dyDescent="0.25">
      <c r="A535" s="13" t="s">
        <v>20</v>
      </c>
      <c r="B535">
        <v>105</v>
      </c>
    </row>
    <row r="536" spans="1:2" x14ac:dyDescent="0.25">
      <c r="A536" s="13" t="s">
        <v>20</v>
      </c>
      <c r="B536">
        <v>132</v>
      </c>
    </row>
    <row r="537" spans="1:2" x14ac:dyDescent="0.25">
      <c r="A537" s="13" t="s">
        <v>20</v>
      </c>
      <c r="B537">
        <v>96</v>
      </c>
    </row>
    <row r="538" spans="1:2" x14ac:dyDescent="0.25">
      <c r="A538" s="13" t="s">
        <v>20</v>
      </c>
      <c r="B538">
        <v>114</v>
      </c>
    </row>
    <row r="539" spans="1:2" x14ac:dyDescent="0.25">
      <c r="A539" s="13" t="s">
        <v>20</v>
      </c>
      <c r="B539">
        <v>203</v>
      </c>
    </row>
    <row r="540" spans="1:2" x14ac:dyDescent="0.25">
      <c r="A540" s="13" t="s">
        <v>20</v>
      </c>
      <c r="B540">
        <v>1559</v>
      </c>
    </row>
    <row r="541" spans="1:2" x14ac:dyDescent="0.25">
      <c r="A541" s="13" t="s">
        <v>20</v>
      </c>
      <c r="B541">
        <v>1548</v>
      </c>
    </row>
    <row r="542" spans="1:2" x14ac:dyDescent="0.25">
      <c r="A542" s="13" t="s">
        <v>20</v>
      </c>
      <c r="B542">
        <v>80</v>
      </c>
    </row>
    <row r="543" spans="1:2" x14ac:dyDescent="0.25">
      <c r="A543" s="13" t="s">
        <v>20</v>
      </c>
      <c r="B543">
        <v>131</v>
      </c>
    </row>
    <row r="544" spans="1:2" x14ac:dyDescent="0.25">
      <c r="A544" s="13" t="s">
        <v>20</v>
      </c>
      <c r="B544">
        <v>112</v>
      </c>
    </row>
    <row r="545" spans="1:2" x14ac:dyDescent="0.25">
      <c r="A545" s="13" t="s">
        <v>20</v>
      </c>
      <c r="B545">
        <v>155</v>
      </c>
    </row>
    <row r="546" spans="1:2" x14ac:dyDescent="0.25">
      <c r="A546" s="13" t="s">
        <v>20</v>
      </c>
      <c r="B546">
        <v>266</v>
      </c>
    </row>
    <row r="547" spans="1:2" x14ac:dyDescent="0.25">
      <c r="A547" s="13" t="s">
        <v>20</v>
      </c>
      <c r="B547">
        <v>155</v>
      </c>
    </row>
    <row r="548" spans="1:2" x14ac:dyDescent="0.25">
      <c r="A548" s="13" t="s">
        <v>20</v>
      </c>
      <c r="B548">
        <v>207</v>
      </c>
    </row>
    <row r="549" spans="1:2" x14ac:dyDescent="0.25">
      <c r="A549" s="13" t="s">
        <v>20</v>
      </c>
      <c r="B549">
        <v>245</v>
      </c>
    </row>
    <row r="550" spans="1:2" x14ac:dyDescent="0.25">
      <c r="A550" s="13" t="s">
        <v>20</v>
      </c>
      <c r="B550">
        <v>1573</v>
      </c>
    </row>
    <row r="551" spans="1:2" x14ac:dyDescent="0.25">
      <c r="A551" s="13" t="s">
        <v>20</v>
      </c>
      <c r="B551">
        <v>114</v>
      </c>
    </row>
    <row r="552" spans="1:2" x14ac:dyDescent="0.25">
      <c r="A552" s="13" t="s">
        <v>20</v>
      </c>
      <c r="B552">
        <v>93</v>
      </c>
    </row>
    <row r="553" spans="1:2" x14ac:dyDescent="0.25">
      <c r="A553" s="13" t="s">
        <v>20</v>
      </c>
      <c r="B553">
        <v>1681</v>
      </c>
    </row>
    <row r="554" spans="1:2" x14ac:dyDescent="0.25">
      <c r="A554" s="13" t="s">
        <v>20</v>
      </c>
      <c r="B554">
        <v>32</v>
      </c>
    </row>
    <row r="555" spans="1:2" x14ac:dyDescent="0.25">
      <c r="A555" s="13" t="s">
        <v>20</v>
      </c>
      <c r="B555">
        <v>135</v>
      </c>
    </row>
    <row r="556" spans="1:2" x14ac:dyDescent="0.25">
      <c r="A556" s="13" t="s">
        <v>20</v>
      </c>
      <c r="B556">
        <v>140</v>
      </c>
    </row>
    <row r="557" spans="1:2" x14ac:dyDescent="0.25">
      <c r="A557" s="13" t="s">
        <v>20</v>
      </c>
      <c r="B557">
        <v>92</v>
      </c>
    </row>
    <row r="558" spans="1:2" x14ac:dyDescent="0.25">
      <c r="A558" s="13" t="s">
        <v>20</v>
      </c>
      <c r="B558">
        <v>1015</v>
      </c>
    </row>
    <row r="559" spans="1:2" x14ac:dyDescent="0.25">
      <c r="A559" s="13" t="s">
        <v>20</v>
      </c>
      <c r="B559">
        <v>323</v>
      </c>
    </row>
    <row r="560" spans="1:2" x14ac:dyDescent="0.25">
      <c r="A560" s="13" t="s">
        <v>20</v>
      </c>
      <c r="B560">
        <v>2326</v>
      </c>
    </row>
    <row r="561" spans="1:2" x14ac:dyDescent="0.25">
      <c r="A561" s="13" t="s">
        <v>20</v>
      </c>
      <c r="B561">
        <v>381</v>
      </c>
    </row>
    <row r="562" spans="1:2" x14ac:dyDescent="0.25">
      <c r="A562" s="13" t="s">
        <v>20</v>
      </c>
      <c r="B562">
        <v>480</v>
      </c>
    </row>
    <row r="563" spans="1:2" x14ac:dyDescent="0.25">
      <c r="A563" s="13" t="s">
        <v>20</v>
      </c>
      <c r="B563">
        <v>226</v>
      </c>
    </row>
    <row r="564" spans="1:2" x14ac:dyDescent="0.25">
      <c r="A564" s="13" t="s">
        <v>20</v>
      </c>
      <c r="B564">
        <v>241</v>
      </c>
    </row>
    <row r="565" spans="1:2" x14ac:dyDescent="0.25">
      <c r="A565" s="13" t="s">
        <v>20</v>
      </c>
      <c r="B565">
        <v>132</v>
      </c>
    </row>
    <row r="566" spans="1:2" x14ac:dyDescent="0.25">
      <c r="A566" s="13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 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Parris Burton</cp:lastModifiedBy>
  <cp:lastPrinted>2024-05-01T19:01:30Z</cp:lastPrinted>
  <dcterms:created xsi:type="dcterms:W3CDTF">2021-09-29T18:52:28Z</dcterms:created>
  <dcterms:modified xsi:type="dcterms:W3CDTF">2024-05-01T19:02:29Z</dcterms:modified>
</cp:coreProperties>
</file>