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ocuments\University Work\2017 Semester 1\AERO4701\Assignment2\"/>
    </mc:Choice>
  </mc:AlternateContent>
  <bookViews>
    <workbookView xWindow="0" yWindow="0" windowWidth="24000" windowHeight="10725"/>
  </bookViews>
  <sheets>
    <sheet name="Sheet1" sheetId="1" r:id="rId1"/>
    <sheet name="Sheet2" sheetId="2" r:id="rId2"/>
  </sheets>
  <definedNames>
    <definedName name="GLONASS_sat" localSheetId="1">Sheet2!$A$1:$I$72</definedName>
    <definedName name="GLONASS_sat_1" localSheetId="0">Sheet1!$A$1:$I$72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3" i="1"/>
  <c r="K6" i="1"/>
  <c r="M6" i="1" s="1"/>
  <c r="N6" i="1"/>
  <c r="O6" i="1"/>
  <c r="P6" i="1"/>
  <c r="Q6" i="1"/>
  <c r="R6" i="1"/>
  <c r="K7" i="1"/>
  <c r="M7" i="1"/>
  <c r="N7" i="1"/>
  <c r="O7" i="1"/>
  <c r="P7" i="1"/>
  <c r="Q7" i="1"/>
  <c r="R7" i="1"/>
  <c r="K8" i="1"/>
  <c r="M8" i="1"/>
  <c r="N8" i="1"/>
  <c r="O8" i="1"/>
  <c r="P8" i="1"/>
  <c r="Q8" i="1"/>
  <c r="R8" i="1"/>
  <c r="K9" i="1"/>
  <c r="M9" i="1" s="1"/>
  <c r="N9" i="1"/>
  <c r="O9" i="1"/>
  <c r="P9" i="1"/>
  <c r="Q9" i="1"/>
  <c r="R9" i="1"/>
  <c r="K10" i="1"/>
  <c r="M10" i="1"/>
  <c r="N10" i="1"/>
  <c r="O10" i="1"/>
  <c r="P10" i="1"/>
  <c r="Q10" i="1"/>
  <c r="R10" i="1"/>
  <c r="K11" i="1"/>
  <c r="M11" i="1"/>
  <c r="N11" i="1"/>
  <c r="O11" i="1"/>
  <c r="P11" i="1"/>
  <c r="Q11" i="1"/>
  <c r="R11" i="1"/>
  <c r="K12" i="1"/>
  <c r="M12" i="1" s="1"/>
  <c r="N12" i="1"/>
  <c r="O12" i="1"/>
  <c r="P12" i="1"/>
  <c r="Q12" i="1"/>
  <c r="R12" i="1"/>
  <c r="K13" i="1"/>
  <c r="M13" i="1"/>
  <c r="N13" i="1"/>
  <c r="O13" i="1"/>
  <c r="P13" i="1"/>
  <c r="Q13" i="1"/>
  <c r="R13" i="1"/>
  <c r="K14" i="1"/>
  <c r="M14" i="1"/>
  <c r="N14" i="1"/>
  <c r="O14" i="1"/>
  <c r="P14" i="1"/>
  <c r="Q14" i="1"/>
  <c r="R14" i="1"/>
  <c r="K15" i="1"/>
  <c r="M15" i="1" s="1"/>
  <c r="N15" i="1"/>
  <c r="O15" i="1"/>
  <c r="P15" i="1"/>
  <c r="Q15" i="1"/>
  <c r="R15" i="1"/>
  <c r="K16" i="1"/>
  <c r="M16" i="1"/>
  <c r="N16" i="1"/>
  <c r="O16" i="1"/>
  <c r="P16" i="1"/>
  <c r="Q16" i="1"/>
  <c r="R16" i="1"/>
  <c r="K17" i="1"/>
  <c r="M17" i="1"/>
  <c r="N17" i="1"/>
  <c r="O17" i="1"/>
  <c r="P17" i="1"/>
  <c r="Q17" i="1"/>
  <c r="R17" i="1"/>
  <c r="K18" i="1"/>
  <c r="M18" i="1" s="1"/>
  <c r="N18" i="1"/>
  <c r="O18" i="1"/>
  <c r="P18" i="1"/>
  <c r="Q18" i="1"/>
  <c r="R18" i="1"/>
  <c r="K19" i="1"/>
  <c r="M19" i="1"/>
  <c r="N19" i="1"/>
  <c r="O19" i="1"/>
  <c r="P19" i="1"/>
  <c r="Q19" i="1"/>
  <c r="R19" i="1"/>
  <c r="K20" i="1"/>
  <c r="M20" i="1"/>
  <c r="N20" i="1"/>
  <c r="O20" i="1"/>
  <c r="P20" i="1"/>
  <c r="Q20" i="1"/>
  <c r="R20" i="1"/>
  <c r="K21" i="1"/>
  <c r="M21" i="1" s="1"/>
  <c r="N21" i="1"/>
  <c r="O21" i="1"/>
  <c r="P21" i="1"/>
  <c r="Q21" i="1"/>
  <c r="R21" i="1"/>
  <c r="K22" i="1"/>
  <c r="M22" i="1"/>
  <c r="N22" i="1"/>
  <c r="O22" i="1"/>
  <c r="P22" i="1"/>
  <c r="Q22" i="1"/>
  <c r="R22" i="1"/>
  <c r="K23" i="1"/>
  <c r="M23" i="1"/>
  <c r="N23" i="1"/>
  <c r="O23" i="1"/>
  <c r="P23" i="1"/>
  <c r="Q23" i="1"/>
  <c r="R23" i="1"/>
  <c r="K24" i="1"/>
  <c r="M24" i="1" s="1"/>
  <c r="N24" i="1"/>
  <c r="O24" i="1"/>
  <c r="P24" i="1"/>
  <c r="Q24" i="1"/>
  <c r="R24" i="1"/>
  <c r="K25" i="1"/>
  <c r="M25" i="1"/>
  <c r="N25" i="1"/>
  <c r="O25" i="1"/>
  <c r="P25" i="1"/>
  <c r="Q25" i="1"/>
  <c r="R25" i="1"/>
  <c r="K26" i="1"/>
  <c r="M26" i="1"/>
  <c r="N26" i="1"/>
  <c r="O26" i="1"/>
  <c r="P26" i="1"/>
  <c r="Q26" i="1"/>
  <c r="R26" i="1"/>
  <c r="K27" i="1"/>
  <c r="M27" i="1" s="1"/>
  <c r="N27" i="1"/>
  <c r="O27" i="1"/>
  <c r="P27" i="1"/>
  <c r="Q27" i="1"/>
  <c r="R27" i="1"/>
  <c r="K28" i="1"/>
  <c r="M28" i="1"/>
  <c r="N28" i="1"/>
  <c r="O28" i="1"/>
  <c r="P28" i="1"/>
  <c r="Q28" i="1"/>
  <c r="R28" i="1"/>
  <c r="K29" i="1"/>
  <c r="M29" i="1"/>
  <c r="N29" i="1"/>
  <c r="O29" i="1"/>
  <c r="P29" i="1"/>
  <c r="Q29" i="1"/>
  <c r="R29" i="1"/>
  <c r="K30" i="1"/>
  <c r="M30" i="1" s="1"/>
  <c r="N30" i="1"/>
  <c r="O30" i="1"/>
  <c r="P30" i="1"/>
  <c r="Q30" i="1"/>
  <c r="R30" i="1"/>
  <c r="K31" i="1"/>
  <c r="M31" i="1"/>
  <c r="N31" i="1"/>
  <c r="O31" i="1"/>
  <c r="P31" i="1"/>
  <c r="Q31" i="1"/>
  <c r="R31" i="1"/>
  <c r="K32" i="1"/>
  <c r="M32" i="1"/>
  <c r="N32" i="1"/>
  <c r="O32" i="1"/>
  <c r="P32" i="1"/>
  <c r="Q32" i="1"/>
  <c r="R32" i="1"/>
  <c r="K33" i="1"/>
  <c r="M33" i="1" s="1"/>
  <c r="N33" i="1"/>
  <c r="O33" i="1"/>
  <c r="P33" i="1"/>
  <c r="Q33" i="1"/>
  <c r="R33" i="1"/>
  <c r="K34" i="1"/>
  <c r="M34" i="1"/>
  <c r="N34" i="1"/>
  <c r="O34" i="1"/>
  <c r="P34" i="1"/>
  <c r="Q34" i="1"/>
  <c r="R34" i="1"/>
  <c r="K35" i="1"/>
  <c r="M35" i="1"/>
  <c r="N35" i="1"/>
  <c r="O35" i="1"/>
  <c r="P35" i="1"/>
  <c r="Q35" i="1"/>
  <c r="R35" i="1"/>
  <c r="K36" i="1"/>
  <c r="M36" i="1" s="1"/>
  <c r="N36" i="1"/>
  <c r="O36" i="1"/>
  <c r="P36" i="1"/>
  <c r="Q36" i="1"/>
  <c r="R36" i="1"/>
  <c r="K37" i="1"/>
  <c r="M37" i="1"/>
  <c r="N37" i="1"/>
  <c r="O37" i="1"/>
  <c r="P37" i="1"/>
  <c r="Q37" i="1"/>
  <c r="R37" i="1"/>
  <c r="K38" i="1"/>
  <c r="M38" i="1"/>
  <c r="N38" i="1"/>
  <c r="O38" i="1"/>
  <c r="P38" i="1"/>
  <c r="Q38" i="1"/>
  <c r="R38" i="1"/>
  <c r="K39" i="1"/>
  <c r="M39" i="1" s="1"/>
  <c r="N39" i="1"/>
  <c r="O39" i="1"/>
  <c r="P39" i="1"/>
  <c r="Q39" i="1"/>
  <c r="R39" i="1"/>
  <c r="K40" i="1"/>
  <c r="M40" i="1"/>
  <c r="N40" i="1"/>
  <c r="O40" i="1"/>
  <c r="P40" i="1"/>
  <c r="Q40" i="1"/>
  <c r="R40" i="1"/>
  <c r="K41" i="1"/>
  <c r="M41" i="1"/>
  <c r="N41" i="1"/>
  <c r="O41" i="1"/>
  <c r="P41" i="1"/>
  <c r="Q41" i="1"/>
  <c r="R41" i="1"/>
  <c r="K42" i="1"/>
  <c r="M42" i="1" s="1"/>
  <c r="N42" i="1"/>
  <c r="O42" i="1"/>
  <c r="P42" i="1"/>
  <c r="Q42" i="1"/>
  <c r="R42" i="1"/>
  <c r="K43" i="1"/>
  <c r="M43" i="1"/>
  <c r="N43" i="1"/>
  <c r="O43" i="1"/>
  <c r="P43" i="1"/>
  <c r="Q43" i="1"/>
  <c r="R43" i="1"/>
  <c r="K44" i="1"/>
  <c r="M44" i="1"/>
  <c r="N44" i="1"/>
  <c r="O44" i="1"/>
  <c r="P44" i="1"/>
  <c r="Q44" i="1"/>
  <c r="R44" i="1"/>
  <c r="K45" i="1"/>
  <c r="M45" i="1" s="1"/>
  <c r="N45" i="1"/>
  <c r="O45" i="1"/>
  <c r="P45" i="1"/>
  <c r="Q45" i="1"/>
  <c r="R45" i="1"/>
  <c r="K46" i="1"/>
  <c r="M46" i="1"/>
  <c r="N46" i="1"/>
  <c r="O46" i="1"/>
  <c r="P46" i="1"/>
  <c r="Q46" i="1"/>
  <c r="R46" i="1"/>
  <c r="K47" i="1"/>
  <c r="M47" i="1"/>
  <c r="N47" i="1"/>
  <c r="O47" i="1"/>
  <c r="P47" i="1"/>
  <c r="Q47" i="1"/>
  <c r="R47" i="1"/>
  <c r="K48" i="1"/>
  <c r="M48" i="1" s="1"/>
  <c r="N48" i="1"/>
  <c r="O48" i="1"/>
  <c r="P48" i="1"/>
  <c r="Q48" i="1"/>
  <c r="R48" i="1"/>
  <c r="K49" i="1"/>
  <c r="M49" i="1"/>
  <c r="N49" i="1"/>
  <c r="O49" i="1"/>
  <c r="P49" i="1"/>
  <c r="Q49" i="1"/>
  <c r="R49" i="1"/>
  <c r="K50" i="1"/>
  <c r="M50" i="1"/>
  <c r="N50" i="1"/>
  <c r="O50" i="1"/>
  <c r="P50" i="1"/>
  <c r="Q50" i="1"/>
  <c r="R50" i="1"/>
  <c r="K51" i="1"/>
  <c r="M51" i="1" s="1"/>
  <c r="N51" i="1"/>
  <c r="O51" i="1"/>
  <c r="P51" i="1"/>
  <c r="Q51" i="1"/>
  <c r="R51" i="1"/>
  <c r="K52" i="1"/>
  <c r="M52" i="1"/>
  <c r="N52" i="1"/>
  <c r="O52" i="1"/>
  <c r="P52" i="1"/>
  <c r="Q52" i="1"/>
  <c r="R52" i="1"/>
  <c r="K53" i="1"/>
  <c r="M53" i="1"/>
  <c r="N53" i="1"/>
  <c r="O53" i="1"/>
  <c r="P53" i="1"/>
  <c r="Q53" i="1"/>
  <c r="R53" i="1"/>
  <c r="K54" i="1"/>
  <c r="M54" i="1" s="1"/>
  <c r="N54" i="1"/>
  <c r="O54" i="1"/>
  <c r="P54" i="1"/>
  <c r="Q54" i="1"/>
  <c r="R54" i="1"/>
  <c r="K55" i="1"/>
  <c r="M55" i="1"/>
  <c r="N55" i="1"/>
  <c r="O55" i="1"/>
  <c r="P55" i="1"/>
  <c r="Q55" i="1"/>
  <c r="R55" i="1"/>
  <c r="K56" i="1"/>
  <c r="M56" i="1"/>
  <c r="N56" i="1"/>
  <c r="O56" i="1"/>
  <c r="P56" i="1"/>
  <c r="Q56" i="1"/>
  <c r="R56" i="1"/>
  <c r="K57" i="1"/>
  <c r="M57" i="1" s="1"/>
  <c r="N57" i="1"/>
  <c r="O57" i="1"/>
  <c r="P57" i="1"/>
  <c r="Q57" i="1"/>
  <c r="R57" i="1"/>
  <c r="K58" i="1"/>
  <c r="M58" i="1"/>
  <c r="N58" i="1"/>
  <c r="O58" i="1"/>
  <c r="P58" i="1"/>
  <c r="Q58" i="1"/>
  <c r="R58" i="1"/>
  <c r="K59" i="1"/>
  <c r="M59" i="1"/>
  <c r="N59" i="1"/>
  <c r="O59" i="1"/>
  <c r="P59" i="1"/>
  <c r="Q59" i="1"/>
  <c r="R59" i="1"/>
  <c r="K60" i="1"/>
  <c r="M60" i="1" s="1"/>
  <c r="N60" i="1"/>
  <c r="O60" i="1"/>
  <c r="P60" i="1"/>
  <c r="Q60" i="1"/>
  <c r="R60" i="1"/>
  <c r="K61" i="1"/>
  <c r="M61" i="1"/>
  <c r="N61" i="1"/>
  <c r="O61" i="1"/>
  <c r="P61" i="1"/>
  <c r="Q61" i="1"/>
  <c r="R61" i="1"/>
  <c r="K62" i="1"/>
  <c r="M62" i="1"/>
  <c r="N62" i="1"/>
  <c r="O62" i="1"/>
  <c r="P62" i="1"/>
  <c r="Q62" i="1"/>
  <c r="R62" i="1"/>
  <c r="K63" i="1"/>
  <c r="M63" i="1" s="1"/>
  <c r="N63" i="1"/>
  <c r="O63" i="1"/>
  <c r="P63" i="1"/>
  <c r="Q63" i="1"/>
  <c r="R63" i="1"/>
  <c r="K64" i="1"/>
  <c r="M64" i="1"/>
  <c r="N64" i="1"/>
  <c r="O64" i="1"/>
  <c r="P64" i="1"/>
  <c r="Q64" i="1"/>
  <c r="R64" i="1"/>
  <c r="K65" i="1"/>
  <c r="M65" i="1"/>
  <c r="N65" i="1"/>
  <c r="O65" i="1"/>
  <c r="P65" i="1"/>
  <c r="Q65" i="1"/>
  <c r="R65" i="1"/>
  <c r="K66" i="1"/>
  <c r="M66" i="1" s="1"/>
  <c r="N66" i="1"/>
  <c r="O66" i="1"/>
  <c r="P66" i="1"/>
  <c r="Q66" i="1"/>
  <c r="R66" i="1"/>
  <c r="K67" i="1"/>
  <c r="M67" i="1"/>
  <c r="N67" i="1"/>
  <c r="O67" i="1"/>
  <c r="P67" i="1"/>
  <c r="Q67" i="1"/>
  <c r="R67" i="1"/>
  <c r="K68" i="1"/>
  <c r="M68" i="1"/>
  <c r="N68" i="1"/>
  <c r="O68" i="1"/>
  <c r="P68" i="1"/>
  <c r="Q68" i="1"/>
  <c r="R68" i="1"/>
  <c r="K69" i="1"/>
  <c r="M69" i="1" s="1"/>
  <c r="N69" i="1"/>
  <c r="O69" i="1"/>
  <c r="P69" i="1"/>
  <c r="Q69" i="1"/>
  <c r="R69" i="1"/>
  <c r="K70" i="1"/>
  <c r="M70" i="1"/>
  <c r="N70" i="1"/>
  <c r="O70" i="1"/>
  <c r="P70" i="1"/>
  <c r="Q70" i="1"/>
  <c r="R70" i="1"/>
  <c r="K71" i="1"/>
  <c r="M71" i="1"/>
  <c r="N71" i="1"/>
  <c r="O71" i="1"/>
  <c r="P71" i="1"/>
  <c r="Q71" i="1"/>
  <c r="R71" i="1"/>
  <c r="K72" i="1"/>
  <c r="M72" i="1" s="1"/>
  <c r="N72" i="1"/>
  <c r="O72" i="1"/>
  <c r="P72" i="1"/>
  <c r="Q72" i="1"/>
  <c r="R72" i="1"/>
  <c r="M5" i="1"/>
  <c r="N5" i="1"/>
  <c r="O5" i="1"/>
  <c r="P5" i="1"/>
  <c r="Q5" i="1"/>
  <c r="R5" i="1"/>
  <c r="S5" i="1"/>
  <c r="K5" i="1"/>
  <c r="M4" i="1"/>
  <c r="N4" i="1"/>
  <c r="O4" i="1"/>
  <c r="P4" i="1"/>
  <c r="Q4" i="1"/>
  <c r="R4" i="1"/>
  <c r="S4" i="1"/>
  <c r="K4" i="1"/>
  <c r="M3" i="1"/>
  <c r="K3" i="1"/>
  <c r="N3" i="1"/>
  <c r="V9" i="1"/>
  <c r="V7" i="1"/>
  <c r="V5" i="1"/>
  <c r="V6" i="1"/>
  <c r="R3" i="1"/>
  <c r="Q3" i="1"/>
  <c r="P3" i="1"/>
  <c r="O3" i="1"/>
</calcChain>
</file>

<file path=xl/connections.xml><?xml version="1.0" encoding="utf-8"?>
<connections xmlns="http://schemas.openxmlformats.org/spreadsheetml/2006/main">
  <connection id="1" name="GLONASS_sat" type="6" refreshedVersion="5" background="1" saveData="1">
    <textPr codePage="850" sourceFile="C:\Users\bill\Documents\University Work\2017 Semester 1\AERO4701\Assignment2\GLONASS_sat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GLONASS_sat1" type="6" refreshedVersion="5" background="1" saveData="1">
    <textPr codePage="850" sourceFile="C:\Users\bill\Documents\University Work\2017 Semester 1\AERO4701\Assignment2\GLONASS_sa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<sst xmlns="http://schemas.openxmlformats.org/spreadsheetml/2006/main" count="261" uniqueCount="68">
  <si>
    <t>29670C</t>
  </si>
  <si>
    <t>06062A</t>
  </si>
  <si>
    <t>00000-0</t>
  </si>
  <si>
    <t>29671C</t>
  </si>
  <si>
    <t>06062B</t>
  </si>
  <si>
    <t>29672C</t>
  </si>
  <si>
    <t>06062C</t>
  </si>
  <si>
    <t>32275C</t>
  </si>
  <si>
    <t>07052A</t>
  </si>
  <si>
    <t>32276C</t>
  </si>
  <si>
    <t>07052B</t>
  </si>
  <si>
    <t>32393C</t>
  </si>
  <si>
    <t>07065A</t>
  </si>
  <si>
    <t>32395C</t>
  </si>
  <si>
    <t>07065C</t>
  </si>
  <si>
    <t>36111C</t>
  </si>
  <si>
    <t>09070A</t>
  </si>
  <si>
    <t>36112C</t>
  </si>
  <si>
    <t>09070B</t>
  </si>
  <si>
    <t>36113C</t>
  </si>
  <si>
    <t>09070C</t>
  </si>
  <si>
    <t>36400C</t>
  </si>
  <si>
    <t>10007A</t>
  </si>
  <si>
    <t>36401C</t>
  </si>
  <si>
    <t>10007B</t>
  </si>
  <si>
    <t>36402C</t>
  </si>
  <si>
    <t>10007C</t>
  </si>
  <si>
    <t>37138C</t>
  </si>
  <si>
    <t>10041B</t>
  </si>
  <si>
    <t>37139C</t>
  </si>
  <si>
    <t>10041C</t>
  </si>
  <si>
    <t>37829C</t>
  </si>
  <si>
    <t>11055A</t>
  </si>
  <si>
    <t>37867C</t>
  </si>
  <si>
    <t>11064A</t>
  </si>
  <si>
    <t>37868C</t>
  </si>
  <si>
    <t>11064B</t>
  </si>
  <si>
    <t>37869C</t>
  </si>
  <si>
    <t>11064C</t>
  </si>
  <si>
    <t>39155C</t>
  </si>
  <si>
    <t>13019A</t>
  </si>
  <si>
    <t>39620C</t>
  </si>
  <si>
    <t>14012A</t>
  </si>
  <si>
    <t>40001C</t>
  </si>
  <si>
    <t>14032A</t>
  </si>
  <si>
    <t>40315C</t>
  </si>
  <si>
    <t>14075A</t>
  </si>
  <si>
    <t>41330C</t>
  </si>
  <si>
    <t>16008A</t>
  </si>
  <si>
    <t>a</t>
  </si>
  <si>
    <t>e</t>
  </si>
  <si>
    <t>i</t>
  </si>
  <si>
    <t>Omega</t>
  </si>
  <si>
    <t>omega</t>
  </si>
  <si>
    <t>M0</t>
  </si>
  <si>
    <t>T0</t>
  </si>
  <si>
    <t>COSMOS</t>
  </si>
  <si>
    <t>epoch year</t>
  </si>
  <si>
    <t>epoch day</t>
  </si>
  <si>
    <t>sec in year</t>
  </si>
  <si>
    <t>sec in day</t>
  </si>
  <si>
    <t>epoch time</t>
  </si>
  <si>
    <t>N to a</t>
  </si>
  <si>
    <t>N</t>
  </si>
  <si>
    <t>rev/day</t>
  </si>
  <si>
    <t>m</t>
  </si>
  <si>
    <t>deg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</si>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</sst>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LONASS_sat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LONASS_s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selection activeCell="M3" sqref="M3"/>
    </sheetView>
  </sheetViews>
  <sheetFormatPr defaultRowHeight="14.25" x14ac:dyDescent="0.45"/>
  <cols>
    <col min="1" max="1" width="8.73046875" bestFit="1" customWidth="1"/>
    <col min="2" max="2" width="6.73046875" bestFit="1" customWidth="1"/>
    <col min="3" max="3" width="7.73046875" bestFit="1" customWidth="1"/>
    <col min="4" max="4" width="11.73046875" bestFit="1" customWidth="1"/>
    <col min="5" max="5" width="11.33203125" bestFit="1" customWidth="1"/>
    <col min="6" max="7" width="8.73046875" bestFit="1" customWidth="1"/>
    <col min="8" max="8" width="10.73046875" bestFit="1" customWidth="1"/>
    <col min="9" max="9" width="4.73046875" bestFit="1" customWidth="1"/>
    <col min="10" max="10" width="4.73046875" customWidth="1"/>
    <col min="11" max="12" width="10.33203125" customWidth="1"/>
    <col min="19" max="19" width="9.73046875" bestFit="1" customWidth="1"/>
    <col min="22" max="22" width="9.73046875" bestFit="1" customWidth="1"/>
  </cols>
  <sheetData>
    <row r="1" spans="1:22" ht="14.65" x14ac:dyDescent="0.45">
      <c r="A1" s="1" t="s">
        <v>56</v>
      </c>
      <c r="B1">
        <v>2425</v>
      </c>
      <c r="C1">
        <v>-716</v>
      </c>
      <c r="K1" t="s">
        <v>63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</row>
    <row r="2" spans="1:22" ht="14.65" x14ac:dyDescent="0.45">
      <c r="A2" s="1">
        <v>1</v>
      </c>
      <c r="B2" t="s">
        <v>0</v>
      </c>
      <c r="C2" t="s">
        <v>1</v>
      </c>
      <c r="D2">
        <v>17113.999791670001</v>
      </c>
      <c r="E2">
        <v>2E-8</v>
      </c>
      <c r="F2" t="s">
        <v>2</v>
      </c>
      <c r="G2" t="s">
        <v>2</v>
      </c>
      <c r="H2">
        <v>0</v>
      </c>
      <c r="I2">
        <v>1138</v>
      </c>
      <c r="K2" t="s">
        <v>64</v>
      </c>
      <c r="M2" s="2" t="s">
        <v>65</v>
      </c>
      <c r="N2" s="2"/>
      <c r="O2" s="2" t="s">
        <v>66</v>
      </c>
      <c r="P2" s="2" t="s">
        <v>66</v>
      </c>
      <c r="Q2" s="2" t="s">
        <v>66</v>
      </c>
      <c r="R2" s="2" t="s">
        <v>66</v>
      </c>
      <c r="S2" s="2" t="s">
        <v>67</v>
      </c>
    </row>
    <row r="3" spans="1:22" ht="14.65" x14ac:dyDescent="0.45">
      <c r="A3" s="1">
        <v>2</v>
      </c>
      <c r="B3">
        <v>29670</v>
      </c>
      <c r="C3">
        <v>65.488600000000005</v>
      </c>
      <c r="D3">
        <v>306.6891</v>
      </c>
      <c r="E3">
        <v>21536</v>
      </c>
      <c r="F3">
        <v>351.82549999999998</v>
      </c>
      <c r="G3">
        <v>330.6995</v>
      </c>
      <c r="H3">
        <v>2.1310495899999999</v>
      </c>
      <c r="I3">
        <v>12</v>
      </c>
      <c r="K3">
        <f>2*PI()/86400*H3</f>
        <v>1.5497429945323011E-4</v>
      </c>
      <c r="M3">
        <f>(398600500000000/K3^2)^(1/3)</f>
        <v>25507789.546172779</v>
      </c>
      <c r="N3">
        <f>E3/10000000</f>
        <v>2.1535999999999999E-3</v>
      </c>
      <c r="O3">
        <f>C3</f>
        <v>65.488600000000005</v>
      </c>
      <c r="P3">
        <f>D3</f>
        <v>306.6891</v>
      </c>
      <c r="Q3">
        <f>F3</f>
        <v>351.82549999999998</v>
      </c>
      <c r="R3">
        <f>G3</f>
        <v>330.6995</v>
      </c>
      <c r="S3">
        <f>$V$7</f>
        <v>546328782.00028801</v>
      </c>
      <c r="U3" t="s">
        <v>57</v>
      </c>
      <c r="V3">
        <v>17</v>
      </c>
    </row>
    <row r="4" spans="1:22" ht="14.65" x14ac:dyDescent="0.45">
      <c r="A4" s="1" t="s">
        <v>56</v>
      </c>
      <c r="B4">
        <v>2426</v>
      </c>
      <c r="C4">
        <v>-717</v>
      </c>
      <c r="K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U4" t="s">
        <v>58</v>
      </c>
      <c r="V4">
        <v>113.99979166999999</v>
      </c>
    </row>
    <row r="5" spans="1:22" ht="14.65" x14ac:dyDescent="0.45">
      <c r="A5" s="1">
        <v>1</v>
      </c>
      <c r="B5" t="s">
        <v>3</v>
      </c>
      <c r="C5" t="s">
        <v>4</v>
      </c>
      <c r="D5">
        <v>17113.999791670001</v>
      </c>
      <c r="E5">
        <v>2E-8</v>
      </c>
      <c r="F5" t="s">
        <v>2</v>
      </c>
      <c r="G5" t="s">
        <v>2</v>
      </c>
      <c r="H5">
        <v>0</v>
      </c>
      <c r="I5">
        <v>1139</v>
      </c>
      <c r="K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U5" t="s">
        <v>59</v>
      </c>
      <c r="V5">
        <f>V6*365.25</f>
        <v>31557600</v>
      </c>
    </row>
    <row r="6" spans="1:22" ht="14.65" x14ac:dyDescent="0.45">
      <c r="A6" s="1">
        <v>2</v>
      </c>
      <c r="B6">
        <v>29671</v>
      </c>
      <c r="C6">
        <v>65.505899999999997</v>
      </c>
      <c r="D6">
        <v>306.77769999999998</v>
      </c>
      <c r="E6">
        <v>17315</v>
      </c>
      <c r="F6">
        <v>157.12649999999999</v>
      </c>
      <c r="G6">
        <v>24.121200000000002</v>
      </c>
      <c r="H6">
        <v>2.13103043</v>
      </c>
      <c r="I6">
        <v>18</v>
      </c>
      <c r="K6">
        <f t="shared" ref="K6:K37" si="0">2*PI()/86400*H6</f>
        <v>1.549729060987106E-4</v>
      </c>
      <c r="M6">
        <f t="shared" ref="M6" si="1">(398600500000000/K6^2)^(1/3)</f>
        <v>25507942.438879341</v>
      </c>
      <c r="N6">
        <f t="shared" ref="N6:N37" si="2">E6/10000000</f>
        <v>1.7315E-3</v>
      </c>
      <c r="O6">
        <f t="shared" ref="O6:O37" si="3">C6</f>
        <v>65.505899999999997</v>
      </c>
      <c r="P6">
        <f t="shared" ref="P6:P37" si="4">D6</f>
        <v>306.77769999999998</v>
      </c>
      <c r="Q6">
        <f t="shared" ref="Q6:Q37" si="5">F6</f>
        <v>157.12649999999999</v>
      </c>
      <c r="R6">
        <f t="shared" ref="R6:R37" si="6">G6</f>
        <v>24.121200000000002</v>
      </c>
      <c r="S6">
        <f t="shared" ref="S6:S37" si="7">$V$7</f>
        <v>546328782.00028801</v>
      </c>
      <c r="U6" t="s">
        <v>60</v>
      </c>
      <c r="V6">
        <f>60*60*24</f>
        <v>86400</v>
      </c>
    </row>
    <row r="7" spans="1:22" ht="14.65" x14ac:dyDescent="0.45">
      <c r="A7" s="1" t="s">
        <v>56</v>
      </c>
      <c r="B7">
        <v>2424</v>
      </c>
      <c r="C7">
        <v>-715</v>
      </c>
      <c r="K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U7" t="s">
        <v>61</v>
      </c>
      <c r="V7">
        <f>V3*V5+V4*V6</f>
        <v>546328782.00028801</v>
      </c>
    </row>
    <row r="8" spans="1:22" ht="14.65" x14ac:dyDescent="0.45">
      <c r="A8" s="1">
        <v>1</v>
      </c>
      <c r="B8" t="s">
        <v>5</v>
      </c>
      <c r="C8" t="s">
        <v>6</v>
      </c>
      <c r="D8">
        <v>17113.999791670001</v>
      </c>
      <c r="E8">
        <v>2E-8</v>
      </c>
      <c r="F8" t="s">
        <v>2</v>
      </c>
      <c r="G8" t="s">
        <v>2</v>
      </c>
      <c r="H8">
        <v>0</v>
      </c>
      <c r="I8">
        <v>1130</v>
      </c>
      <c r="K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</row>
    <row r="9" spans="1:22" ht="14.65" x14ac:dyDescent="0.45">
      <c r="A9" s="1">
        <v>2</v>
      </c>
      <c r="B9">
        <v>29672</v>
      </c>
      <c r="C9">
        <v>65.490300000000005</v>
      </c>
      <c r="D9">
        <v>306.70030000000003</v>
      </c>
      <c r="E9">
        <v>16803</v>
      </c>
      <c r="F9">
        <v>156.01150000000001</v>
      </c>
      <c r="G9">
        <v>200.66589999999999</v>
      </c>
      <c r="H9">
        <v>2.1310215499999998</v>
      </c>
      <c r="I9">
        <v>10</v>
      </c>
      <c r="K9">
        <f t="shared" ref="K9:K40" si="8">2*PI()/86400*H9</f>
        <v>1.5497226032688735E-4</v>
      </c>
      <c r="M9">
        <f t="shared" ref="M9" si="9">(398600500000000/K9^2)^(1/3)</f>
        <v>25508013.30015919</v>
      </c>
      <c r="N9">
        <f t="shared" ref="N9:N40" si="10">E9/10000000</f>
        <v>1.6803E-3</v>
      </c>
      <c r="O9">
        <f t="shared" ref="O9:O40" si="11">C9</f>
        <v>65.490300000000005</v>
      </c>
      <c r="P9">
        <f t="shared" ref="P9:P40" si="12">D9</f>
        <v>306.70030000000003</v>
      </c>
      <c r="Q9">
        <f t="shared" ref="Q9:Q40" si="13">F9</f>
        <v>156.01150000000001</v>
      </c>
      <c r="R9">
        <f t="shared" ref="R9:R40" si="14">G9</f>
        <v>200.66589999999999</v>
      </c>
      <c r="S9">
        <f t="shared" ref="S9:S40" si="15">$V$7</f>
        <v>546328782.00028801</v>
      </c>
      <c r="U9" t="s">
        <v>62</v>
      </c>
      <c r="V9">
        <f>2*PI()/86400</f>
        <v>7.2722052166430395E-5</v>
      </c>
    </row>
    <row r="10" spans="1:22" ht="14.65" x14ac:dyDescent="0.45">
      <c r="A10" s="1" t="s">
        <v>56</v>
      </c>
      <c r="B10">
        <v>2433</v>
      </c>
      <c r="C10">
        <v>-720</v>
      </c>
      <c r="K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</row>
    <row r="11" spans="1:22" ht="14.65" x14ac:dyDescent="0.45">
      <c r="A11" s="1">
        <v>1</v>
      </c>
      <c r="B11" t="s">
        <v>7</v>
      </c>
      <c r="C11" t="s">
        <v>8</v>
      </c>
      <c r="D11">
        <v>17113.999791670001</v>
      </c>
      <c r="E11">
        <v>2.9999999999999997E-8</v>
      </c>
      <c r="F11" t="s">
        <v>2</v>
      </c>
      <c r="G11" t="s">
        <v>2</v>
      </c>
      <c r="H11">
        <v>0</v>
      </c>
      <c r="I11">
        <v>1134</v>
      </c>
      <c r="K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</row>
    <row r="12" spans="1:22" ht="14.65" x14ac:dyDescent="0.45">
      <c r="A12" s="1">
        <v>2</v>
      </c>
      <c r="B12">
        <v>32275</v>
      </c>
      <c r="C12">
        <v>65.4863</v>
      </c>
      <c r="D12">
        <v>67.454999999999998</v>
      </c>
      <c r="E12">
        <v>4311</v>
      </c>
      <c r="F12">
        <v>295.55770000000001</v>
      </c>
      <c r="G12">
        <v>219.12520000000001</v>
      </c>
      <c r="H12">
        <v>2.13104608</v>
      </c>
      <c r="I12">
        <v>17</v>
      </c>
      <c r="K12">
        <f t="shared" ref="K12:K43" si="16">2*PI()/86400*H12</f>
        <v>1.54974044198827E-4</v>
      </c>
      <c r="M12">
        <f t="shared" ref="M12" si="17">(398600500000000/K12^2)^(1/3)</f>
        <v>25507817.55505152</v>
      </c>
      <c r="N12">
        <f t="shared" ref="N12:N43" si="18">E12/10000000</f>
        <v>4.3110000000000002E-4</v>
      </c>
      <c r="O12">
        <f t="shared" ref="O12:O43" si="19">C12</f>
        <v>65.4863</v>
      </c>
      <c r="P12">
        <f t="shared" ref="P12:P43" si="20">D12</f>
        <v>67.454999999999998</v>
      </c>
      <c r="Q12">
        <f t="shared" ref="Q12:Q43" si="21">F12</f>
        <v>295.55770000000001</v>
      </c>
      <c r="R12">
        <f t="shared" ref="R12:R43" si="22">G12</f>
        <v>219.12520000000001</v>
      </c>
      <c r="S12">
        <f t="shared" ref="S12:S43" si="23">$V$7</f>
        <v>546328782.00028801</v>
      </c>
    </row>
    <row r="13" spans="1:22" ht="14.65" x14ac:dyDescent="0.45">
      <c r="A13" s="1" t="s">
        <v>56</v>
      </c>
      <c r="B13">
        <v>2432</v>
      </c>
      <c r="C13">
        <v>-719</v>
      </c>
      <c r="K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</row>
    <row r="14" spans="1:22" ht="14.65" x14ac:dyDescent="0.45">
      <c r="A14" s="1">
        <v>1</v>
      </c>
      <c r="B14" t="s">
        <v>9</v>
      </c>
      <c r="C14" t="s">
        <v>10</v>
      </c>
      <c r="D14">
        <v>17113.999791670001</v>
      </c>
      <c r="E14">
        <v>2.9999999999999997E-8</v>
      </c>
      <c r="F14" t="s">
        <v>2</v>
      </c>
      <c r="G14" t="s">
        <v>2</v>
      </c>
      <c r="H14">
        <v>0</v>
      </c>
      <c r="I14">
        <v>1135</v>
      </c>
      <c r="K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</row>
    <row r="15" spans="1:22" ht="14.65" x14ac:dyDescent="0.45">
      <c r="A15" s="1">
        <v>2</v>
      </c>
      <c r="B15">
        <v>32276</v>
      </c>
      <c r="C15">
        <v>65.4983</v>
      </c>
      <c r="D15">
        <v>67.525800000000004</v>
      </c>
      <c r="E15">
        <v>13904</v>
      </c>
      <c r="F15">
        <v>334.42239999999998</v>
      </c>
      <c r="G15">
        <v>133.25069999999999</v>
      </c>
      <c r="H15">
        <v>2.1310405299999999</v>
      </c>
      <c r="I15">
        <v>10</v>
      </c>
      <c r="K15">
        <f t="shared" ref="K15:K46" si="24">2*PI()/86400*H15</f>
        <v>1.5497364059143746E-4</v>
      </c>
      <c r="M15">
        <f t="shared" ref="M15" si="25">(398600500000000/K15^2)^(1/3)</f>
        <v>25507861.842751715</v>
      </c>
      <c r="N15">
        <f t="shared" ref="N15:N46" si="26">E15/10000000</f>
        <v>1.3904E-3</v>
      </c>
      <c r="O15">
        <f t="shared" ref="O15:O46" si="27">C15</f>
        <v>65.4983</v>
      </c>
      <c r="P15">
        <f t="shared" ref="P15:P46" si="28">D15</f>
        <v>67.525800000000004</v>
      </c>
      <c r="Q15">
        <f t="shared" ref="Q15:Q46" si="29">F15</f>
        <v>334.42239999999998</v>
      </c>
      <c r="R15">
        <f t="shared" ref="R15:R46" si="30">G15</f>
        <v>133.25069999999999</v>
      </c>
      <c r="S15">
        <f t="shared" ref="S15:S46" si="31">$V$7</f>
        <v>546328782.00028801</v>
      </c>
    </row>
    <row r="16" spans="1:22" ht="14.65" x14ac:dyDescent="0.45">
      <c r="A16" s="1" t="s">
        <v>56</v>
      </c>
      <c r="B16">
        <v>2434</v>
      </c>
      <c r="C16">
        <v>-721</v>
      </c>
      <c r="K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</row>
    <row r="17" spans="1:19" ht="14.65" x14ac:dyDescent="0.45">
      <c r="A17" s="1">
        <v>1</v>
      </c>
      <c r="B17" t="s">
        <v>11</v>
      </c>
      <c r="C17" t="s">
        <v>12</v>
      </c>
      <c r="D17">
        <v>17113.999791670001</v>
      </c>
      <c r="E17">
        <v>2E-8</v>
      </c>
      <c r="F17" t="s">
        <v>2</v>
      </c>
      <c r="G17" t="s">
        <v>2</v>
      </c>
      <c r="H17">
        <v>0</v>
      </c>
      <c r="I17">
        <v>1138</v>
      </c>
      <c r="K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</row>
    <row r="18" spans="1:19" ht="14.65" x14ac:dyDescent="0.45">
      <c r="A18" s="1">
        <v>2</v>
      </c>
      <c r="B18">
        <v>32393</v>
      </c>
      <c r="C18">
        <v>65.105000000000004</v>
      </c>
      <c r="D18">
        <v>305.8639</v>
      </c>
      <c r="E18">
        <v>5935</v>
      </c>
      <c r="F18">
        <v>96.502099999999999</v>
      </c>
      <c r="G18">
        <v>308.04669999999999</v>
      </c>
      <c r="H18">
        <v>2.13102787</v>
      </c>
      <c r="I18">
        <v>18</v>
      </c>
      <c r="K18">
        <f t="shared" ref="K18:K49" si="32">2*PI()/86400*H18</f>
        <v>1.5497271993025706E-4</v>
      </c>
      <c r="M18">
        <f t="shared" ref="M18" si="33">(398600500000000/K18^2)^(1/3)</f>
        <v>25507962.867305912</v>
      </c>
      <c r="N18">
        <f t="shared" ref="N18:N49" si="34">E18/10000000</f>
        <v>5.9349999999999995E-4</v>
      </c>
      <c r="O18">
        <f t="shared" ref="O18:O49" si="35">C18</f>
        <v>65.105000000000004</v>
      </c>
      <c r="P18">
        <f t="shared" ref="P18:P49" si="36">D18</f>
        <v>305.8639</v>
      </c>
      <c r="Q18">
        <f t="shared" ref="Q18:Q49" si="37">F18</f>
        <v>96.502099999999999</v>
      </c>
      <c r="R18">
        <f t="shared" ref="R18:R49" si="38">G18</f>
        <v>308.04669999999999</v>
      </c>
      <c r="S18">
        <f t="shared" ref="S18:S49" si="39">$V$7</f>
        <v>546328782.00028801</v>
      </c>
    </row>
    <row r="19" spans="1:19" ht="14.65" x14ac:dyDescent="0.45">
      <c r="A19" s="1" t="s">
        <v>56</v>
      </c>
      <c r="B19">
        <v>2436</v>
      </c>
      <c r="C19">
        <v>-723</v>
      </c>
      <c r="K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0</f>
        <v>0</v>
      </c>
      <c r="S19">
        <f>0</f>
        <v>0</v>
      </c>
    </row>
    <row r="20" spans="1:19" ht="14.65" x14ac:dyDescent="0.45">
      <c r="A20" s="1">
        <v>1</v>
      </c>
      <c r="B20" t="s">
        <v>13</v>
      </c>
      <c r="C20" t="s">
        <v>14</v>
      </c>
      <c r="D20">
        <v>17113.999791670001</v>
      </c>
      <c r="E20">
        <v>2E-8</v>
      </c>
      <c r="F20" t="s">
        <v>2</v>
      </c>
      <c r="G20" t="s">
        <v>2</v>
      </c>
      <c r="H20">
        <v>0</v>
      </c>
      <c r="I20">
        <v>1130</v>
      </c>
      <c r="K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</row>
    <row r="21" spans="1:19" ht="14.65" x14ac:dyDescent="0.45">
      <c r="A21" s="1">
        <v>2</v>
      </c>
      <c r="B21">
        <v>32395</v>
      </c>
      <c r="C21">
        <v>64.656700000000001</v>
      </c>
      <c r="D21">
        <v>306.98849999999999</v>
      </c>
      <c r="E21">
        <v>9615</v>
      </c>
      <c r="F21">
        <v>215.5275</v>
      </c>
      <c r="G21">
        <v>280.851</v>
      </c>
      <c r="H21">
        <v>2.13101619</v>
      </c>
      <c r="I21">
        <v>14</v>
      </c>
      <c r="K21">
        <f t="shared" ref="K21:K52" si="40">2*PI()/86400*H21</f>
        <v>1.5497187053668774E-4</v>
      </c>
      <c r="M21">
        <f t="shared" ref="M21" si="41">(398600500000000/K21^2)^(1/3)</f>
        <v>25508056.07252121</v>
      </c>
      <c r="N21">
        <f t="shared" ref="N21:N52" si="42">E21/10000000</f>
        <v>9.6150000000000001E-4</v>
      </c>
      <c r="O21">
        <f t="shared" ref="O21:O52" si="43">C21</f>
        <v>64.656700000000001</v>
      </c>
      <c r="P21">
        <f t="shared" ref="P21:P52" si="44">D21</f>
        <v>306.98849999999999</v>
      </c>
      <c r="Q21">
        <f t="shared" ref="Q21:Q52" si="45">F21</f>
        <v>215.5275</v>
      </c>
      <c r="R21">
        <f t="shared" ref="R21:R52" si="46">G21</f>
        <v>280.851</v>
      </c>
      <c r="S21">
        <f t="shared" ref="S21:S52" si="47">$V$7</f>
        <v>546328782.00028801</v>
      </c>
    </row>
    <row r="22" spans="1:19" ht="14.65" x14ac:dyDescent="0.45">
      <c r="A22" s="1" t="s">
        <v>56</v>
      </c>
      <c r="B22">
        <v>2456</v>
      </c>
      <c r="C22">
        <v>-730</v>
      </c>
      <c r="K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</row>
    <row r="23" spans="1:19" ht="14.65" x14ac:dyDescent="0.45">
      <c r="A23" s="1">
        <v>1</v>
      </c>
      <c r="B23" t="s">
        <v>15</v>
      </c>
      <c r="C23" t="s">
        <v>16</v>
      </c>
      <c r="D23">
        <v>17113.999791670001</v>
      </c>
      <c r="E23">
        <v>-4.9999999999999998E-8</v>
      </c>
      <c r="F23" t="s">
        <v>2</v>
      </c>
      <c r="G23" t="s">
        <v>2</v>
      </c>
      <c r="H23">
        <v>0</v>
      </c>
      <c r="I23">
        <v>1132</v>
      </c>
      <c r="K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</row>
    <row r="24" spans="1:19" ht="14.65" x14ac:dyDescent="0.45">
      <c r="A24" s="1">
        <v>2</v>
      </c>
      <c r="B24">
        <v>36111</v>
      </c>
      <c r="C24">
        <v>64.177899999999994</v>
      </c>
      <c r="D24">
        <v>185.4307</v>
      </c>
      <c r="E24">
        <v>5435</v>
      </c>
      <c r="F24">
        <v>303.42099999999999</v>
      </c>
      <c r="G24">
        <v>272.02550000000002</v>
      </c>
      <c r="H24">
        <v>2.1310262799999999</v>
      </c>
      <c r="I24">
        <v>15</v>
      </c>
      <c r="K24">
        <f t="shared" ref="K24:K55" si="48">2*PI()/86400*H24</f>
        <v>1.5497260430219411E-4</v>
      </c>
      <c r="M24">
        <f t="shared" ref="M24" si="49">(398600500000000/K24^2)^(1/3)</f>
        <v>25507975.55529464</v>
      </c>
      <c r="N24">
        <f t="shared" ref="N24:N55" si="50">E24/10000000</f>
        <v>5.4350000000000004E-4</v>
      </c>
      <c r="O24">
        <f t="shared" ref="O24:O55" si="51">C24</f>
        <v>64.177899999999994</v>
      </c>
      <c r="P24">
        <f t="shared" ref="P24:P55" si="52">D24</f>
        <v>185.4307</v>
      </c>
      <c r="Q24">
        <f t="shared" ref="Q24:Q55" si="53">F24</f>
        <v>303.42099999999999</v>
      </c>
      <c r="R24">
        <f t="shared" ref="R24:R55" si="54">G24</f>
        <v>272.02550000000002</v>
      </c>
      <c r="S24">
        <f t="shared" ref="S24:S55" si="55">$V$7</f>
        <v>546328782.00028801</v>
      </c>
    </row>
    <row r="25" spans="1:19" ht="14.65" x14ac:dyDescent="0.45">
      <c r="A25" s="1" t="s">
        <v>56</v>
      </c>
      <c r="B25">
        <v>2457</v>
      </c>
      <c r="C25">
        <v>-733</v>
      </c>
      <c r="K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f>0</f>
        <v>0</v>
      </c>
      <c r="S25">
        <f>0</f>
        <v>0</v>
      </c>
    </row>
    <row r="26" spans="1:19" ht="14.65" x14ac:dyDescent="0.45">
      <c r="A26" s="1">
        <v>1</v>
      </c>
      <c r="B26" t="s">
        <v>17</v>
      </c>
      <c r="C26" t="s">
        <v>18</v>
      </c>
      <c r="D26">
        <v>17113.999791670001</v>
      </c>
      <c r="E26">
        <v>-4.9999999999999998E-8</v>
      </c>
      <c r="F26" t="s">
        <v>2</v>
      </c>
      <c r="G26" t="s">
        <v>2</v>
      </c>
      <c r="H26">
        <v>0</v>
      </c>
      <c r="I26">
        <v>1133</v>
      </c>
      <c r="K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</row>
    <row r="27" spans="1:19" ht="14.65" x14ac:dyDescent="0.45">
      <c r="A27" s="1">
        <v>2</v>
      </c>
      <c r="B27">
        <v>36112</v>
      </c>
      <c r="C27">
        <v>64.159899999999993</v>
      </c>
      <c r="D27">
        <v>185.35069999999999</v>
      </c>
      <c r="E27">
        <v>6263</v>
      </c>
      <c r="F27">
        <v>181.16849999999999</v>
      </c>
      <c r="G27">
        <v>163.0899</v>
      </c>
      <c r="H27">
        <v>2.1310130599999999</v>
      </c>
      <c r="I27">
        <v>19</v>
      </c>
      <c r="K27">
        <f t="shared" ref="K27:K72" si="56">2*PI()/86400*H27</f>
        <v>1.5497164291666446E-4</v>
      </c>
      <c r="M27">
        <f t="shared" ref="M27" si="57">(398600500000000/K27^2)^(1/3)</f>
        <v>25508081.049748428</v>
      </c>
      <c r="N27">
        <f t="shared" ref="N27:N72" si="58">E27/10000000</f>
        <v>6.2629999999999999E-4</v>
      </c>
      <c r="O27">
        <f t="shared" ref="O27:O72" si="59">C27</f>
        <v>64.159899999999993</v>
      </c>
      <c r="P27">
        <f t="shared" ref="P27:P72" si="60">D27</f>
        <v>185.35069999999999</v>
      </c>
      <c r="Q27">
        <f t="shared" ref="Q27:Q72" si="61">F27</f>
        <v>181.16849999999999</v>
      </c>
      <c r="R27">
        <f t="shared" ref="R27:R72" si="62">G27</f>
        <v>163.0899</v>
      </c>
      <c r="S27">
        <f t="shared" ref="S27:S72" si="63">$V$7</f>
        <v>546328782.00028801</v>
      </c>
    </row>
    <row r="28" spans="1:19" ht="14.65" x14ac:dyDescent="0.45">
      <c r="A28" s="1" t="s">
        <v>56</v>
      </c>
      <c r="B28">
        <v>2458</v>
      </c>
      <c r="C28">
        <v>-734</v>
      </c>
      <c r="K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</row>
    <row r="29" spans="1:19" ht="14.65" x14ac:dyDescent="0.45">
      <c r="A29" s="1">
        <v>1</v>
      </c>
      <c r="B29" t="s">
        <v>19</v>
      </c>
      <c r="C29" t="s">
        <v>20</v>
      </c>
      <c r="D29">
        <v>17113.999791670001</v>
      </c>
      <c r="E29">
        <v>-4.9999999999999998E-8</v>
      </c>
      <c r="F29" t="s">
        <v>2</v>
      </c>
      <c r="G29" t="s">
        <v>2</v>
      </c>
      <c r="H29">
        <v>0</v>
      </c>
      <c r="I29">
        <v>1134</v>
      </c>
      <c r="K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</row>
    <row r="30" spans="1:19" ht="14.65" x14ac:dyDescent="0.45">
      <c r="A30" s="1">
        <v>2</v>
      </c>
      <c r="B30">
        <v>36113</v>
      </c>
      <c r="C30">
        <v>64.165300000000002</v>
      </c>
      <c r="D30">
        <v>185.35839999999999</v>
      </c>
      <c r="E30">
        <v>1871</v>
      </c>
      <c r="F30">
        <v>317.54669999999999</v>
      </c>
      <c r="G30">
        <v>74.62</v>
      </c>
      <c r="H30">
        <v>2.1310189099999999</v>
      </c>
      <c r="I30">
        <v>11</v>
      </c>
      <c r="K30">
        <f t="shared" ref="K30:K72" si="64">2*PI()/86400*H30</f>
        <v>1.5497206834066962E-4</v>
      </c>
      <c r="M30">
        <f t="shared" ref="M30" si="65">(398600500000000/K30^2)^(1/3)</f>
        <v>25508034.367121048</v>
      </c>
      <c r="N30">
        <f t="shared" ref="N30:N72" si="66">E30/10000000</f>
        <v>1.8709999999999999E-4</v>
      </c>
      <c r="O30">
        <f t="shared" ref="O30:O72" si="67">C30</f>
        <v>64.165300000000002</v>
      </c>
      <c r="P30">
        <f t="shared" ref="P30:P72" si="68">D30</f>
        <v>185.35839999999999</v>
      </c>
      <c r="Q30">
        <f t="shared" ref="Q30:Q72" si="69">F30</f>
        <v>317.54669999999999</v>
      </c>
      <c r="R30">
        <f t="shared" ref="R30:R72" si="70">G30</f>
        <v>74.62</v>
      </c>
      <c r="S30">
        <f t="shared" ref="S30:S72" si="71">$V$7</f>
        <v>546328782.00028801</v>
      </c>
    </row>
    <row r="31" spans="1:19" ht="14.65" x14ac:dyDescent="0.45">
      <c r="A31" s="1" t="s">
        <v>56</v>
      </c>
      <c r="B31">
        <v>2459</v>
      </c>
      <c r="C31">
        <v>-731</v>
      </c>
      <c r="K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f>0</f>
        <v>0</v>
      </c>
      <c r="S31">
        <f>0</f>
        <v>0</v>
      </c>
    </row>
    <row r="32" spans="1:19" ht="14.65" x14ac:dyDescent="0.45">
      <c r="A32" s="1">
        <v>1</v>
      </c>
      <c r="B32" t="s">
        <v>21</v>
      </c>
      <c r="C32" t="s">
        <v>22</v>
      </c>
      <c r="D32">
        <v>17113.999791670001</v>
      </c>
      <c r="E32">
        <v>2.9999999999999997E-8</v>
      </c>
      <c r="F32" t="s">
        <v>2</v>
      </c>
      <c r="G32" t="s">
        <v>2</v>
      </c>
      <c r="H32">
        <v>0</v>
      </c>
      <c r="I32">
        <v>1132</v>
      </c>
      <c r="K32">
        <f>0</f>
        <v>0</v>
      </c>
      <c r="M32">
        <f>0</f>
        <v>0</v>
      </c>
      <c r="N32">
        <f>0</f>
        <v>0</v>
      </c>
      <c r="O32">
        <f>0</f>
        <v>0</v>
      </c>
      <c r="P32">
        <f>0</f>
        <v>0</v>
      </c>
      <c r="Q32">
        <f>0</f>
        <v>0</v>
      </c>
      <c r="R32">
        <f>0</f>
        <v>0</v>
      </c>
      <c r="S32">
        <f>0</f>
        <v>0</v>
      </c>
    </row>
    <row r="33" spans="1:19" ht="14.65" x14ac:dyDescent="0.45">
      <c r="A33" s="1">
        <v>2</v>
      </c>
      <c r="B33">
        <v>36400</v>
      </c>
      <c r="C33">
        <v>65.395300000000006</v>
      </c>
      <c r="D33">
        <v>66.567400000000006</v>
      </c>
      <c r="E33">
        <v>29811</v>
      </c>
      <c r="F33">
        <v>350.69979999999998</v>
      </c>
      <c r="G33">
        <v>26.511099999999999</v>
      </c>
      <c r="H33">
        <v>2.1310223399999999</v>
      </c>
      <c r="I33">
        <v>16</v>
      </c>
      <c r="K33">
        <f t="shared" ref="K33:K72" si="72">2*PI()/86400*H33</f>
        <v>1.5497231777730856E-4</v>
      </c>
      <c r="M33">
        <f t="shared" ref="M33" si="73">(398600500000000/K33^2)^(1/3)</f>
        <v>25508006.996038944</v>
      </c>
      <c r="N33">
        <f t="shared" ref="N33:N72" si="74">E33/10000000</f>
        <v>2.9811E-3</v>
      </c>
      <c r="O33">
        <f t="shared" ref="O33:O72" si="75">C33</f>
        <v>65.395300000000006</v>
      </c>
      <c r="P33">
        <f t="shared" ref="P33:P72" si="76">D33</f>
        <v>66.567400000000006</v>
      </c>
      <c r="Q33">
        <f t="shared" ref="Q33:Q72" si="77">F33</f>
        <v>350.69979999999998</v>
      </c>
      <c r="R33">
        <f t="shared" ref="R33:R72" si="78">G33</f>
        <v>26.511099999999999</v>
      </c>
      <c r="S33">
        <f t="shared" ref="S33:S72" si="79">$V$7</f>
        <v>546328782.00028801</v>
      </c>
    </row>
    <row r="34" spans="1:19" ht="14.65" x14ac:dyDescent="0.45">
      <c r="A34" s="1" t="s">
        <v>56</v>
      </c>
      <c r="B34">
        <v>2461</v>
      </c>
      <c r="C34">
        <v>-735</v>
      </c>
      <c r="K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</row>
    <row r="35" spans="1:19" ht="14.65" x14ac:dyDescent="0.45">
      <c r="A35" s="1">
        <v>1</v>
      </c>
      <c r="B35" t="s">
        <v>23</v>
      </c>
      <c r="C35" t="s">
        <v>24</v>
      </c>
      <c r="D35">
        <v>17113.999791670001</v>
      </c>
      <c r="E35">
        <v>2.9999999999999997E-8</v>
      </c>
      <c r="F35" t="s">
        <v>2</v>
      </c>
      <c r="G35" t="s">
        <v>2</v>
      </c>
      <c r="H35">
        <v>0</v>
      </c>
      <c r="I35">
        <v>1133</v>
      </c>
      <c r="K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f>0</f>
        <v>0</v>
      </c>
      <c r="R35">
        <f>0</f>
        <v>0</v>
      </c>
      <c r="S35">
        <f>0</f>
        <v>0</v>
      </c>
    </row>
    <row r="36" spans="1:19" ht="14.65" x14ac:dyDescent="0.45">
      <c r="A36" s="1">
        <v>2</v>
      </c>
      <c r="B36">
        <v>36401</v>
      </c>
      <c r="C36">
        <v>65.388199999999998</v>
      </c>
      <c r="D36">
        <v>66.546199999999999</v>
      </c>
      <c r="E36">
        <v>6619</v>
      </c>
      <c r="F36">
        <v>46.118899999999996</v>
      </c>
      <c r="G36">
        <v>241.68510000000001</v>
      </c>
      <c r="H36">
        <v>2.1310226800000001</v>
      </c>
      <c r="I36">
        <v>11</v>
      </c>
      <c r="K36">
        <f t="shared" ref="K36:K72" si="80">2*PI()/86400*H36</f>
        <v>1.549723425028063E-4</v>
      </c>
      <c r="M36">
        <f t="shared" ref="M36" si="81">(398600500000000/K36^2)^(1/3)</f>
        <v>25508004.282874387</v>
      </c>
      <c r="N36">
        <f t="shared" ref="N36:N72" si="82">E36/10000000</f>
        <v>6.6189999999999999E-4</v>
      </c>
      <c r="O36">
        <f t="shared" ref="O36:O72" si="83">C36</f>
        <v>65.388199999999998</v>
      </c>
      <c r="P36">
        <f t="shared" ref="P36:P72" si="84">D36</f>
        <v>66.546199999999999</v>
      </c>
      <c r="Q36">
        <f t="shared" ref="Q36:Q72" si="85">F36</f>
        <v>46.118899999999996</v>
      </c>
      <c r="R36">
        <f t="shared" ref="R36:R72" si="86">G36</f>
        <v>241.68510000000001</v>
      </c>
      <c r="S36">
        <f t="shared" ref="S36:S72" si="87">$V$7</f>
        <v>546328782.00028801</v>
      </c>
    </row>
    <row r="37" spans="1:19" ht="14.65" x14ac:dyDescent="0.45">
      <c r="A37" s="1" t="s">
        <v>56</v>
      </c>
      <c r="B37">
        <v>2460</v>
      </c>
      <c r="C37">
        <v>-732</v>
      </c>
      <c r="K37">
        <f>0</f>
        <v>0</v>
      </c>
      <c r="M37">
        <f>0</f>
        <v>0</v>
      </c>
      <c r="N37">
        <f>0</f>
        <v>0</v>
      </c>
      <c r="O37">
        <f>0</f>
        <v>0</v>
      </c>
      <c r="P37">
        <f>0</f>
        <v>0</v>
      </c>
      <c r="Q37">
        <f>0</f>
        <v>0</v>
      </c>
      <c r="R37">
        <f>0</f>
        <v>0</v>
      </c>
      <c r="S37">
        <f>0</f>
        <v>0</v>
      </c>
    </row>
    <row r="38" spans="1:19" ht="14.65" x14ac:dyDescent="0.45">
      <c r="A38" s="1">
        <v>1</v>
      </c>
      <c r="B38" t="s">
        <v>25</v>
      </c>
      <c r="C38" t="s">
        <v>26</v>
      </c>
      <c r="D38">
        <v>17113.999791670001</v>
      </c>
      <c r="E38">
        <v>2.9999999999999997E-8</v>
      </c>
      <c r="F38" t="s">
        <v>2</v>
      </c>
      <c r="G38" t="s">
        <v>2</v>
      </c>
      <c r="H38">
        <v>0</v>
      </c>
      <c r="I38">
        <v>1134</v>
      </c>
      <c r="K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</row>
    <row r="39" spans="1:19" ht="14.65" x14ac:dyDescent="0.45">
      <c r="A39" s="1">
        <v>2</v>
      </c>
      <c r="B39">
        <v>36402</v>
      </c>
      <c r="C39">
        <v>65.378500000000003</v>
      </c>
      <c r="D39">
        <v>66.519300000000001</v>
      </c>
      <c r="E39">
        <v>2577</v>
      </c>
      <c r="F39">
        <v>333.51679999999999</v>
      </c>
      <c r="G39">
        <v>355.67779999999999</v>
      </c>
      <c r="H39">
        <v>2.1310167999999998</v>
      </c>
      <c r="I39">
        <v>15</v>
      </c>
      <c r="K39">
        <f t="shared" ref="K39:K72" si="88">2*PI()/86400*H39</f>
        <v>1.5497191489713955E-4</v>
      </c>
      <c r="M39">
        <f t="shared" ref="M39" si="89">(398600500000000/K39^2)^(1/3)</f>
        <v>25508051.204762042</v>
      </c>
      <c r="N39">
        <f t="shared" ref="N39:N72" si="90">E39/10000000</f>
        <v>2.5769999999999998E-4</v>
      </c>
      <c r="O39">
        <f t="shared" ref="O39:O72" si="91">C39</f>
        <v>65.378500000000003</v>
      </c>
      <c r="P39">
        <f t="shared" ref="P39:P72" si="92">D39</f>
        <v>66.519300000000001</v>
      </c>
      <c r="Q39">
        <f t="shared" ref="Q39:Q72" si="93">F39</f>
        <v>333.51679999999999</v>
      </c>
      <c r="R39">
        <f t="shared" ref="R39:R72" si="94">G39</f>
        <v>355.67779999999999</v>
      </c>
      <c r="S39">
        <f t="shared" ref="S39:S72" si="95">$V$7</f>
        <v>546328782.00028801</v>
      </c>
    </row>
    <row r="40" spans="1:19" ht="14.65" x14ac:dyDescent="0.45">
      <c r="A40" s="1" t="s">
        <v>56</v>
      </c>
      <c r="B40">
        <v>2465</v>
      </c>
      <c r="C40">
        <v>-737</v>
      </c>
      <c r="K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</row>
    <row r="41" spans="1:19" ht="14.65" x14ac:dyDescent="0.45">
      <c r="A41" s="1">
        <v>1</v>
      </c>
      <c r="B41" t="s">
        <v>27</v>
      </c>
      <c r="C41" t="s">
        <v>28</v>
      </c>
      <c r="D41">
        <v>16325.99980324</v>
      </c>
      <c r="E41">
        <v>-1E-8</v>
      </c>
      <c r="F41" t="s">
        <v>2</v>
      </c>
      <c r="G41" t="s">
        <v>2</v>
      </c>
      <c r="H41">
        <v>0</v>
      </c>
      <c r="I41">
        <v>3254</v>
      </c>
      <c r="K41">
        <f>0</f>
        <v>0</v>
      </c>
      <c r="M41">
        <f>0</f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</row>
    <row r="42" spans="1:19" ht="14.65" x14ac:dyDescent="0.45">
      <c r="A42" s="1">
        <v>2</v>
      </c>
      <c r="B42">
        <v>37138</v>
      </c>
      <c r="C42">
        <v>64.779799999999994</v>
      </c>
      <c r="D42">
        <v>311.21949999999998</v>
      </c>
      <c r="E42">
        <v>35339</v>
      </c>
      <c r="F42">
        <v>175.97290000000001</v>
      </c>
      <c r="G42">
        <v>208.25839999999999</v>
      </c>
      <c r="H42">
        <v>2.1310343500000002</v>
      </c>
      <c r="I42">
        <v>12</v>
      </c>
      <c r="K42">
        <f t="shared" ref="K42:K72" si="96">2*PI()/86400*H42</f>
        <v>1.5497319116915511E-4</v>
      </c>
      <c r="M42">
        <f t="shared" ref="M42" si="97">(398600500000000/K42^2)^(1/3)</f>
        <v>25507911.157930441</v>
      </c>
      <c r="N42">
        <f t="shared" ref="N42:N72" si="98">E42/10000000</f>
        <v>3.5339E-3</v>
      </c>
      <c r="O42">
        <f t="shared" ref="O42:O72" si="99">C42</f>
        <v>64.779799999999994</v>
      </c>
      <c r="P42">
        <f t="shared" ref="P42:P72" si="100">D42</f>
        <v>311.21949999999998</v>
      </c>
      <c r="Q42">
        <f t="shared" ref="Q42:Q72" si="101">F42</f>
        <v>175.97290000000001</v>
      </c>
      <c r="R42">
        <f t="shared" ref="R42:R72" si="102">G42</f>
        <v>208.25839999999999</v>
      </c>
      <c r="S42">
        <f t="shared" ref="S42:S72" si="103">$V$7</f>
        <v>546328782.00028801</v>
      </c>
    </row>
    <row r="43" spans="1:19" ht="14.65" x14ac:dyDescent="0.45">
      <c r="A43" s="1" t="s">
        <v>56</v>
      </c>
      <c r="B43">
        <v>2464</v>
      </c>
      <c r="C43">
        <v>-736</v>
      </c>
      <c r="K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</row>
    <row r="44" spans="1:19" ht="14.65" x14ac:dyDescent="0.45">
      <c r="A44" s="1">
        <v>1</v>
      </c>
      <c r="B44" t="s">
        <v>29</v>
      </c>
      <c r="C44" t="s">
        <v>30</v>
      </c>
      <c r="D44">
        <v>17113.999791670001</v>
      </c>
      <c r="E44">
        <v>2E-8</v>
      </c>
      <c r="F44" t="s">
        <v>2</v>
      </c>
      <c r="G44" t="s">
        <v>2</v>
      </c>
      <c r="H44">
        <v>0</v>
      </c>
      <c r="I44">
        <v>1139</v>
      </c>
      <c r="K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</row>
    <row r="45" spans="1:19" ht="14.65" x14ac:dyDescent="0.45">
      <c r="A45" s="1">
        <v>2</v>
      </c>
      <c r="B45">
        <v>37139</v>
      </c>
      <c r="C45">
        <v>64.710400000000007</v>
      </c>
      <c r="D45">
        <v>305.87830000000002</v>
      </c>
      <c r="E45">
        <v>24276</v>
      </c>
      <c r="F45">
        <v>17.148800000000001</v>
      </c>
      <c r="G45">
        <v>255.14099999999999</v>
      </c>
      <c r="H45">
        <v>2.1310275000000001</v>
      </c>
      <c r="I45">
        <v>11</v>
      </c>
      <c r="K45">
        <f t="shared" ref="K45:K72" si="104">2*PI()/86400*H45</f>
        <v>1.5497269302309775E-4</v>
      </c>
      <c r="M45">
        <f t="shared" ref="M45" si="105">(398600500000000/K45^2)^(1/3)</f>
        <v>25507965.819855362</v>
      </c>
      <c r="N45">
        <f t="shared" ref="N45:N72" si="106">E45/10000000</f>
        <v>2.4275999999999998E-3</v>
      </c>
      <c r="O45">
        <f t="shared" ref="O45:O72" si="107">C45</f>
        <v>64.710400000000007</v>
      </c>
      <c r="P45">
        <f t="shared" ref="P45:P72" si="108">D45</f>
        <v>305.87830000000002</v>
      </c>
      <c r="Q45">
        <f t="shared" ref="Q45:Q72" si="109">F45</f>
        <v>17.148800000000001</v>
      </c>
      <c r="R45">
        <f t="shared" ref="R45:R72" si="110">G45</f>
        <v>255.14099999999999</v>
      </c>
      <c r="S45">
        <f t="shared" ref="S45:S72" si="111">$V$7</f>
        <v>546328782.00028801</v>
      </c>
    </row>
    <row r="46" spans="1:19" ht="14.65" x14ac:dyDescent="0.45">
      <c r="A46" s="1" t="s">
        <v>56</v>
      </c>
      <c r="B46">
        <v>2474</v>
      </c>
      <c r="C46">
        <v>-742</v>
      </c>
      <c r="K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</row>
    <row r="47" spans="1:19" ht="14.65" x14ac:dyDescent="0.45">
      <c r="A47" s="1">
        <v>1</v>
      </c>
      <c r="B47" t="s">
        <v>31</v>
      </c>
      <c r="C47" t="s">
        <v>32</v>
      </c>
      <c r="D47">
        <v>17113.999791670001</v>
      </c>
      <c r="E47">
        <v>-4.9999999999999998E-8</v>
      </c>
      <c r="F47" t="s">
        <v>2</v>
      </c>
      <c r="G47" t="s">
        <v>2</v>
      </c>
      <c r="H47">
        <v>0</v>
      </c>
      <c r="I47">
        <v>1135</v>
      </c>
      <c r="K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</row>
    <row r="48" spans="1:19" ht="14.65" x14ac:dyDescent="0.45">
      <c r="A48" s="1">
        <v>2</v>
      </c>
      <c r="B48">
        <v>37829</v>
      </c>
      <c r="C48">
        <v>64.502200000000002</v>
      </c>
      <c r="D48">
        <v>185.9726</v>
      </c>
      <c r="E48">
        <v>9644</v>
      </c>
      <c r="F48">
        <v>251.97739999999999</v>
      </c>
      <c r="G48">
        <v>183.50110000000001</v>
      </c>
      <c r="H48">
        <v>2.13101691</v>
      </c>
      <c r="I48">
        <v>10</v>
      </c>
      <c r="K48">
        <f t="shared" ref="K48:K72" si="112">2*PI()/86400*H48</f>
        <v>1.549719228965653E-4</v>
      </c>
      <c r="M48">
        <f t="shared" ref="M48" si="113">(398600500000000/K48^2)^(1/3)</f>
        <v>25508050.326969657</v>
      </c>
      <c r="N48">
        <f t="shared" ref="N48:N72" si="114">E48/10000000</f>
        <v>9.6440000000000002E-4</v>
      </c>
      <c r="O48">
        <f t="shared" ref="O48:O72" si="115">C48</f>
        <v>64.502200000000002</v>
      </c>
      <c r="P48">
        <f t="shared" ref="P48:P72" si="116">D48</f>
        <v>185.9726</v>
      </c>
      <c r="Q48">
        <f t="shared" ref="Q48:Q72" si="117">F48</f>
        <v>251.97739999999999</v>
      </c>
      <c r="R48">
        <f t="shared" ref="R48:R72" si="118">G48</f>
        <v>183.50110000000001</v>
      </c>
      <c r="S48">
        <f t="shared" ref="S48:S72" si="119">$V$7</f>
        <v>546328782.00028801</v>
      </c>
    </row>
    <row r="49" spans="1:19" ht="14.65" x14ac:dyDescent="0.45">
      <c r="A49" s="1" t="s">
        <v>56</v>
      </c>
      <c r="B49">
        <v>2476</v>
      </c>
      <c r="C49">
        <v>-744</v>
      </c>
      <c r="K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</row>
    <row r="50" spans="1:19" ht="14.65" x14ac:dyDescent="0.45">
      <c r="A50" s="1">
        <v>1</v>
      </c>
      <c r="B50" t="s">
        <v>33</v>
      </c>
      <c r="C50" t="s">
        <v>34</v>
      </c>
      <c r="D50">
        <v>17113.999791670001</v>
      </c>
      <c r="E50">
        <v>-4.9999999999999998E-8</v>
      </c>
      <c r="F50" t="s">
        <v>2</v>
      </c>
      <c r="G50" t="s">
        <v>2</v>
      </c>
      <c r="H50">
        <v>0</v>
      </c>
      <c r="I50">
        <v>1137</v>
      </c>
      <c r="K50">
        <f>0</f>
        <v>0</v>
      </c>
      <c r="M50">
        <f>0</f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</row>
    <row r="51" spans="1:19" ht="14.65" x14ac:dyDescent="0.45">
      <c r="A51" s="1">
        <v>2</v>
      </c>
      <c r="B51">
        <v>37867</v>
      </c>
      <c r="C51">
        <v>64.482200000000006</v>
      </c>
      <c r="D51">
        <v>186.04570000000001</v>
      </c>
      <c r="E51">
        <v>18845</v>
      </c>
      <c r="F51">
        <v>245.59</v>
      </c>
      <c r="G51">
        <v>235.8159</v>
      </c>
      <c r="H51">
        <v>2.13101736</v>
      </c>
      <c r="I51">
        <v>19</v>
      </c>
      <c r="K51">
        <f t="shared" ref="K51:K72" si="120">2*PI()/86400*H51</f>
        <v>1.5497195562148879E-4</v>
      </c>
      <c r="M51">
        <f t="shared" ref="M51" si="121">(398600500000000/K51^2)^(1/3)</f>
        <v>25508046.736001521</v>
      </c>
      <c r="N51">
        <f t="shared" ref="N51:N72" si="122">E51/10000000</f>
        <v>1.8845000000000001E-3</v>
      </c>
      <c r="O51">
        <f t="shared" ref="O51:O72" si="123">C51</f>
        <v>64.482200000000006</v>
      </c>
      <c r="P51">
        <f t="shared" ref="P51:P72" si="124">D51</f>
        <v>186.04570000000001</v>
      </c>
      <c r="Q51">
        <f t="shared" ref="Q51:Q72" si="125">F51</f>
        <v>245.59</v>
      </c>
      <c r="R51">
        <f t="shared" ref="R51:R72" si="126">G51</f>
        <v>235.8159</v>
      </c>
      <c r="S51">
        <f t="shared" ref="S51:S72" si="127">$V$7</f>
        <v>546328782.00028801</v>
      </c>
    </row>
    <row r="52" spans="1:19" ht="14.65" x14ac:dyDescent="0.45">
      <c r="A52" s="1" t="s">
        <v>56</v>
      </c>
      <c r="B52">
        <v>2477</v>
      </c>
      <c r="C52">
        <v>-745</v>
      </c>
      <c r="K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f>0</f>
        <v>0</v>
      </c>
      <c r="R52">
        <f>0</f>
        <v>0</v>
      </c>
      <c r="S52">
        <f>0</f>
        <v>0</v>
      </c>
    </row>
    <row r="53" spans="1:19" ht="14.65" x14ac:dyDescent="0.45">
      <c r="A53" s="1">
        <v>1</v>
      </c>
      <c r="B53" t="s">
        <v>35</v>
      </c>
      <c r="C53" t="s">
        <v>36</v>
      </c>
      <c r="D53">
        <v>17113.999791670001</v>
      </c>
      <c r="E53">
        <v>-4.9999999999999998E-8</v>
      </c>
      <c r="F53" t="s">
        <v>2</v>
      </c>
      <c r="G53" t="s">
        <v>2</v>
      </c>
      <c r="H53">
        <v>0</v>
      </c>
      <c r="I53">
        <v>1138</v>
      </c>
      <c r="K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</row>
    <row r="54" spans="1:19" ht="14.65" x14ac:dyDescent="0.45">
      <c r="A54" s="1">
        <v>2</v>
      </c>
      <c r="B54">
        <v>37868</v>
      </c>
      <c r="C54">
        <v>64.490499999999997</v>
      </c>
      <c r="D54">
        <v>186.08940000000001</v>
      </c>
      <c r="E54">
        <v>16770</v>
      </c>
      <c r="F54">
        <v>247.2482</v>
      </c>
      <c r="G54">
        <v>53.3078</v>
      </c>
      <c r="H54">
        <v>2.1310153999999999</v>
      </c>
      <c r="I54">
        <v>12</v>
      </c>
      <c r="K54">
        <f t="shared" ref="K54:K72" si="128">2*PI()/86400*H54</f>
        <v>1.5497181308626653E-4</v>
      </c>
      <c r="M54">
        <f t="shared" ref="M54" si="129">(398600500000000/K54^2)^(1/3)</f>
        <v>25508062.376671799</v>
      </c>
      <c r="N54">
        <f t="shared" ref="N54:N72" si="130">E54/10000000</f>
        <v>1.6770000000000001E-3</v>
      </c>
      <c r="O54">
        <f t="shared" ref="O54:O72" si="131">C54</f>
        <v>64.490499999999997</v>
      </c>
      <c r="P54">
        <f t="shared" ref="P54:P72" si="132">D54</f>
        <v>186.08940000000001</v>
      </c>
      <c r="Q54">
        <f t="shared" ref="Q54:Q72" si="133">F54</f>
        <v>247.2482</v>
      </c>
      <c r="R54">
        <f t="shared" ref="R54:R72" si="134">G54</f>
        <v>53.3078</v>
      </c>
      <c r="S54">
        <f t="shared" ref="S54:S72" si="135">$V$7</f>
        <v>546328782.00028801</v>
      </c>
    </row>
    <row r="55" spans="1:19" ht="14.65" x14ac:dyDescent="0.45">
      <c r="A55" s="1" t="s">
        <v>56</v>
      </c>
      <c r="B55">
        <v>2475</v>
      </c>
      <c r="C55">
        <v>-743</v>
      </c>
      <c r="K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</row>
    <row r="56" spans="1:19" ht="14.65" x14ac:dyDescent="0.45">
      <c r="A56" s="1">
        <v>1</v>
      </c>
      <c r="B56" t="s">
        <v>37</v>
      </c>
      <c r="C56" t="s">
        <v>38</v>
      </c>
      <c r="D56">
        <v>17113.999791670001</v>
      </c>
      <c r="E56">
        <v>-4.9999999999999998E-8</v>
      </c>
      <c r="F56" t="s">
        <v>2</v>
      </c>
      <c r="G56" t="s">
        <v>2</v>
      </c>
      <c r="H56">
        <v>0</v>
      </c>
      <c r="I56">
        <v>1139</v>
      </c>
      <c r="K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f>0</f>
        <v>0</v>
      </c>
      <c r="R56">
        <f>0</f>
        <v>0</v>
      </c>
      <c r="S56">
        <f>0</f>
        <v>0</v>
      </c>
    </row>
    <row r="57" spans="1:19" ht="14.65" x14ac:dyDescent="0.45">
      <c r="A57" s="1">
        <v>2</v>
      </c>
      <c r="B57">
        <v>37869</v>
      </c>
      <c r="C57">
        <v>64.497900000000001</v>
      </c>
      <c r="D57">
        <v>186.08019999999999</v>
      </c>
      <c r="E57">
        <v>21730</v>
      </c>
      <c r="F57">
        <v>271.62290000000002</v>
      </c>
      <c r="G57">
        <v>345.29489999999998</v>
      </c>
      <c r="H57">
        <v>2.1310166499999998</v>
      </c>
      <c r="I57">
        <v>13</v>
      </c>
      <c r="K57">
        <f t="shared" ref="K57:K72" si="136">2*PI()/86400*H57</f>
        <v>1.5497190398883174E-4</v>
      </c>
      <c r="M57">
        <f t="shared" ref="M57" si="137">(398600500000000/K57^2)^(1/3)</f>
        <v>25508052.401751816</v>
      </c>
      <c r="N57">
        <f t="shared" ref="N57:N72" si="138">E57/10000000</f>
        <v>2.173E-3</v>
      </c>
      <c r="O57">
        <f t="shared" ref="O57:O72" si="139">C57</f>
        <v>64.497900000000001</v>
      </c>
      <c r="P57">
        <f t="shared" ref="P57:P72" si="140">D57</f>
        <v>186.08019999999999</v>
      </c>
      <c r="Q57">
        <f t="shared" ref="Q57:Q72" si="141">F57</f>
        <v>271.62290000000002</v>
      </c>
      <c r="R57">
        <f t="shared" ref="R57:R72" si="142">G57</f>
        <v>345.29489999999998</v>
      </c>
      <c r="S57">
        <f t="shared" ref="S57:S72" si="143">$V$7</f>
        <v>546328782.00028801</v>
      </c>
    </row>
    <row r="58" spans="1:19" ht="14.65" x14ac:dyDescent="0.45">
      <c r="A58" s="1" t="s">
        <v>56</v>
      </c>
      <c r="B58">
        <v>2485</v>
      </c>
      <c r="C58">
        <v>-747</v>
      </c>
      <c r="K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f>0</f>
        <v>0</v>
      </c>
      <c r="R58">
        <f>0</f>
        <v>0</v>
      </c>
      <c r="S58">
        <f>0</f>
        <v>0</v>
      </c>
    </row>
    <row r="59" spans="1:19" ht="14.65" x14ac:dyDescent="0.45">
      <c r="A59" s="1">
        <v>1</v>
      </c>
      <c r="B59" t="s">
        <v>39</v>
      </c>
      <c r="C59" t="s">
        <v>40</v>
      </c>
      <c r="D59">
        <v>17113.999791670001</v>
      </c>
      <c r="E59">
        <v>-4.9999999999999998E-8</v>
      </c>
      <c r="F59" t="s">
        <v>2</v>
      </c>
      <c r="G59" t="s">
        <v>2</v>
      </c>
      <c r="H59">
        <v>0</v>
      </c>
      <c r="I59">
        <v>1131</v>
      </c>
      <c r="K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f>0</f>
        <v>0</v>
      </c>
      <c r="R59">
        <f>0</f>
        <v>0</v>
      </c>
      <c r="S59">
        <f>0</f>
        <v>0</v>
      </c>
    </row>
    <row r="60" spans="1:19" ht="14.65" x14ac:dyDescent="0.45">
      <c r="A60" s="1">
        <v>2</v>
      </c>
      <c r="B60">
        <v>39155</v>
      </c>
      <c r="C60">
        <v>64.651700000000005</v>
      </c>
      <c r="D60">
        <v>186.06360000000001</v>
      </c>
      <c r="E60">
        <v>19188</v>
      </c>
      <c r="F60">
        <v>240.60640000000001</v>
      </c>
      <c r="G60">
        <v>285.8381</v>
      </c>
      <c r="H60">
        <v>2.1310170099999999</v>
      </c>
      <c r="I60">
        <v>15</v>
      </c>
      <c r="K60">
        <f t="shared" ref="K60:K72" si="144">2*PI()/86400*H60</f>
        <v>1.5497193016877052E-4</v>
      </c>
      <c r="M60">
        <f t="shared" ref="M60" si="145">(398600500000000/K60^2)^(1/3)</f>
        <v>25508049.528976653</v>
      </c>
      <c r="N60">
        <f t="shared" ref="N60:N72" si="146">E60/10000000</f>
        <v>1.9188E-3</v>
      </c>
      <c r="O60">
        <f t="shared" ref="O60:O72" si="147">C60</f>
        <v>64.651700000000005</v>
      </c>
      <c r="P60">
        <f t="shared" ref="P60:P72" si="148">D60</f>
        <v>186.06360000000001</v>
      </c>
      <c r="Q60">
        <f t="shared" ref="Q60:Q72" si="149">F60</f>
        <v>240.60640000000001</v>
      </c>
      <c r="R60">
        <f t="shared" ref="R60:R72" si="150">G60</f>
        <v>285.8381</v>
      </c>
      <c r="S60">
        <f t="shared" ref="S60:S72" si="151">$V$7</f>
        <v>546328782.00028801</v>
      </c>
    </row>
    <row r="61" spans="1:19" ht="14.65" x14ac:dyDescent="0.45">
      <c r="A61" s="1" t="s">
        <v>56</v>
      </c>
      <c r="B61">
        <v>2492</v>
      </c>
      <c r="C61">
        <v>-754</v>
      </c>
      <c r="K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</row>
    <row r="62" spans="1:19" ht="14.65" x14ac:dyDescent="0.45">
      <c r="A62" s="1">
        <v>1</v>
      </c>
      <c r="B62" t="s">
        <v>41</v>
      </c>
      <c r="C62" t="s">
        <v>42</v>
      </c>
      <c r="D62">
        <v>17113.999791670001</v>
      </c>
      <c r="E62">
        <v>2.9999999999999997E-8</v>
      </c>
      <c r="F62" t="s">
        <v>2</v>
      </c>
      <c r="G62" t="s">
        <v>2</v>
      </c>
      <c r="H62">
        <v>0</v>
      </c>
      <c r="I62">
        <v>1139</v>
      </c>
      <c r="K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f>0</f>
        <v>0</v>
      </c>
      <c r="R62">
        <f>0</f>
        <v>0</v>
      </c>
      <c r="S62">
        <f>0</f>
        <v>0</v>
      </c>
    </row>
    <row r="63" spans="1:19" ht="14.65" x14ac:dyDescent="0.45">
      <c r="A63" s="1">
        <v>2</v>
      </c>
      <c r="B63">
        <v>39620</v>
      </c>
      <c r="C63">
        <v>65.268000000000001</v>
      </c>
      <c r="D63">
        <v>66.463300000000004</v>
      </c>
      <c r="E63">
        <v>17426</v>
      </c>
      <c r="F63">
        <v>331.24619999999999</v>
      </c>
      <c r="G63">
        <v>229.2424</v>
      </c>
      <c r="H63">
        <v>2.1310340999999999</v>
      </c>
      <c r="I63">
        <v>19</v>
      </c>
      <c r="K63">
        <f t="shared" ref="K63:K72" si="152">2*PI()/86400*H63</f>
        <v>1.5497317298864206E-4</v>
      </c>
      <c r="M63">
        <f t="shared" ref="M63" si="153">(398600500000000/K63^2)^(1/3)</f>
        <v>25507913.152886041</v>
      </c>
      <c r="N63">
        <f t="shared" ref="N63:N72" si="154">E63/10000000</f>
        <v>1.7426E-3</v>
      </c>
      <c r="O63">
        <f t="shared" ref="O63:O72" si="155">C63</f>
        <v>65.268000000000001</v>
      </c>
      <c r="P63">
        <f t="shared" ref="P63:P72" si="156">D63</f>
        <v>66.463300000000004</v>
      </c>
      <c r="Q63">
        <f t="shared" ref="Q63:Q72" si="157">F63</f>
        <v>331.24619999999999</v>
      </c>
      <c r="R63">
        <f t="shared" ref="R63:R72" si="158">G63</f>
        <v>229.2424</v>
      </c>
      <c r="S63">
        <f t="shared" ref="S63:S72" si="159">$V$7</f>
        <v>546328782.00028801</v>
      </c>
    </row>
    <row r="64" spans="1:19" ht="14.65" x14ac:dyDescent="0.45">
      <c r="A64" s="1" t="s">
        <v>56</v>
      </c>
      <c r="B64">
        <v>2500</v>
      </c>
      <c r="C64">
        <v>-755</v>
      </c>
      <c r="K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f>0</f>
        <v>0</v>
      </c>
      <c r="R64">
        <f>0</f>
        <v>0</v>
      </c>
      <c r="S64">
        <f>0</f>
        <v>0</v>
      </c>
    </row>
    <row r="65" spans="1:19" ht="14.65" x14ac:dyDescent="0.45">
      <c r="A65" s="1">
        <v>1</v>
      </c>
      <c r="B65" t="s">
        <v>43</v>
      </c>
      <c r="C65" t="s">
        <v>44</v>
      </c>
      <c r="D65">
        <v>17113.999791670001</v>
      </c>
      <c r="E65">
        <v>2.9999999999999997E-8</v>
      </c>
      <c r="F65" t="s">
        <v>2</v>
      </c>
      <c r="G65" t="s">
        <v>2</v>
      </c>
      <c r="H65">
        <v>0</v>
      </c>
      <c r="I65">
        <v>1136</v>
      </c>
      <c r="K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</row>
    <row r="66" spans="1:19" ht="14.65" x14ac:dyDescent="0.45">
      <c r="A66" s="1">
        <v>2</v>
      </c>
      <c r="B66">
        <v>40001</v>
      </c>
      <c r="C66">
        <v>65.208600000000004</v>
      </c>
      <c r="D66">
        <v>66.464299999999994</v>
      </c>
      <c r="E66">
        <v>5074</v>
      </c>
      <c r="F66">
        <v>230.80449999999999</v>
      </c>
      <c r="G66">
        <v>192.82149999999999</v>
      </c>
      <c r="H66">
        <v>2.1310283499999998</v>
      </c>
      <c r="I66">
        <v>15</v>
      </c>
      <c r="K66">
        <f t="shared" ref="K66:K72" si="160">2*PI()/86400*H66</f>
        <v>1.5497275483684209E-4</v>
      </c>
      <c r="M66">
        <f t="shared" ref="M66" si="161">(398600500000000/K66^2)^(1/3)</f>
        <v>25507959.036972903</v>
      </c>
      <c r="N66">
        <f t="shared" ref="N66:N72" si="162">E66/10000000</f>
        <v>5.0739999999999997E-4</v>
      </c>
      <c r="O66">
        <f t="shared" ref="O66:O72" si="163">C66</f>
        <v>65.208600000000004</v>
      </c>
      <c r="P66">
        <f t="shared" ref="P66:P72" si="164">D66</f>
        <v>66.464299999999994</v>
      </c>
      <c r="Q66">
        <f t="shared" ref="Q66:Q72" si="165">F66</f>
        <v>230.80449999999999</v>
      </c>
      <c r="R66">
        <f t="shared" ref="R66:R72" si="166">G66</f>
        <v>192.82149999999999</v>
      </c>
      <c r="S66">
        <f t="shared" ref="S66:S72" si="167">$V$7</f>
        <v>546328782.00028801</v>
      </c>
    </row>
    <row r="67" spans="1:19" ht="14.65" x14ac:dyDescent="0.45">
      <c r="A67" s="1" t="s">
        <v>56</v>
      </c>
      <c r="B67">
        <v>2501</v>
      </c>
      <c r="C67">
        <v>-702</v>
      </c>
      <c r="K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</row>
    <row r="68" spans="1:19" ht="14.65" x14ac:dyDescent="0.45">
      <c r="A68" s="1">
        <v>1</v>
      </c>
      <c r="B68" t="s">
        <v>45</v>
      </c>
      <c r="C68" t="s">
        <v>46</v>
      </c>
      <c r="D68">
        <v>17113.999791670001</v>
      </c>
      <c r="E68">
        <v>2E-8</v>
      </c>
      <c r="F68" t="s">
        <v>2</v>
      </c>
      <c r="G68" t="s">
        <v>2</v>
      </c>
      <c r="H68">
        <v>0</v>
      </c>
      <c r="I68">
        <v>1130</v>
      </c>
      <c r="K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S68">
        <f>0</f>
        <v>0</v>
      </c>
    </row>
    <row r="69" spans="1:19" ht="14.65" x14ac:dyDescent="0.45">
      <c r="A69" s="1">
        <v>2</v>
      </c>
      <c r="B69">
        <v>40315</v>
      </c>
      <c r="C69">
        <v>64.437399999999997</v>
      </c>
      <c r="D69">
        <v>307.23970000000003</v>
      </c>
      <c r="E69">
        <v>13731</v>
      </c>
      <c r="F69">
        <v>204.7012</v>
      </c>
      <c r="G69">
        <v>25.6997</v>
      </c>
      <c r="H69">
        <v>2.1309865100000001</v>
      </c>
      <c r="I69">
        <v>19</v>
      </c>
      <c r="K69">
        <f t="shared" ref="K69:K72" si="168">2*PI()/86400*H69</f>
        <v>1.5496971214617946E-4</v>
      </c>
      <c r="M69">
        <f t="shared" ref="M69" si="169">(398600500000000/K69^2)^(1/3)</f>
        <v>25508292.919741467</v>
      </c>
      <c r="N69">
        <f t="shared" ref="N69:N72" si="170">E69/10000000</f>
        <v>1.3730999999999999E-3</v>
      </c>
      <c r="O69">
        <f t="shared" ref="O69:O72" si="171">C69</f>
        <v>64.437399999999997</v>
      </c>
      <c r="P69">
        <f t="shared" ref="P69:P72" si="172">D69</f>
        <v>307.23970000000003</v>
      </c>
      <c r="Q69">
        <f t="shared" ref="Q69:Q72" si="173">F69</f>
        <v>204.7012</v>
      </c>
      <c r="R69">
        <f t="shared" ref="R69:R72" si="174">G69</f>
        <v>25.6997</v>
      </c>
      <c r="S69">
        <f t="shared" ref="S69:S72" si="175">$V$7</f>
        <v>546328782.00028801</v>
      </c>
    </row>
    <row r="70" spans="1:19" ht="14.65" x14ac:dyDescent="0.45">
      <c r="A70" s="1" t="s">
        <v>56</v>
      </c>
      <c r="B70">
        <v>2514</v>
      </c>
      <c r="C70">
        <v>-751</v>
      </c>
      <c r="K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f>0</f>
        <v>0</v>
      </c>
      <c r="R70">
        <f>0</f>
        <v>0</v>
      </c>
      <c r="S70">
        <f>0</f>
        <v>0</v>
      </c>
    </row>
    <row r="71" spans="1:19" ht="14.65" x14ac:dyDescent="0.45">
      <c r="A71" s="1">
        <v>1</v>
      </c>
      <c r="B71" t="s">
        <v>47</v>
      </c>
      <c r="C71" t="s">
        <v>48</v>
      </c>
      <c r="D71">
        <v>17113.999791670001</v>
      </c>
      <c r="E71">
        <v>2.9999999999999997E-8</v>
      </c>
      <c r="F71" t="s">
        <v>2</v>
      </c>
      <c r="G71" t="s">
        <v>2</v>
      </c>
      <c r="H71">
        <v>0</v>
      </c>
      <c r="I71">
        <v>1137</v>
      </c>
      <c r="K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f>0</f>
        <v>0</v>
      </c>
      <c r="R71">
        <f>0</f>
        <v>0</v>
      </c>
      <c r="S71">
        <f>0</f>
        <v>0</v>
      </c>
    </row>
    <row r="72" spans="1:19" ht="14.65" x14ac:dyDescent="0.45">
      <c r="A72" s="1">
        <v>2</v>
      </c>
      <c r="B72">
        <v>41330</v>
      </c>
      <c r="C72">
        <v>65.009299999999996</v>
      </c>
      <c r="D72">
        <v>66.622299999999996</v>
      </c>
      <c r="E72">
        <v>8490</v>
      </c>
      <c r="F72">
        <v>232.10239999999999</v>
      </c>
      <c r="G72">
        <v>11.379</v>
      </c>
      <c r="H72">
        <v>2.1310340299999999</v>
      </c>
      <c r="I72">
        <v>15</v>
      </c>
      <c r="K72">
        <f t="shared" ref="K72" si="176">2*PI()/86400*H72</f>
        <v>1.549731678980984E-4</v>
      </c>
      <c r="M72">
        <f t="shared" ref="M72" si="177">(398600500000000/K72^2)^(1/3)</f>
        <v>25507913.711473729</v>
      </c>
      <c r="N72">
        <f t="shared" ref="N72" si="178">E72/10000000</f>
        <v>8.4900000000000004E-4</v>
      </c>
      <c r="O72">
        <f>C72</f>
        <v>65.009299999999996</v>
      </c>
      <c r="P72">
        <f>D72</f>
        <v>66.622299999999996</v>
      </c>
      <c r="Q72">
        <f>F72</f>
        <v>232.10239999999999</v>
      </c>
      <c r="R72">
        <f>G72</f>
        <v>11.379</v>
      </c>
      <c r="S72">
        <f t="shared" ref="S72" si="179">$V$7</f>
        <v>546328782.00028801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E3" sqref="E3"/>
    </sheetView>
  </sheetViews>
  <sheetFormatPr defaultRowHeight="14.25" x14ac:dyDescent="0.45"/>
  <cols>
    <col min="1" max="1" width="7.6640625" bestFit="1" customWidth="1"/>
    <col min="2" max="2" width="6.73046875" bestFit="1" customWidth="1"/>
    <col min="3" max="3" width="7.73046875" bestFit="1" customWidth="1"/>
    <col min="4" max="4" width="11.73046875" bestFit="1" customWidth="1"/>
    <col min="5" max="5" width="11.33203125" bestFit="1" customWidth="1"/>
    <col min="6" max="7" width="8.73046875" bestFit="1" customWidth="1"/>
    <col min="8" max="8" width="10.73046875" bestFit="1" customWidth="1"/>
    <col min="9" max="9" width="4.73046875" bestFit="1" customWidth="1"/>
  </cols>
  <sheetData>
    <row r="1" spans="1:9" x14ac:dyDescent="0.45">
      <c r="A1" t="s">
        <v>56</v>
      </c>
      <c r="B1">
        <v>2425</v>
      </c>
      <c r="C1">
        <v>-716</v>
      </c>
    </row>
    <row r="2" spans="1:9" x14ac:dyDescent="0.45">
      <c r="A2">
        <v>1</v>
      </c>
      <c r="B2" t="s">
        <v>0</v>
      </c>
      <c r="C2" t="s">
        <v>1</v>
      </c>
      <c r="D2">
        <v>17113.999791670001</v>
      </c>
      <c r="E2">
        <v>2E-8</v>
      </c>
      <c r="F2" t="s">
        <v>2</v>
      </c>
      <c r="G2" t="s">
        <v>2</v>
      </c>
      <c r="H2">
        <v>0</v>
      </c>
      <c r="I2">
        <v>1138</v>
      </c>
    </row>
    <row r="3" spans="1:9" x14ac:dyDescent="0.45">
      <c r="A3">
        <v>2</v>
      </c>
      <c r="B3">
        <v>29670</v>
      </c>
      <c r="C3">
        <v>65.488600000000005</v>
      </c>
      <c r="D3">
        <v>306.6891</v>
      </c>
      <c r="E3">
        <v>21536</v>
      </c>
      <c r="F3">
        <v>351.82549999999998</v>
      </c>
      <c r="G3">
        <v>330.6995</v>
      </c>
      <c r="H3">
        <v>2.1310495899999999</v>
      </c>
      <c r="I3">
        <v>12</v>
      </c>
    </row>
    <row r="4" spans="1:9" x14ac:dyDescent="0.45">
      <c r="A4" t="s">
        <v>56</v>
      </c>
      <c r="B4">
        <v>2426</v>
      </c>
      <c r="C4">
        <v>-717</v>
      </c>
    </row>
    <row r="5" spans="1:9" x14ac:dyDescent="0.45">
      <c r="A5">
        <v>1</v>
      </c>
      <c r="B5" t="s">
        <v>3</v>
      </c>
      <c r="C5" t="s">
        <v>4</v>
      </c>
      <c r="D5">
        <v>17113.999791670001</v>
      </c>
      <c r="E5">
        <v>2E-8</v>
      </c>
      <c r="F5" t="s">
        <v>2</v>
      </c>
      <c r="G5" t="s">
        <v>2</v>
      </c>
      <c r="H5">
        <v>0</v>
      </c>
      <c r="I5">
        <v>1139</v>
      </c>
    </row>
    <row r="6" spans="1:9" x14ac:dyDescent="0.45">
      <c r="A6">
        <v>2</v>
      </c>
      <c r="B6">
        <v>29671</v>
      </c>
      <c r="C6">
        <v>65.505899999999997</v>
      </c>
      <c r="D6">
        <v>306.77769999999998</v>
      </c>
      <c r="E6">
        <v>17315</v>
      </c>
      <c r="F6">
        <v>157.12649999999999</v>
      </c>
      <c r="G6">
        <v>24.121200000000002</v>
      </c>
      <c r="H6">
        <v>2.13103043</v>
      </c>
      <c r="I6">
        <v>18</v>
      </c>
    </row>
    <row r="7" spans="1:9" x14ac:dyDescent="0.45">
      <c r="A7" t="s">
        <v>56</v>
      </c>
      <c r="B7">
        <v>2424</v>
      </c>
      <c r="C7">
        <v>-715</v>
      </c>
    </row>
    <row r="8" spans="1:9" x14ac:dyDescent="0.45">
      <c r="A8">
        <v>1</v>
      </c>
      <c r="B8" t="s">
        <v>5</v>
      </c>
      <c r="C8" t="s">
        <v>6</v>
      </c>
      <c r="D8">
        <v>17113.999791670001</v>
      </c>
      <c r="E8">
        <v>2E-8</v>
      </c>
      <c r="F8" t="s">
        <v>2</v>
      </c>
      <c r="G8" t="s">
        <v>2</v>
      </c>
      <c r="H8">
        <v>0</v>
      </c>
      <c r="I8">
        <v>1130</v>
      </c>
    </row>
    <row r="9" spans="1:9" x14ac:dyDescent="0.45">
      <c r="A9">
        <v>2</v>
      </c>
      <c r="B9">
        <v>29672</v>
      </c>
      <c r="C9">
        <v>65.490300000000005</v>
      </c>
      <c r="D9">
        <v>306.70030000000003</v>
      </c>
      <c r="E9">
        <v>16803</v>
      </c>
      <c r="F9">
        <v>156.01150000000001</v>
      </c>
      <c r="G9">
        <v>200.66589999999999</v>
      </c>
      <c r="H9">
        <v>2.1310215499999998</v>
      </c>
      <c r="I9">
        <v>10</v>
      </c>
    </row>
    <row r="10" spans="1:9" x14ac:dyDescent="0.45">
      <c r="A10" t="s">
        <v>56</v>
      </c>
      <c r="B10">
        <v>2433</v>
      </c>
      <c r="C10">
        <v>-720</v>
      </c>
    </row>
    <row r="11" spans="1:9" x14ac:dyDescent="0.45">
      <c r="A11">
        <v>1</v>
      </c>
      <c r="B11" t="s">
        <v>7</v>
      </c>
      <c r="C11" t="s">
        <v>8</v>
      </c>
      <c r="D11">
        <v>17113.999791670001</v>
      </c>
      <c r="E11">
        <v>2.9999999999999997E-8</v>
      </c>
      <c r="F11" t="s">
        <v>2</v>
      </c>
      <c r="G11" t="s">
        <v>2</v>
      </c>
      <c r="H11">
        <v>0</v>
      </c>
      <c r="I11">
        <v>1134</v>
      </c>
    </row>
    <row r="12" spans="1:9" x14ac:dyDescent="0.45">
      <c r="A12">
        <v>2</v>
      </c>
      <c r="B12">
        <v>32275</v>
      </c>
      <c r="C12">
        <v>65.4863</v>
      </c>
      <c r="D12">
        <v>67.454999999999998</v>
      </c>
      <c r="E12">
        <v>4311</v>
      </c>
      <c r="F12">
        <v>295.55770000000001</v>
      </c>
      <c r="G12">
        <v>219.12520000000001</v>
      </c>
      <c r="H12">
        <v>2.13104608</v>
      </c>
      <c r="I12">
        <v>17</v>
      </c>
    </row>
    <row r="13" spans="1:9" x14ac:dyDescent="0.45">
      <c r="A13" t="s">
        <v>56</v>
      </c>
      <c r="B13">
        <v>2432</v>
      </c>
      <c r="C13">
        <v>-719</v>
      </c>
    </row>
    <row r="14" spans="1:9" x14ac:dyDescent="0.45">
      <c r="A14">
        <v>1</v>
      </c>
      <c r="B14" t="s">
        <v>9</v>
      </c>
      <c r="C14" t="s">
        <v>10</v>
      </c>
      <c r="D14">
        <v>17113.999791670001</v>
      </c>
      <c r="E14">
        <v>2.9999999999999997E-8</v>
      </c>
      <c r="F14" t="s">
        <v>2</v>
      </c>
      <c r="G14" t="s">
        <v>2</v>
      </c>
      <c r="H14">
        <v>0</v>
      </c>
      <c r="I14">
        <v>1135</v>
      </c>
    </row>
    <row r="15" spans="1:9" x14ac:dyDescent="0.45">
      <c r="A15">
        <v>2</v>
      </c>
      <c r="B15">
        <v>32276</v>
      </c>
      <c r="C15">
        <v>65.4983</v>
      </c>
      <c r="D15">
        <v>67.525800000000004</v>
      </c>
      <c r="E15">
        <v>13904</v>
      </c>
      <c r="F15">
        <v>334.42239999999998</v>
      </c>
      <c r="G15">
        <v>133.25069999999999</v>
      </c>
      <c r="H15">
        <v>2.1310405299999999</v>
      </c>
      <c r="I15">
        <v>10</v>
      </c>
    </row>
    <row r="16" spans="1:9" x14ac:dyDescent="0.45">
      <c r="A16" t="s">
        <v>56</v>
      </c>
      <c r="B16">
        <v>2434</v>
      </c>
      <c r="C16">
        <v>-721</v>
      </c>
    </row>
    <row r="17" spans="1:9" x14ac:dyDescent="0.45">
      <c r="A17">
        <v>1</v>
      </c>
      <c r="B17" t="s">
        <v>11</v>
      </c>
      <c r="C17" t="s">
        <v>12</v>
      </c>
      <c r="D17">
        <v>17113.999791670001</v>
      </c>
      <c r="E17">
        <v>2E-8</v>
      </c>
      <c r="F17" t="s">
        <v>2</v>
      </c>
      <c r="G17" t="s">
        <v>2</v>
      </c>
      <c r="H17">
        <v>0</v>
      </c>
      <c r="I17">
        <v>1138</v>
      </c>
    </row>
    <row r="18" spans="1:9" x14ac:dyDescent="0.45">
      <c r="A18">
        <v>2</v>
      </c>
      <c r="B18">
        <v>32393</v>
      </c>
      <c r="C18">
        <v>65.105000000000004</v>
      </c>
      <c r="D18">
        <v>305.8639</v>
      </c>
      <c r="E18">
        <v>5935</v>
      </c>
      <c r="F18">
        <v>96.502099999999999</v>
      </c>
      <c r="G18">
        <v>308.04669999999999</v>
      </c>
      <c r="H18">
        <v>2.13102787</v>
      </c>
      <c r="I18">
        <v>18</v>
      </c>
    </row>
    <row r="19" spans="1:9" x14ac:dyDescent="0.45">
      <c r="A19" t="s">
        <v>56</v>
      </c>
      <c r="B19">
        <v>2436</v>
      </c>
      <c r="C19">
        <v>-723</v>
      </c>
    </row>
    <row r="20" spans="1:9" x14ac:dyDescent="0.45">
      <c r="A20">
        <v>1</v>
      </c>
      <c r="B20" t="s">
        <v>13</v>
      </c>
      <c r="C20" t="s">
        <v>14</v>
      </c>
      <c r="D20">
        <v>17113.999791670001</v>
      </c>
      <c r="E20">
        <v>2E-8</v>
      </c>
      <c r="F20" t="s">
        <v>2</v>
      </c>
      <c r="G20" t="s">
        <v>2</v>
      </c>
      <c r="H20">
        <v>0</v>
      </c>
      <c r="I20">
        <v>1130</v>
      </c>
    </row>
    <row r="21" spans="1:9" x14ac:dyDescent="0.45">
      <c r="A21">
        <v>2</v>
      </c>
      <c r="B21">
        <v>32395</v>
      </c>
      <c r="C21">
        <v>64.656700000000001</v>
      </c>
      <c r="D21">
        <v>306.98849999999999</v>
      </c>
      <c r="E21">
        <v>9615</v>
      </c>
      <c r="F21">
        <v>215.5275</v>
      </c>
      <c r="G21">
        <v>280.851</v>
      </c>
      <c r="H21">
        <v>2.13101619</v>
      </c>
      <c r="I21">
        <v>14</v>
      </c>
    </row>
    <row r="22" spans="1:9" x14ac:dyDescent="0.45">
      <c r="A22" t="s">
        <v>56</v>
      </c>
      <c r="B22">
        <v>2456</v>
      </c>
      <c r="C22">
        <v>-730</v>
      </c>
    </row>
    <row r="23" spans="1:9" x14ac:dyDescent="0.45">
      <c r="A23">
        <v>1</v>
      </c>
      <c r="B23" t="s">
        <v>15</v>
      </c>
      <c r="C23" t="s">
        <v>16</v>
      </c>
      <c r="D23">
        <v>17113.999791670001</v>
      </c>
      <c r="E23">
        <v>-4.9999999999999998E-8</v>
      </c>
      <c r="F23" t="s">
        <v>2</v>
      </c>
      <c r="G23" t="s">
        <v>2</v>
      </c>
      <c r="H23">
        <v>0</v>
      </c>
      <c r="I23">
        <v>1132</v>
      </c>
    </row>
    <row r="24" spans="1:9" x14ac:dyDescent="0.45">
      <c r="A24">
        <v>2</v>
      </c>
      <c r="B24">
        <v>36111</v>
      </c>
      <c r="C24">
        <v>64.177899999999994</v>
      </c>
      <c r="D24">
        <v>185.4307</v>
      </c>
      <c r="E24">
        <v>5435</v>
      </c>
      <c r="F24">
        <v>303.42099999999999</v>
      </c>
      <c r="G24">
        <v>272.02550000000002</v>
      </c>
      <c r="H24">
        <v>2.1310262799999999</v>
      </c>
      <c r="I24">
        <v>15</v>
      </c>
    </row>
    <row r="25" spans="1:9" x14ac:dyDescent="0.45">
      <c r="A25" t="s">
        <v>56</v>
      </c>
      <c r="B25">
        <v>2457</v>
      </c>
      <c r="C25">
        <v>-733</v>
      </c>
    </row>
    <row r="26" spans="1:9" x14ac:dyDescent="0.45">
      <c r="A26">
        <v>1</v>
      </c>
      <c r="B26" t="s">
        <v>17</v>
      </c>
      <c r="C26" t="s">
        <v>18</v>
      </c>
      <c r="D26">
        <v>17113.999791670001</v>
      </c>
      <c r="E26">
        <v>-4.9999999999999998E-8</v>
      </c>
      <c r="F26" t="s">
        <v>2</v>
      </c>
      <c r="G26" t="s">
        <v>2</v>
      </c>
      <c r="H26">
        <v>0</v>
      </c>
      <c r="I26">
        <v>1133</v>
      </c>
    </row>
    <row r="27" spans="1:9" x14ac:dyDescent="0.45">
      <c r="A27">
        <v>2</v>
      </c>
      <c r="B27">
        <v>36112</v>
      </c>
      <c r="C27">
        <v>64.159899999999993</v>
      </c>
      <c r="D27">
        <v>185.35069999999999</v>
      </c>
      <c r="E27">
        <v>6263</v>
      </c>
      <c r="F27">
        <v>181.16849999999999</v>
      </c>
      <c r="G27">
        <v>163.0899</v>
      </c>
      <c r="H27">
        <v>2.1310130599999999</v>
      </c>
      <c r="I27">
        <v>19</v>
      </c>
    </row>
    <row r="28" spans="1:9" x14ac:dyDescent="0.45">
      <c r="A28" t="s">
        <v>56</v>
      </c>
      <c r="B28">
        <v>2458</v>
      </c>
      <c r="C28">
        <v>-734</v>
      </c>
    </row>
    <row r="29" spans="1:9" x14ac:dyDescent="0.45">
      <c r="A29">
        <v>1</v>
      </c>
      <c r="B29" t="s">
        <v>19</v>
      </c>
      <c r="C29" t="s">
        <v>20</v>
      </c>
      <c r="D29">
        <v>17113.999791670001</v>
      </c>
      <c r="E29">
        <v>-4.9999999999999998E-8</v>
      </c>
      <c r="F29" t="s">
        <v>2</v>
      </c>
      <c r="G29" t="s">
        <v>2</v>
      </c>
      <c r="H29">
        <v>0</v>
      </c>
      <c r="I29">
        <v>1134</v>
      </c>
    </row>
    <row r="30" spans="1:9" x14ac:dyDescent="0.45">
      <c r="A30">
        <v>2</v>
      </c>
      <c r="B30">
        <v>36113</v>
      </c>
      <c r="C30">
        <v>64.165300000000002</v>
      </c>
      <c r="D30">
        <v>185.35839999999999</v>
      </c>
      <c r="E30">
        <v>1871</v>
      </c>
      <c r="F30">
        <v>317.54669999999999</v>
      </c>
      <c r="G30">
        <v>74.62</v>
      </c>
      <c r="H30">
        <v>2.1310189099999999</v>
      </c>
      <c r="I30">
        <v>11</v>
      </c>
    </row>
    <row r="31" spans="1:9" x14ac:dyDescent="0.45">
      <c r="A31" t="s">
        <v>56</v>
      </c>
      <c r="B31">
        <v>2459</v>
      </c>
      <c r="C31">
        <v>-731</v>
      </c>
    </row>
    <row r="32" spans="1:9" x14ac:dyDescent="0.45">
      <c r="A32">
        <v>1</v>
      </c>
      <c r="B32" t="s">
        <v>21</v>
      </c>
      <c r="C32" t="s">
        <v>22</v>
      </c>
      <c r="D32">
        <v>17113.999791670001</v>
      </c>
      <c r="E32">
        <v>2.9999999999999997E-8</v>
      </c>
      <c r="F32" t="s">
        <v>2</v>
      </c>
      <c r="G32" t="s">
        <v>2</v>
      </c>
      <c r="H32">
        <v>0</v>
      </c>
      <c r="I32">
        <v>1132</v>
      </c>
    </row>
    <row r="33" spans="1:9" x14ac:dyDescent="0.45">
      <c r="A33">
        <v>2</v>
      </c>
      <c r="B33">
        <v>36400</v>
      </c>
      <c r="C33">
        <v>65.395300000000006</v>
      </c>
      <c r="D33">
        <v>66.567400000000006</v>
      </c>
      <c r="E33">
        <v>29811</v>
      </c>
      <c r="F33">
        <v>350.69979999999998</v>
      </c>
      <c r="G33">
        <v>26.511099999999999</v>
      </c>
      <c r="H33">
        <v>2.1310223399999999</v>
      </c>
      <c r="I33">
        <v>16</v>
      </c>
    </row>
    <row r="34" spans="1:9" x14ac:dyDescent="0.45">
      <c r="A34" t="s">
        <v>56</v>
      </c>
      <c r="B34">
        <v>2461</v>
      </c>
      <c r="C34">
        <v>-735</v>
      </c>
    </row>
    <row r="35" spans="1:9" x14ac:dyDescent="0.45">
      <c r="A35">
        <v>1</v>
      </c>
      <c r="B35" t="s">
        <v>23</v>
      </c>
      <c r="C35" t="s">
        <v>24</v>
      </c>
      <c r="D35">
        <v>17113.999791670001</v>
      </c>
      <c r="E35">
        <v>2.9999999999999997E-8</v>
      </c>
      <c r="F35" t="s">
        <v>2</v>
      </c>
      <c r="G35" t="s">
        <v>2</v>
      </c>
      <c r="H35">
        <v>0</v>
      </c>
      <c r="I35">
        <v>1133</v>
      </c>
    </row>
    <row r="36" spans="1:9" x14ac:dyDescent="0.45">
      <c r="A36">
        <v>2</v>
      </c>
      <c r="B36">
        <v>36401</v>
      </c>
      <c r="C36">
        <v>65.388199999999998</v>
      </c>
      <c r="D36">
        <v>66.546199999999999</v>
      </c>
      <c r="E36">
        <v>6619</v>
      </c>
      <c r="F36">
        <v>46.118899999999996</v>
      </c>
      <c r="G36">
        <v>241.68510000000001</v>
      </c>
      <c r="H36">
        <v>2.1310226800000001</v>
      </c>
      <c r="I36">
        <v>11</v>
      </c>
    </row>
    <row r="37" spans="1:9" x14ac:dyDescent="0.45">
      <c r="A37" t="s">
        <v>56</v>
      </c>
      <c r="B37">
        <v>2460</v>
      </c>
      <c r="C37">
        <v>-732</v>
      </c>
    </row>
    <row r="38" spans="1:9" x14ac:dyDescent="0.45">
      <c r="A38">
        <v>1</v>
      </c>
      <c r="B38" t="s">
        <v>25</v>
      </c>
      <c r="C38" t="s">
        <v>26</v>
      </c>
      <c r="D38">
        <v>17113.999791670001</v>
      </c>
      <c r="E38">
        <v>2.9999999999999997E-8</v>
      </c>
      <c r="F38" t="s">
        <v>2</v>
      </c>
      <c r="G38" t="s">
        <v>2</v>
      </c>
      <c r="H38">
        <v>0</v>
      </c>
      <c r="I38">
        <v>1134</v>
      </c>
    </row>
    <row r="39" spans="1:9" x14ac:dyDescent="0.45">
      <c r="A39">
        <v>2</v>
      </c>
      <c r="B39">
        <v>36402</v>
      </c>
      <c r="C39">
        <v>65.378500000000003</v>
      </c>
      <c r="D39">
        <v>66.519300000000001</v>
      </c>
      <c r="E39">
        <v>2577</v>
      </c>
      <c r="F39">
        <v>333.51679999999999</v>
      </c>
      <c r="G39">
        <v>355.67779999999999</v>
      </c>
      <c r="H39">
        <v>2.1310167999999998</v>
      </c>
      <c r="I39">
        <v>15</v>
      </c>
    </row>
    <row r="40" spans="1:9" x14ac:dyDescent="0.45">
      <c r="A40" t="s">
        <v>56</v>
      </c>
      <c r="B40">
        <v>2465</v>
      </c>
      <c r="C40">
        <v>-737</v>
      </c>
    </row>
    <row r="41" spans="1:9" x14ac:dyDescent="0.45">
      <c r="A41">
        <v>1</v>
      </c>
      <c r="B41" t="s">
        <v>27</v>
      </c>
      <c r="C41" t="s">
        <v>28</v>
      </c>
      <c r="D41">
        <v>16325.99980324</v>
      </c>
      <c r="E41">
        <v>-1E-8</v>
      </c>
      <c r="F41" t="s">
        <v>2</v>
      </c>
      <c r="G41" t="s">
        <v>2</v>
      </c>
      <c r="H41">
        <v>0</v>
      </c>
      <c r="I41">
        <v>3254</v>
      </c>
    </row>
    <row r="42" spans="1:9" x14ac:dyDescent="0.45">
      <c r="A42">
        <v>2</v>
      </c>
      <c r="B42">
        <v>37138</v>
      </c>
      <c r="C42">
        <v>64.779799999999994</v>
      </c>
      <c r="D42">
        <v>311.21949999999998</v>
      </c>
      <c r="E42">
        <v>35339</v>
      </c>
      <c r="F42">
        <v>175.97290000000001</v>
      </c>
      <c r="G42">
        <v>208.25839999999999</v>
      </c>
      <c r="H42">
        <v>2.1310343500000002</v>
      </c>
      <c r="I42">
        <v>12</v>
      </c>
    </row>
    <row r="43" spans="1:9" x14ac:dyDescent="0.45">
      <c r="A43" t="s">
        <v>56</v>
      </c>
      <c r="B43">
        <v>2464</v>
      </c>
      <c r="C43">
        <v>-736</v>
      </c>
    </row>
    <row r="44" spans="1:9" x14ac:dyDescent="0.45">
      <c r="A44">
        <v>1</v>
      </c>
      <c r="B44" t="s">
        <v>29</v>
      </c>
      <c r="C44" t="s">
        <v>30</v>
      </c>
      <c r="D44">
        <v>17113.999791670001</v>
      </c>
      <c r="E44">
        <v>2E-8</v>
      </c>
      <c r="F44" t="s">
        <v>2</v>
      </c>
      <c r="G44" t="s">
        <v>2</v>
      </c>
      <c r="H44">
        <v>0</v>
      </c>
      <c r="I44">
        <v>1139</v>
      </c>
    </row>
    <row r="45" spans="1:9" x14ac:dyDescent="0.45">
      <c r="A45">
        <v>2</v>
      </c>
      <c r="B45">
        <v>37139</v>
      </c>
      <c r="C45">
        <v>64.710400000000007</v>
      </c>
      <c r="D45">
        <v>305.87830000000002</v>
      </c>
      <c r="E45">
        <v>24276</v>
      </c>
      <c r="F45">
        <v>17.148800000000001</v>
      </c>
      <c r="G45">
        <v>255.14099999999999</v>
      </c>
      <c r="H45">
        <v>2.1310275000000001</v>
      </c>
      <c r="I45">
        <v>11</v>
      </c>
    </row>
    <row r="46" spans="1:9" x14ac:dyDescent="0.45">
      <c r="A46" t="s">
        <v>56</v>
      </c>
      <c r="B46">
        <v>2474</v>
      </c>
      <c r="C46">
        <v>-742</v>
      </c>
    </row>
    <row r="47" spans="1:9" x14ac:dyDescent="0.45">
      <c r="A47">
        <v>1</v>
      </c>
      <c r="B47" t="s">
        <v>31</v>
      </c>
      <c r="C47" t="s">
        <v>32</v>
      </c>
      <c r="D47">
        <v>17113.999791670001</v>
      </c>
      <c r="E47">
        <v>-4.9999999999999998E-8</v>
      </c>
      <c r="F47" t="s">
        <v>2</v>
      </c>
      <c r="G47" t="s">
        <v>2</v>
      </c>
      <c r="H47">
        <v>0</v>
      </c>
      <c r="I47">
        <v>1135</v>
      </c>
    </row>
    <row r="48" spans="1:9" x14ac:dyDescent="0.45">
      <c r="A48">
        <v>2</v>
      </c>
      <c r="B48">
        <v>37829</v>
      </c>
      <c r="C48">
        <v>64.502200000000002</v>
      </c>
      <c r="D48">
        <v>185.9726</v>
      </c>
      <c r="E48">
        <v>9644</v>
      </c>
      <c r="F48">
        <v>251.97739999999999</v>
      </c>
      <c r="G48">
        <v>183.50110000000001</v>
      </c>
      <c r="H48">
        <v>2.13101691</v>
      </c>
      <c r="I48">
        <v>10</v>
      </c>
    </row>
    <row r="49" spans="1:9" x14ac:dyDescent="0.45">
      <c r="A49" t="s">
        <v>56</v>
      </c>
      <c r="B49">
        <v>2476</v>
      </c>
      <c r="C49">
        <v>-744</v>
      </c>
    </row>
    <row r="50" spans="1:9" x14ac:dyDescent="0.45">
      <c r="A50">
        <v>1</v>
      </c>
      <c r="B50" t="s">
        <v>33</v>
      </c>
      <c r="C50" t="s">
        <v>34</v>
      </c>
      <c r="D50">
        <v>17113.999791670001</v>
      </c>
      <c r="E50">
        <v>-4.9999999999999998E-8</v>
      </c>
      <c r="F50" t="s">
        <v>2</v>
      </c>
      <c r="G50" t="s">
        <v>2</v>
      </c>
      <c r="H50">
        <v>0</v>
      </c>
      <c r="I50">
        <v>1137</v>
      </c>
    </row>
    <row r="51" spans="1:9" x14ac:dyDescent="0.45">
      <c r="A51">
        <v>2</v>
      </c>
      <c r="B51">
        <v>37867</v>
      </c>
      <c r="C51">
        <v>64.482200000000006</v>
      </c>
      <c r="D51">
        <v>186.04570000000001</v>
      </c>
      <c r="E51">
        <v>18845</v>
      </c>
      <c r="F51">
        <v>245.59</v>
      </c>
      <c r="G51">
        <v>235.8159</v>
      </c>
      <c r="H51">
        <v>2.13101736</v>
      </c>
      <c r="I51">
        <v>19</v>
      </c>
    </row>
    <row r="52" spans="1:9" x14ac:dyDescent="0.45">
      <c r="A52" t="s">
        <v>56</v>
      </c>
      <c r="B52">
        <v>2477</v>
      </c>
      <c r="C52">
        <v>-745</v>
      </c>
    </row>
    <row r="53" spans="1:9" x14ac:dyDescent="0.45">
      <c r="A53">
        <v>1</v>
      </c>
      <c r="B53" t="s">
        <v>35</v>
      </c>
      <c r="C53" t="s">
        <v>36</v>
      </c>
      <c r="D53">
        <v>17113.999791670001</v>
      </c>
      <c r="E53">
        <v>-4.9999999999999998E-8</v>
      </c>
      <c r="F53" t="s">
        <v>2</v>
      </c>
      <c r="G53" t="s">
        <v>2</v>
      </c>
      <c r="H53">
        <v>0</v>
      </c>
      <c r="I53">
        <v>1138</v>
      </c>
    </row>
    <row r="54" spans="1:9" x14ac:dyDescent="0.45">
      <c r="A54">
        <v>2</v>
      </c>
      <c r="B54">
        <v>37868</v>
      </c>
      <c r="C54">
        <v>64.490499999999997</v>
      </c>
      <c r="D54">
        <v>186.08940000000001</v>
      </c>
      <c r="E54">
        <v>16770</v>
      </c>
      <c r="F54">
        <v>247.2482</v>
      </c>
      <c r="G54">
        <v>53.3078</v>
      </c>
      <c r="H54">
        <v>2.1310153999999999</v>
      </c>
      <c r="I54">
        <v>12</v>
      </c>
    </row>
    <row r="55" spans="1:9" x14ac:dyDescent="0.45">
      <c r="A55" t="s">
        <v>56</v>
      </c>
      <c r="B55">
        <v>2475</v>
      </c>
      <c r="C55">
        <v>-743</v>
      </c>
    </row>
    <row r="56" spans="1:9" x14ac:dyDescent="0.45">
      <c r="A56">
        <v>1</v>
      </c>
      <c r="B56" t="s">
        <v>37</v>
      </c>
      <c r="C56" t="s">
        <v>38</v>
      </c>
      <c r="D56">
        <v>17113.999791670001</v>
      </c>
      <c r="E56">
        <v>-4.9999999999999998E-8</v>
      </c>
      <c r="F56" t="s">
        <v>2</v>
      </c>
      <c r="G56" t="s">
        <v>2</v>
      </c>
      <c r="H56">
        <v>0</v>
      </c>
      <c r="I56">
        <v>1139</v>
      </c>
    </row>
    <row r="57" spans="1:9" x14ac:dyDescent="0.45">
      <c r="A57">
        <v>2</v>
      </c>
      <c r="B57">
        <v>37869</v>
      </c>
      <c r="C57">
        <v>64.497900000000001</v>
      </c>
      <c r="D57">
        <v>186.08019999999999</v>
      </c>
      <c r="E57">
        <v>21730</v>
      </c>
      <c r="F57">
        <v>271.62290000000002</v>
      </c>
      <c r="G57">
        <v>345.29489999999998</v>
      </c>
      <c r="H57">
        <v>2.1310166499999998</v>
      </c>
      <c r="I57">
        <v>13</v>
      </c>
    </row>
    <row r="58" spans="1:9" x14ac:dyDescent="0.45">
      <c r="A58" t="s">
        <v>56</v>
      </c>
      <c r="B58">
        <v>2485</v>
      </c>
      <c r="C58">
        <v>-747</v>
      </c>
    </row>
    <row r="59" spans="1:9" x14ac:dyDescent="0.45">
      <c r="A59">
        <v>1</v>
      </c>
      <c r="B59" t="s">
        <v>39</v>
      </c>
      <c r="C59" t="s">
        <v>40</v>
      </c>
      <c r="D59">
        <v>17113.999791670001</v>
      </c>
      <c r="E59">
        <v>-4.9999999999999998E-8</v>
      </c>
      <c r="F59" t="s">
        <v>2</v>
      </c>
      <c r="G59" t="s">
        <v>2</v>
      </c>
      <c r="H59">
        <v>0</v>
      </c>
      <c r="I59">
        <v>1131</v>
      </c>
    </row>
    <row r="60" spans="1:9" x14ac:dyDescent="0.45">
      <c r="A60">
        <v>2</v>
      </c>
      <c r="B60">
        <v>39155</v>
      </c>
      <c r="C60">
        <v>64.651700000000005</v>
      </c>
      <c r="D60">
        <v>186.06360000000001</v>
      </c>
      <c r="E60">
        <v>19188</v>
      </c>
      <c r="F60">
        <v>240.60640000000001</v>
      </c>
      <c r="G60">
        <v>285.8381</v>
      </c>
      <c r="H60">
        <v>2.1310170099999999</v>
      </c>
      <c r="I60">
        <v>15</v>
      </c>
    </row>
    <row r="61" spans="1:9" x14ac:dyDescent="0.45">
      <c r="A61" t="s">
        <v>56</v>
      </c>
      <c r="B61">
        <v>2492</v>
      </c>
      <c r="C61">
        <v>-754</v>
      </c>
    </row>
    <row r="62" spans="1:9" x14ac:dyDescent="0.45">
      <c r="A62">
        <v>1</v>
      </c>
      <c r="B62" t="s">
        <v>41</v>
      </c>
      <c r="C62" t="s">
        <v>42</v>
      </c>
      <c r="D62">
        <v>17113.999791670001</v>
      </c>
      <c r="E62">
        <v>2.9999999999999997E-8</v>
      </c>
      <c r="F62" t="s">
        <v>2</v>
      </c>
      <c r="G62" t="s">
        <v>2</v>
      </c>
      <c r="H62">
        <v>0</v>
      </c>
      <c r="I62">
        <v>1139</v>
      </c>
    </row>
    <row r="63" spans="1:9" x14ac:dyDescent="0.45">
      <c r="A63">
        <v>2</v>
      </c>
      <c r="B63">
        <v>39620</v>
      </c>
      <c r="C63">
        <v>65.268000000000001</v>
      </c>
      <c r="D63">
        <v>66.463300000000004</v>
      </c>
      <c r="E63">
        <v>17426</v>
      </c>
      <c r="F63">
        <v>331.24619999999999</v>
      </c>
      <c r="G63">
        <v>229.2424</v>
      </c>
      <c r="H63">
        <v>2.1310340999999999</v>
      </c>
      <c r="I63">
        <v>19</v>
      </c>
    </row>
    <row r="64" spans="1:9" x14ac:dyDescent="0.45">
      <c r="A64" t="s">
        <v>56</v>
      </c>
      <c r="B64">
        <v>2500</v>
      </c>
      <c r="C64">
        <v>-755</v>
      </c>
    </row>
    <row r="65" spans="1:9" x14ac:dyDescent="0.45">
      <c r="A65">
        <v>1</v>
      </c>
      <c r="B65" t="s">
        <v>43</v>
      </c>
      <c r="C65" t="s">
        <v>44</v>
      </c>
      <c r="D65">
        <v>17113.999791670001</v>
      </c>
      <c r="E65">
        <v>2.9999999999999997E-8</v>
      </c>
      <c r="F65" t="s">
        <v>2</v>
      </c>
      <c r="G65" t="s">
        <v>2</v>
      </c>
      <c r="H65">
        <v>0</v>
      </c>
      <c r="I65">
        <v>1136</v>
      </c>
    </row>
    <row r="66" spans="1:9" x14ac:dyDescent="0.45">
      <c r="A66">
        <v>2</v>
      </c>
      <c r="B66">
        <v>40001</v>
      </c>
      <c r="C66">
        <v>65.208600000000004</v>
      </c>
      <c r="D66">
        <v>66.464299999999994</v>
      </c>
      <c r="E66">
        <v>5074</v>
      </c>
      <c r="F66">
        <v>230.80449999999999</v>
      </c>
      <c r="G66">
        <v>192.82149999999999</v>
      </c>
      <c r="H66">
        <v>2.1310283499999998</v>
      </c>
      <c r="I66">
        <v>15</v>
      </c>
    </row>
    <row r="67" spans="1:9" x14ac:dyDescent="0.45">
      <c r="A67" t="s">
        <v>56</v>
      </c>
      <c r="B67">
        <v>2501</v>
      </c>
      <c r="C67">
        <v>-702</v>
      </c>
    </row>
    <row r="68" spans="1:9" x14ac:dyDescent="0.45">
      <c r="A68">
        <v>1</v>
      </c>
      <c r="B68" t="s">
        <v>45</v>
      </c>
      <c r="C68" t="s">
        <v>46</v>
      </c>
      <c r="D68">
        <v>17113.999791670001</v>
      </c>
      <c r="E68">
        <v>2E-8</v>
      </c>
      <c r="F68" t="s">
        <v>2</v>
      </c>
      <c r="G68" t="s">
        <v>2</v>
      </c>
      <c r="H68">
        <v>0</v>
      </c>
      <c r="I68">
        <v>1130</v>
      </c>
    </row>
    <row r="69" spans="1:9" x14ac:dyDescent="0.45">
      <c r="A69">
        <v>2</v>
      </c>
      <c r="B69">
        <v>40315</v>
      </c>
      <c r="C69">
        <v>64.437399999999997</v>
      </c>
      <c r="D69">
        <v>307.23970000000003</v>
      </c>
      <c r="E69">
        <v>13731</v>
      </c>
      <c r="F69">
        <v>204.7012</v>
      </c>
      <c r="G69">
        <v>25.6997</v>
      </c>
      <c r="H69">
        <v>2.1309865100000001</v>
      </c>
      <c r="I69">
        <v>19</v>
      </c>
    </row>
    <row r="70" spans="1:9" x14ac:dyDescent="0.45">
      <c r="A70" t="s">
        <v>56</v>
      </c>
      <c r="B70">
        <v>2514</v>
      </c>
      <c r="C70">
        <v>-751</v>
      </c>
    </row>
    <row r="71" spans="1:9" x14ac:dyDescent="0.45">
      <c r="A71">
        <v>1</v>
      </c>
      <c r="B71" t="s">
        <v>47</v>
      </c>
      <c r="C71" t="s">
        <v>48</v>
      </c>
      <c r="D71">
        <v>17113.999791670001</v>
      </c>
      <c r="E71">
        <v>2.9999999999999997E-8</v>
      </c>
      <c r="F71" t="s">
        <v>2</v>
      </c>
      <c r="G71" t="s">
        <v>2</v>
      </c>
      <c r="H71">
        <v>0</v>
      </c>
      <c r="I71">
        <v>1137</v>
      </c>
    </row>
    <row r="72" spans="1:9" x14ac:dyDescent="0.45">
      <c r="A72">
        <v>2</v>
      </c>
      <c r="B72">
        <v>41330</v>
      </c>
      <c r="C72">
        <v>65.009299999999996</v>
      </c>
      <c r="D72">
        <v>66.622299999999996</v>
      </c>
      <c r="E72">
        <v>8490</v>
      </c>
      <c r="F72">
        <v>232.10239999999999</v>
      </c>
      <c r="G72">
        <v>11.379</v>
      </c>
      <c r="H72">
        <v>2.1310340299999999</v>
      </c>
      <c r="I7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Sheet2!GLONASS_sat</vt:lpstr>
      <vt:lpstr>Sheet1!GLONASS_sat_1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wang</dc:creator>
  <cp:lastModifiedBy>bill wang</cp:lastModifiedBy>
  <dcterms:created xsi:type="dcterms:W3CDTF">2017-04-27T01:20:57Z</dcterms:created>
  <dcterms:modified xsi:type="dcterms:W3CDTF">2017-04-27T01:54:38Z</dcterms:modified>
</cp:coreProperties>
</file>