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parthpareek/Documents/Acads/02 Spring '16/03 ADA/Homework/Homework3/"/>
    </mc:Choice>
  </mc:AlternateContent>
  <bookViews>
    <workbookView xWindow="0" yWindow="460" windowWidth="25600" windowHeight="14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7" i="1" l="1"/>
  <c r="B19" i="1"/>
  <c r="B18" i="1"/>
  <c r="D19" i="1"/>
  <c r="E19" i="1"/>
  <c r="F19" i="1"/>
  <c r="D18" i="1"/>
  <c r="E18" i="1"/>
  <c r="F18" i="1"/>
  <c r="K11" i="1"/>
  <c r="K10" i="1"/>
  <c r="K9" i="1"/>
  <c r="K8" i="1"/>
  <c r="K7" i="1"/>
  <c r="K6" i="1"/>
  <c r="K5" i="1"/>
  <c r="K4" i="1"/>
  <c r="K3" i="1"/>
  <c r="C19" i="1"/>
  <c r="C4" i="1"/>
  <c r="C5" i="1"/>
  <c r="C6" i="1"/>
  <c r="C7" i="1"/>
  <c r="C8" i="1"/>
  <c r="C9" i="1"/>
  <c r="C10" i="1"/>
  <c r="C11" i="1"/>
  <c r="B23" i="1"/>
  <c r="C3" i="1"/>
  <c r="B20" i="1"/>
  <c r="B17" i="1"/>
  <c r="D17" i="1"/>
  <c r="F17" i="1"/>
  <c r="D20" i="1"/>
  <c r="D21" i="1"/>
  <c r="B21" i="1"/>
  <c r="B13" i="1"/>
  <c r="C21" i="1"/>
  <c r="C17" i="1"/>
  <c r="C20" i="1"/>
  <c r="M12" i="1"/>
  <c r="M4" i="1"/>
  <c r="M5" i="1"/>
  <c r="M6" i="1"/>
  <c r="M7" i="1"/>
  <c r="M8" i="1"/>
  <c r="M9" i="1"/>
  <c r="M10" i="1"/>
  <c r="M11" i="1"/>
  <c r="M3" i="1"/>
  <c r="L4" i="1"/>
  <c r="L5" i="1"/>
  <c r="L6" i="1"/>
  <c r="L7" i="1"/>
  <c r="L8" i="1"/>
  <c r="L9" i="1"/>
  <c r="L10" i="1"/>
  <c r="L11" i="1"/>
  <c r="L3" i="1"/>
  <c r="J11" i="1"/>
  <c r="J10" i="1"/>
  <c r="J9" i="1"/>
  <c r="J5" i="1"/>
  <c r="J6" i="1"/>
  <c r="J7" i="1"/>
  <c r="J8" i="1"/>
  <c r="J4" i="1"/>
  <c r="J3" i="1"/>
  <c r="I12" i="1"/>
  <c r="I4" i="1"/>
  <c r="I5" i="1"/>
  <c r="I6" i="1"/>
  <c r="I7" i="1"/>
  <c r="I8" i="1"/>
  <c r="I9" i="1"/>
  <c r="I10" i="1"/>
  <c r="I11" i="1"/>
  <c r="I3" i="1"/>
  <c r="H11" i="1"/>
  <c r="H10" i="1"/>
  <c r="H9" i="1"/>
  <c r="H8" i="1"/>
  <c r="H7" i="1"/>
  <c r="H6" i="1"/>
  <c r="H5" i="1"/>
  <c r="H4" i="1"/>
  <c r="H3" i="1"/>
  <c r="G11" i="1"/>
  <c r="G10" i="1"/>
  <c r="G9" i="1"/>
  <c r="G8" i="1"/>
  <c r="G7" i="1"/>
  <c r="G6" i="1"/>
  <c r="G5" i="1"/>
  <c r="G4" i="1"/>
  <c r="G3" i="1"/>
  <c r="B14" i="1"/>
  <c r="F4" i="1"/>
  <c r="F5" i="1"/>
  <c r="F6" i="1"/>
  <c r="F7" i="1"/>
  <c r="F8" i="1"/>
  <c r="F9" i="1"/>
  <c r="F10" i="1"/>
  <c r="F11" i="1"/>
  <c r="F3" i="1"/>
  <c r="E4" i="1"/>
  <c r="E5" i="1"/>
  <c r="E6" i="1"/>
  <c r="E7" i="1"/>
  <c r="E8" i="1"/>
  <c r="E9" i="1"/>
  <c r="E10" i="1"/>
  <c r="E11" i="1"/>
  <c r="E3" i="1"/>
</calcChain>
</file>

<file path=xl/sharedStrings.xml><?xml version="1.0" encoding="utf-8"?>
<sst xmlns="http://schemas.openxmlformats.org/spreadsheetml/2006/main" count="28" uniqueCount="21">
  <si>
    <t>n</t>
  </si>
  <si>
    <t>Mean</t>
  </si>
  <si>
    <t>Sample SD</t>
  </si>
  <si>
    <t>Pooled Variance</t>
  </si>
  <si>
    <t>n-1</t>
  </si>
  <si>
    <t>Var</t>
  </si>
  <si>
    <t>Total</t>
  </si>
  <si>
    <t>Res</t>
  </si>
  <si>
    <t>Res. Sq.</t>
  </si>
  <si>
    <t>Between group</t>
  </si>
  <si>
    <t>Within group</t>
  </si>
  <si>
    <t>Source</t>
  </si>
  <si>
    <t>Sum of squares</t>
  </si>
  <si>
    <t>D.F</t>
  </si>
  <si>
    <t>Mean square</t>
  </si>
  <si>
    <t>F - Stat</t>
  </si>
  <si>
    <t>p - value</t>
  </si>
  <si>
    <t>Mean Sq.</t>
  </si>
  <si>
    <t>Intermediate</t>
  </si>
  <si>
    <t>- 2 groups</t>
  </si>
  <si>
    <t>-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</si>
</sst>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TimesLTStd"/>
    </font>
    <font>
      <b/>
      <i/>
      <sz val="9"/>
      <color theme="1"/>
      <name val="TimesLTStd"/>
    </font>
    <font>
      <b/>
      <sz val="9"/>
      <color theme="1"/>
      <name val="TimesLTStd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D8" sqref="D8"/>
    </sheetView>
  </sheetViews>
  <sheetFormatPr baseColWidth="10" defaultRowHeight="16" x14ac:dyDescent="0.2"/>
  <cols>
    <col min="7" max="7" width="12" bestFit="1" customWidth="1"/>
  </cols>
  <sheetData>
    <row r="1" spans="1:13" x14ac:dyDescent="0.2">
      <c r="G1" s="7" t="s">
        <v>6</v>
      </c>
      <c r="H1" s="7"/>
      <c r="I1" s="7"/>
      <c r="J1" s="7" t="s">
        <v>18</v>
      </c>
      <c r="K1" s="7"/>
      <c r="L1" s="7"/>
      <c r="M1" s="7"/>
    </row>
    <row r="2" spans="1:13" x14ac:dyDescent="0.2">
      <c r="A2" t="s">
        <v>0</v>
      </c>
      <c r="B2" t="s">
        <v>1</v>
      </c>
      <c r="C2" t="s">
        <v>17</v>
      </c>
      <c r="D2" t="s">
        <v>2</v>
      </c>
      <c r="E2" t="s">
        <v>4</v>
      </c>
      <c r="F2" t="s">
        <v>5</v>
      </c>
      <c r="G2" t="s">
        <v>1</v>
      </c>
      <c r="H2" t="s">
        <v>7</v>
      </c>
      <c r="I2" t="s">
        <v>8</v>
      </c>
      <c r="J2" t="s">
        <v>1</v>
      </c>
      <c r="K2" t="s">
        <v>17</v>
      </c>
      <c r="L2" t="s">
        <v>7</v>
      </c>
      <c r="M2" t="s">
        <v>8</v>
      </c>
    </row>
    <row r="3" spans="1:13" x14ac:dyDescent="0.2">
      <c r="A3">
        <v>127</v>
      </c>
      <c r="B3">
        <v>7.3470000000000004</v>
      </c>
      <c r="C3">
        <f t="shared" ref="C3:C11" si="0">B3^2</f>
        <v>53.978409000000006</v>
      </c>
      <c r="D3">
        <v>0.49790000000000001</v>
      </c>
      <c r="E3">
        <f>A3-1</f>
        <v>126</v>
      </c>
      <c r="F3">
        <f>D3*D3</f>
        <v>0.24790441000000002</v>
      </c>
      <c r="G3">
        <f>$B$14</f>
        <v>7.4745646258503395</v>
      </c>
      <c r="H3">
        <f>G3-B3</f>
        <v>0.12756462585033912</v>
      </c>
      <c r="I3">
        <f>H3*H3</f>
        <v>1.6272733768337006E-2</v>
      </c>
      <c r="J3">
        <f>SUMPRODUCT(B3:B8,A3:A8)/SUM(A3:A8)</f>
        <v>7.4054888888888879</v>
      </c>
      <c r="K3">
        <f t="shared" ref="K3:K11" si="1">J3^2</f>
        <v>54.841265683456776</v>
      </c>
      <c r="L3">
        <f>J3-B3</f>
        <v>5.848888888888748E-2</v>
      </c>
      <c r="M3">
        <f>L3*L3</f>
        <v>3.4209501234566254E-3</v>
      </c>
    </row>
    <row r="4" spans="1:13" x14ac:dyDescent="0.2">
      <c r="A4">
        <v>44</v>
      </c>
      <c r="B4">
        <v>7.3680000000000003</v>
      </c>
      <c r="C4">
        <f t="shared" si="0"/>
        <v>54.287424000000001</v>
      </c>
      <c r="D4">
        <v>0.42349999999999999</v>
      </c>
      <c r="E4">
        <f t="shared" ref="E4:E11" si="2">A4-1</f>
        <v>43</v>
      </c>
      <c r="F4">
        <f t="shared" ref="F4:F11" si="3">D4*D4</f>
        <v>0.17935224999999999</v>
      </c>
      <c r="G4">
        <f t="shared" ref="G4:G11" si="4">$B$14</f>
        <v>7.4745646258503395</v>
      </c>
      <c r="H4">
        <f t="shared" ref="H4:H11" si="5">G4-B4</f>
        <v>0.10656462585033921</v>
      </c>
      <c r="I4">
        <f t="shared" ref="I4:I11" si="6">H4*H4</f>
        <v>1.1356019482622784E-2</v>
      </c>
      <c r="J4">
        <f>J3</f>
        <v>7.4054888888888879</v>
      </c>
      <c r="K4">
        <f t="shared" si="1"/>
        <v>54.841265683456776</v>
      </c>
      <c r="L4">
        <f t="shared" ref="L4:L11" si="7">J4-B4</f>
        <v>3.7488888888887573E-2</v>
      </c>
      <c r="M4">
        <f t="shared" ref="M4:M11" si="8">L4*L4</f>
        <v>1.4054167901233581E-3</v>
      </c>
    </row>
    <row r="5" spans="1:13" x14ac:dyDescent="0.2">
      <c r="A5">
        <v>24</v>
      </c>
      <c r="B5">
        <v>7.4180000000000001</v>
      </c>
      <c r="C5">
        <f t="shared" si="0"/>
        <v>55.026724000000002</v>
      </c>
      <c r="D5">
        <v>0.39550000000000002</v>
      </c>
      <c r="E5">
        <f t="shared" si="2"/>
        <v>23</v>
      </c>
      <c r="F5">
        <f t="shared" si="3"/>
        <v>0.15642025000000001</v>
      </c>
      <c r="G5">
        <f t="shared" si="4"/>
        <v>7.4745646258503395</v>
      </c>
      <c r="H5">
        <f t="shared" si="5"/>
        <v>5.656462585033939E-2</v>
      </c>
      <c r="I5">
        <f t="shared" si="6"/>
        <v>3.1995568975888831E-3</v>
      </c>
      <c r="J5">
        <f t="shared" ref="J5:J8" si="9">J4</f>
        <v>7.4054888888888879</v>
      </c>
      <c r="K5">
        <f t="shared" si="1"/>
        <v>54.841265683456776</v>
      </c>
      <c r="L5">
        <f t="shared" si="7"/>
        <v>-1.251111111111225E-2</v>
      </c>
      <c r="M5">
        <f t="shared" si="8"/>
        <v>1.5652790123459639E-4</v>
      </c>
    </row>
    <row r="6" spans="1:13" x14ac:dyDescent="0.2">
      <c r="A6">
        <v>41</v>
      </c>
      <c r="B6">
        <v>7.4870000000000001</v>
      </c>
      <c r="C6">
        <f t="shared" si="0"/>
        <v>56.055168999999999</v>
      </c>
      <c r="D6">
        <v>0.31830000000000003</v>
      </c>
      <c r="E6">
        <f t="shared" si="2"/>
        <v>40</v>
      </c>
      <c r="F6">
        <f t="shared" si="3"/>
        <v>0.10131489000000002</v>
      </c>
      <c r="G6">
        <f t="shared" si="4"/>
        <v>7.4745646258503395</v>
      </c>
      <c r="H6">
        <f t="shared" si="5"/>
        <v>-1.2435374149660561E-2</v>
      </c>
      <c r="I6">
        <f t="shared" si="6"/>
        <v>1.5463853024204612E-4</v>
      </c>
      <c r="J6">
        <f t="shared" si="9"/>
        <v>7.4054888888888879</v>
      </c>
      <c r="K6">
        <f t="shared" si="1"/>
        <v>54.841265683456776</v>
      </c>
      <c r="L6">
        <f t="shared" si="7"/>
        <v>-8.15111111111122E-2</v>
      </c>
      <c r="M6">
        <f t="shared" si="8"/>
        <v>6.6440612345680791E-3</v>
      </c>
    </row>
    <row r="7" spans="1:13" x14ac:dyDescent="0.2">
      <c r="A7">
        <v>18</v>
      </c>
      <c r="B7">
        <v>7.5629999999999997</v>
      </c>
      <c r="C7">
        <f t="shared" si="0"/>
        <v>57.198968999999998</v>
      </c>
      <c r="D7">
        <v>0.31109999999999999</v>
      </c>
      <c r="E7">
        <f t="shared" si="2"/>
        <v>17</v>
      </c>
      <c r="F7">
        <f t="shared" si="3"/>
        <v>9.6783209999999995E-2</v>
      </c>
      <c r="G7">
        <f t="shared" si="4"/>
        <v>7.4745646258503395</v>
      </c>
      <c r="H7">
        <f t="shared" si="5"/>
        <v>-8.8435374149660184E-2</v>
      </c>
      <c r="I7">
        <f t="shared" si="6"/>
        <v>7.8208154009903851E-3</v>
      </c>
      <c r="J7">
        <f t="shared" si="9"/>
        <v>7.4054888888888879</v>
      </c>
      <c r="K7">
        <f t="shared" si="1"/>
        <v>54.841265683456776</v>
      </c>
      <c r="L7">
        <f t="shared" si="7"/>
        <v>-0.15751111111111182</v>
      </c>
      <c r="M7">
        <f t="shared" si="8"/>
        <v>2.4809750123457014E-2</v>
      </c>
    </row>
    <row r="8" spans="1:13" x14ac:dyDescent="0.2">
      <c r="A8">
        <v>16</v>
      </c>
      <c r="B8">
        <v>7.5679999999999996</v>
      </c>
      <c r="C8">
        <f t="shared" si="0"/>
        <v>57.274623999999996</v>
      </c>
      <c r="D8">
        <v>0.46489999999999998</v>
      </c>
      <c r="E8">
        <f t="shared" si="2"/>
        <v>15</v>
      </c>
      <c r="F8">
        <f t="shared" si="3"/>
        <v>0.21613200999999999</v>
      </c>
      <c r="G8">
        <f t="shared" si="4"/>
        <v>7.4745646258503395</v>
      </c>
      <c r="H8">
        <f t="shared" si="5"/>
        <v>-9.3435374149660078E-2</v>
      </c>
      <c r="I8">
        <f t="shared" si="6"/>
        <v>8.7301691424869661E-3</v>
      </c>
      <c r="J8">
        <f t="shared" si="9"/>
        <v>7.4054888888888879</v>
      </c>
      <c r="K8">
        <f t="shared" si="1"/>
        <v>54.841265683456776</v>
      </c>
      <c r="L8">
        <f t="shared" si="7"/>
        <v>-0.16251111111111172</v>
      </c>
      <c r="M8">
        <f t="shared" si="8"/>
        <v>2.6409861234568097E-2</v>
      </c>
    </row>
    <row r="9" spans="1:13" x14ac:dyDescent="0.2">
      <c r="A9">
        <v>11</v>
      </c>
      <c r="B9">
        <v>8.2140000000000004</v>
      </c>
      <c r="C9">
        <f t="shared" si="0"/>
        <v>67.469796000000002</v>
      </c>
      <c r="D9">
        <v>0.29630000000000001</v>
      </c>
      <c r="E9">
        <f t="shared" si="2"/>
        <v>10</v>
      </c>
      <c r="F9">
        <f t="shared" si="3"/>
        <v>8.7793690000000008E-2</v>
      </c>
      <c r="G9">
        <f t="shared" si="4"/>
        <v>7.4745646258503395</v>
      </c>
      <c r="H9">
        <f t="shared" si="5"/>
        <v>-0.73943537414966087</v>
      </c>
      <c r="I9">
        <f t="shared" si="6"/>
        <v>0.54676467254384897</v>
      </c>
      <c r="J9">
        <f>SUMPRODUCT(B9:B11,A9:A11)/SUM(A9:A11)</f>
        <v>8.2516666666666669</v>
      </c>
      <c r="K9">
        <f t="shared" si="1"/>
        <v>68.090002777777784</v>
      </c>
      <c r="L9">
        <f t="shared" si="7"/>
        <v>3.7666666666666515E-2</v>
      </c>
      <c r="M9">
        <f t="shared" si="8"/>
        <v>1.4187777777777664E-3</v>
      </c>
    </row>
    <row r="10" spans="1:13" x14ac:dyDescent="0.2">
      <c r="A10">
        <v>7</v>
      </c>
      <c r="B10">
        <v>8.2720000000000002</v>
      </c>
      <c r="C10">
        <f t="shared" si="0"/>
        <v>68.425984</v>
      </c>
      <c r="D10">
        <v>0.32419999999999999</v>
      </c>
      <c r="E10">
        <f t="shared" si="2"/>
        <v>6</v>
      </c>
      <c r="F10">
        <f t="shared" si="3"/>
        <v>0.10510563999999999</v>
      </c>
      <c r="G10">
        <f t="shared" si="4"/>
        <v>7.4745646258503395</v>
      </c>
      <c r="H10">
        <f t="shared" si="5"/>
        <v>-0.7974353741496607</v>
      </c>
      <c r="I10">
        <f t="shared" si="6"/>
        <v>0.6359031759452094</v>
      </c>
      <c r="J10">
        <f>J9</f>
        <v>8.2516666666666669</v>
      </c>
      <c r="K10">
        <f t="shared" si="1"/>
        <v>68.090002777777784</v>
      </c>
      <c r="L10">
        <f t="shared" si="7"/>
        <v>-2.0333333333333314E-2</v>
      </c>
      <c r="M10">
        <f t="shared" si="8"/>
        <v>4.1344444444444366E-4</v>
      </c>
    </row>
    <row r="11" spans="1:13" x14ac:dyDescent="0.2">
      <c r="A11">
        <v>6</v>
      </c>
      <c r="B11">
        <v>8.2970000000000006</v>
      </c>
      <c r="C11">
        <f t="shared" si="0"/>
        <v>68.840209000000016</v>
      </c>
      <c r="D11">
        <v>0.58420000000000005</v>
      </c>
      <c r="E11">
        <f t="shared" si="2"/>
        <v>5</v>
      </c>
      <c r="F11">
        <f t="shared" si="3"/>
        <v>0.34128964000000006</v>
      </c>
      <c r="G11">
        <f t="shared" si="4"/>
        <v>7.4745646258503395</v>
      </c>
      <c r="H11">
        <f t="shared" si="5"/>
        <v>-0.82243537414966106</v>
      </c>
      <c r="I11">
        <f t="shared" si="6"/>
        <v>0.67639994465269293</v>
      </c>
      <c r="J11">
        <f>J10</f>
        <v>8.2516666666666669</v>
      </c>
      <c r="K11">
        <f t="shared" si="1"/>
        <v>68.090002777777784</v>
      </c>
      <c r="L11">
        <f t="shared" si="7"/>
        <v>-4.533333333333367E-2</v>
      </c>
      <c r="M11">
        <f t="shared" si="8"/>
        <v>2.0551111111111416E-3</v>
      </c>
    </row>
    <row r="12" spans="1:13" x14ac:dyDescent="0.2">
      <c r="I12">
        <f>SUM(I3:I11)</f>
        <v>1.9066017263640194</v>
      </c>
      <c r="M12">
        <f>SUM(M3:M11)</f>
        <v>6.673390074074112E-2</v>
      </c>
    </row>
    <row r="13" spans="1:13" x14ac:dyDescent="0.2">
      <c r="A13" t="s">
        <v>3</v>
      </c>
      <c r="B13">
        <f>SUMPRODUCT(F3:F11,E3:E11)/SUM(E3:E11)</f>
        <v>0.1919322014736842</v>
      </c>
    </row>
    <row r="14" spans="1:13" x14ac:dyDescent="0.2">
      <c r="A14" t="s">
        <v>1</v>
      </c>
      <c r="B14">
        <f>SUMPRODUCT(B3:B11,A3:A11)/SUM(A3:A11)</f>
        <v>7.4745646258503395</v>
      </c>
    </row>
    <row r="15" spans="1:13" x14ac:dyDescent="0.2">
      <c r="B15" s="5"/>
      <c r="C15" s="5"/>
    </row>
    <row r="16" spans="1:13" x14ac:dyDescent="0.2">
      <c r="A16" s="4" t="s">
        <v>11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</row>
    <row r="17" spans="1:6" x14ac:dyDescent="0.2">
      <c r="A17" t="s">
        <v>9</v>
      </c>
      <c r="B17">
        <f>B21-B20</f>
        <v>17.440153500000001</v>
      </c>
      <c r="C17">
        <f>COUNT(A3:A11)-1</f>
        <v>8</v>
      </c>
      <c r="D17">
        <f>B17/C17</f>
        <v>2.1800191875000001</v>
      </c>
      <c r="E17">
        <f>D17/$D$20</f>
        <v>11.358277406091768</v>
      </c>
      <c r="F17">
        <f>1-_xlfn.F.DIST(E17,C17,C20,TRUE)</f>
        <v>5.6621374255882984E-14</v>
      </c>
    </row>
    <row r="18" spans="1:6" x14ac:dyDescent="0.2">
      <c r="A18" s="6" t="s">
        <v>19</v>
      </c>
      <c r="B18">
        <f>K3*SUM(A3:A8)+K9*SUM(A9:A11)-SUM(A3:A11)*B14^2</f>
        <v>15.781595472108165</v>
      </c>
      <c r="C18">
        <v>1</v>
      </c>
      <c r="D18">
        <f>B18/C18</f>
        <v>15.781595472108165</v>
      </c>
      <c r="E18">
        <f>D18/$D$20</f>
        <v>82.224844767760231</v>
      </c>
      <c r="F18">
        <f>1-_xlfn.F.DIST(E18,C18,C20,TRUE)</f>
        <v>0</v>
      </c>
    </row>
    <row r="19" spans="1:6" x14ac:dyDescent="0.2">
      <c r="A19" s="6" t="s">
        <v>20</v>
      </c>
      <c r="B19">
        <f>B17-B18</f>
        <v>1.6585580278918357</v>
      </c>
      <c r="C19">
        <f>C17-C18</f>
        <v>7</v>
      </c>
      <c r="D19">
        <f>B19/C19</f>
        <v>0.23693686112740511</v>
      </c>
      <c r="E19">
        <f>D19/$D$20</f>
        <v>1.2344820687105571</v>
      </c>
      <c r="F19">
        <f>1-_xlfn.F.DIST(E19,C19,C20,TRUE)</f>
        <v>0.28366274197681718</v>
      </c>
    </row>
    <row r="20" spans="1:6" x14ac:dyDescent="0.2">
      <c r="A20" t="s">
        <v>10</v>
      </c>
      <c r="B20">
        <f>D20*C20</f>
        <v>54.700677419999998</v>
      </c>
      <c r="C20">
        <f>SUM(A3:A11)-COUNT(A3:A11)</f>
        <v>285</v>
      </c>
      <c r="D20">
        <f>B13</f>
        <v>0.1919322014736842</v>
      </c>
    </row>
    <row r="21" spans="1:6" x14ac:dyDescent="0.2">
      <c r="A21" t="s">
        <v>6</v>
      </c>
      <c r="B21">
        <f>0.4962*0.4962*293</f>
        <v>72.140830919999999</v>
      </c>
      <c r="C21">
        <f>SUM(A3:A11)-1</f>
        <v>293</v>
      </c>
      <c r="D21">
        <f>0.4962*0.4962</f>
        <v>0.24621443999999998</v>
      </c>
    </row>
    <row r="23" spans="1:6" x14ac:dyDescent="0.2">
      <c r="B23">
        <f>(SUMPRODUCT(A3:A11,C3:C11))-(SUM(A3:A11)*(B14)^2)</f>
        <v>17.454022272115253</v>
      </c>
    </row>
    <row r="24" spans="1:6" x14ac:dyDescent="0.2">
      <c r="E24" s="1"/>
    </row>
    <row r="26" spans="1:6" x14ac:dyDescent="0.2">
      <c r="E26" s="2"/>
    </row>
    <row r="28" spans="1:6" x14ac:dyDescent="0.2">
      <c r="E28" s="3"/>
    </row>
    <row r="30" spans="1:6" x14ac:dyDescent="0.2">
      <c r="E30" s="1"/>
    </row>
  </sheetData>
  <mergeCells count="2">
    <mergeCell ref="G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Pareek</dc:creator>
  <cp:lastModifiedBy>Parth Pareek</cp:lastModifiedBy>
  <dcterms:created xsi:type="dcterms:W3CDTF">2016-02-14T00:40:49Z</dcterms:created>
  <dcterms:modified xsi:type="dcterms:W3CDTF">2016-02-17T04:41:50Z</dcterms:modified>
</cp:coreProperties>
</file>