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mitps\Downloads\"/>
    </mc:Choice>
  </mc:AlternateContent>
  <xr:revisionPtr revIDLastSave="0" documentId="13_ncr:1_{84F121DF-D873-4370-A13C-9573F8FFE573}" xr6:coauthVersionLast="47" xr6:coauthVersionMax="47" xr10:uidLastSave="{00000000-0000-0000-0000-000000000000}"/>
  <bookViews>
    <workbookView xWindow="-108" yWindow="-108" windowWidth="23256" windowHeight="12456" firstSheet="3" activeTab="5" xr2:uid="{FD29E85F-B973-4621-8608-EE0C1F2880B6}"/>
  </bookViews>
  <sheets>
    <sheet name="measure of central tendency" sheetId="1" r:id="rId1"/>
    <sheet name="measure of dispersion" sheetId="4" r:id="rId2"/>
    <sheet name="More Statistics Questions" sheetId="5" r:id="rId3"/>
    <sheet name="MeasureOfSkewnessAndKurtosis" sheetId="6" r:id="rId4"/>
    <sheet name="Percentile and Quartiles" sheetId="7" r:id="rId5"/>
    <sheet name="Correlation and Covariance" sheetId="8" r:id="rId6"/>
  </sheets>
  <definedNames>
    <definedName name="_xlchart.v1.0" hidden="1">'More Statistics Questions'!$A$153:$A$159</definedName>
    <definedName name="_xlchart.v1.1" hidden="1">'More Statistics Questions'!$B$152</definedName>
    <definedName name="_xlchart.v1.10" hidden="1">'More Statistics Questions'!$A$220</definedName>
    <definedName name="_xlchart.v1.11" hidden="1">'More Statistics Questions'!$A$221</definedName>
    <definedName name="_xlchart.v1.12" hidden="1">'More Statistics Questions'!$A$222</definedName>
    <definedName name="_xlchart.v1.13" hidden="1">'More Statistics Questions'!$B$213:$K$213</definedName>
    <definedName name="_xlchart.v1.14" hidden="1">'More Statistics Questions'!$B$214:$K$214</definedName>
    <definedName name="_xlchart.v1.15" hidden="1">'More Statistics Questions'!$B$215:$K$215</definedName>
    <definedName name="_xlchart.v1.16" hidden="1">'More Statistics Questions'!$B$216:$K$216</definedName>
    <definedName name="_xlchart.v1.17" hidden="1">'More Statistics Questions'!$B$217:$K$217</definedName>
    <definedName name="_xlchart.v1.18" hidden="1">'More Statistics Questions'!$B$218:$K$218</definedName>
    <definedName name="_xlchart.v1.19" hidden="1">'More Statistics Questions'!$B$219:$K$219</definedName>
    <definedName name="_xlchart.v1.2" hidden="1">'More Statistics Questions'!$B$153:$B$159</definedName>
    <definedName name="_xlchart.v1.20" hidden="1">'More Statistics Questions'!$B$220:$K$220</definedName>
    <definedName name="_xlchart.v1.21" hidden="1">'More Statistics Questions'!$B$221:$K$221</definedName>
    <definedName name="_xlchart.v1.22" hidden="1">'More Statistics Questions'!$B$222:$K$222</definedName>
    <definedName name="_xlchart.v1.23" hidden="1">'More Statistics Questions'!$A$358</definedName>
    <definedName name="_xlchart.v1.24" hidden="1">'More Statistics Questions'!$A$359:$A$389</definedName>
    <definedName name="_xlchart.v1.25" hidden="1">'More Statistics Questions'!$A$277</definedName>
    <definedName name="_xlchart.v1.26" hidden="1">'More Statistics Questions'!$A$278:$A$326</definedName>
    <definedName name="_xlchart.v1.3" hidden="1">'More Statistics Questions'!$A$213</definedName>
    <definedName name="_xlchart.v1.4" hidden="1">'More Statistics Questions'!$A$214</definedName>
    <definedName name="_xlchart.v1.5" hidden="1">'More Statistics Questions'!$A$215</definedName>
    <definedName name="_xlchart.v1.6" hidden="1">'More Statistics Questions'!$A$216</definedName>
    <definedName name="_xlchart.v1.7" hidden="1">'More Statistics Questions'!$A$217</definedName>
    <definedName name="_xlchart.v1.8" hidden="1">'More Statistics Questions'!$A$218</definedName>
    <definedName name="_xlchart.v1.9" hidden="1">'More Statistics Questions'!$A$219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5" i="8" l="1"/>
  <c r="E84" i="8"/>
  <c r="H52" i="8"/>
  <c r="G51" i="8"/>
  <c r="H14" i="8"/>
  <c r="G13" i="8"/>
  <c r="D475" i="7" l="1"/>
  <c r="D474" i="7"/>
  <c r="D473" i="7"/>
  <c r="D470" i="7"/>
  <c r="D469" i="7"/>
  <c r="D468" i="7"/>
  <c r="F348" i="7"/>
  <c r="F347" i="7"/>
  <c r="F346" i="7"/>
  <c r="F343" i="7"/>
  <c r="F342" i="7"/>
  <c r="F341" i="7"/>
  <c r="E231" i="7"/>
  <c r="E230" i="7"/>
  <c r="E229" i="7"/>
  <c r="E223" i="7"/>
  <c r="E224" i="7"/>
  <c r="E222" i="7"/>
  <c r="E121" i="7"/>
  <c r="E120" i="7"/>
  <c r="E119" i="7"/>
  <c r="E114" i="7"/>
  <c r="E113" i="7"/>
  <c r="E112" i="7"/>
  <c r="D12" i="7"/>
  <c r="D11" i="7"/>
  <c r="D10" i="7"/>
  <c r="D9" i="7"/>
  <c r="D7" i="7"/>
  <c r="D6" i="7"/>
  <c r="D5" i="7"/>
  <c r="C100" i="1"/>
  <c r="C97" i="1"/>
  <c r="A147" i="1"/>
  <c r="D57" i="1"/>
  <c r="A74" i="1"/>
  <c r="D60" i="1"/>
  <c r="B21" i="1"/>
  <c r="B20" i="1"/>
  <c r="B6" i="1"/>
  <c r="B10" i="1" s="1"/>
</calcChain>
</file>

<file path=xl/sharedStrings.xml><?xml version="1.0" encoding="utf-8"?>
<sst xmlns="http://schemas.openxmlformats.org/spreadsheetml/2006/main" count="596" uniqueCount="81">
  <si>
    <t>Week</t>
  </si>
  <si>
    <t>Units</t>
  </si>
  <si>
    <t>MEAN</t>
  </si>
  <si>
    <t>MEDIAN</t>
  </si>
  <si>
    <t>sort in ascending order</t>
  </si>
  <si>
    <t>Median</t>
  </si>
  <si>
    <t>Mode</t>
  </si>
  <si>
    <t>None</t>
  </si>
  <si>
    <t>15, 10, 20, 25, 15, 10, 30, 20, 15, 10, 10, 25, 15, 20, 20, 15, 10, 10, 20, 25</t>
  </si>
  <si>
    <t>Data</t>
  </si>
  <si>
    <t>Mean</t>
  </si>
  <si>
    <t>ASC</t>
  </si>
  <si>
    <t>MODE</t>
  </si>
  <si>
    <t>Day</t>
  </si>
  <si>
    <t>units</t>
  </si>
  <si>
    <t>RANGE</t>
  </si>
  <si>
    <t>Standard Error</t>
  </si>
  <si>
    <t>Standard Deviation</t>
  </si>
  <si>
    <t>Sample Variance</t>
  </si>
  <si>
    <t>Kurtosis</t>
  </si>
  <si>
    <t>Skewness</t>
  </si>
  <si>
    <t>Range</t>
  </si>
  <si>
    <t>Minimum</t>
  </si>
  <si>
    <t>Maximum</t>
  </si>
  <si>
    <t>Sum</t>
  </si>
  <si>
    <t>Count</t>
  </si>
  <si>
    <t>DATA</t>
  </si>
  <si>
    <t>Column1</t>
  </si>
  <si>
    <t xml:space="preserve">model D </t>
  </si>
  <si>
    <t>model E</t>
  </si>
  <si>
    <t xml:space="preserve">model A </t>
  </si>
  <si>
    <t>model B</t>
  </si>
  <si>
    <t>model C</t>
  </si>
  <si>
    <t>Defect Type</t>
  </si>
  <si>
    <t>A</t>
  </si>
  <si>
    <t>B</t>
  </si>
  <si>
    <t>C</t>
  </si>
  <si>
    <t>E</t>
  </si>
  <si>
    <t>F</t>
  </si>
  <si>
    <t>D</t>
  </si>
  <si>
    <t>G</t>
  </si>
  <si>
    <t>Frequency</t>
  </si>
  <si>
    <t xml:space="preserve">Most Common Defect </t>
  </si>
  <si>
    <t>H</t>
  </si>
  <si>
    <t>I</t>
  </si>
  <si>
    <t>J</t>
  </si>
  <si>
    <t>Row1</t>
  </si>
  <si>
    <t>Row2</t>
  </si>
  <si>
    <t>Row3</t>
  </si>
  <si>
    <t>Row4</t>
  </si>
  <si>
    <t>Row5</t>
  </si>
  <si>
    <t>Row6</t>
  </si>
  <si>
    <t>Row7</t>
  </si>
  <si>
    <t>Row8</t>
  </si>
  <si>
    <t>Row9</t>
  </si>
  <si>
    <t>Row10</t>
  </si>
  <si>
    <t>Sales</t>
  </si>
  <si>
    <t>Bin</t>
  </si>
  <si>
    <t>More</t>
  </si>
  <si>
    <t>Response Time</t>
  </si>
  <si>
    <t>Region 1</t>
  </si>
  <si>
    <t>Region 2</t>
  </si>
  <si>
    <t>Region 3</t>
  </si>
  <si>
    <t>retruns</t>
  </si>
  <si>
    <t>incomes</t>
  </si>
  <si>
    <t>ratings</t>
  </si>
  <si>
    <t>house prices</t>
  </si>
  <si>
    <t>waiting times</t>
  </si>
  <si>
    <t>Q1</t>
  </si>
  <si>
    <t>Q2</t>
  </si>
  <si>
    <t>Q3</t>
  </si>
  <si>
    <t xml:space="preserve">Based on the quartiles and percentiles we can say that 25% of the employees earns less than 125.25k and 75% of the employees earns less than 378.75k and based on percentile 10% of the employees earns less than 72.3k and 90% of the employees earns less than 454.5k  </t>
  </si>
  <si>
    <t xml:space="preserve"> Data:
 Let's consider the monthly advertising expenditure (in thousands of dollars) and
 corresponding sales revenue (in thousands of dollars) for a sample of 12 months:</t>
  </si>
  <si>
    <t>Advertising expenditure</t>
  </si>
  <si>
    <t>Sales revenue</t>
  </si>
  <si>
    <t xml:space="preserve"> Data:
 Let's consider the daily closing prices (in dollars) of Company A and Company B for a
 sample of 20 trading days:</t>
  </si>
  <si>
    <t>Company A</t>
  </si>
  <si>
    <t>Company B</t>
  </si>
  <si>
    <t xml:space="preserve"> Data:
 Let's consider the number of hours spent studying and the corresponding exam scores
 for a sample of 30 students:</t>
  </si>
  <si>
    <t>Hours spent studying</t>
  </si>
  <si>
    <t>Exam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</si>
</sst>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trike/>
      <sz val="11"/>
      <color theme="1"/>
      <name val="Calibri"/>
      <family val="2"/>
      <scheme val="minor"/>
    </font>
    <font>
      <i/>
      <sz val="11"/>
      <color theme="1"/>
      <name val="Calibri"/>
      <family val="2"/>
      <scheme val="minor"/>
    </font>
    <font>
      <sz val="11"/>
      <color rgb="FF000000"/>
      <name val="Calibri"/>
      <family val="2"/>
      <scheme val="minor"/>
    </font>
    <font>
      <b/>
      <sz val="11"/>
      <color theme="1" tint="0.34998626667073579"/>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Alignment="1">
      <alignment horizontal="center"/>
    </xf>
    <xf numFmtId="0" fontId="1" fillId="0" borderId="0" xfId="0" applyFont="1"/>
    <xf numFmtId="0" fontId="0" fillId="0" borderId="1" xfId="0" applyBorder="1"/>
    <xf numFmtId="0" fontId="2" fillId="0" borderId="2" xfId="0" applyFont="1" applyBorder="1" applyAlignment="1">
      <alignment horizontal="center"/>
    </xf>
    <xf numFmtId="0" fontId="2" fillId="0" borderId="2" xfId="0" applyFont="1" applyBorder="1" applyAlignment="1">
      <alignment horizontal="centerContinuous"/>
    </xf>
    <xf numFmtId="0" fontId="3" fillId="0" borderId="0" xfId="0" applyFont="1" applyAlignment="1">
      <alignment horizontal="center" vertical="center"/>
    </xf>
    <xf numFmtId="0" fontId="4" fillId="0" borderId="0" xfId="0" applyFont="1" applyAlignment="1">
      <alignment horizontal="center" vertical="center"/>
    </xf>
    <xf numFmtId="0" fontId="5" fillId="2" borderId="0" xfId="0" applyFont="1" applyFill="1" applyAlignment="1">
      <alignment horizontal="left" vertical="center" wrapText="1"/>
    </xf>
    <xf numFmtId="0" fontId="5" fillId="3" borderId="0" xfId="0" applyFont="1" applyFill="1" applyAlignment="1">
      <alignment horizontal="center" wrapText="1"/>
    </xf>
    <xf numFmtId="0" fontId="0" fillId="0" borderId="0" xfId="0"/>
    <xf numFmtId="0" fontId="5" fillId="0" borderId="3" xfId="0" applyFont="1" applyBorder="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0" fillId="0" borderId="0" xfId="0"/>
    <xf numFmtId="0" fontId="5" fillId="0" borderId="3" xfId="0" applyFont="1" applyBorder="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'More Statistics Questions'!$B$152</c:f>
              <c:strCache>
                <c:ptCount val="1"/>
                <c:pt idx="0">
                  <c:v>Frequency</c:v>
                </c:pt>
              </c:strCache>
            </c:strRef>
          </c:tx>
          <c:spPr>
            <a:solidFill>
              <a:schemeClr val="accent1"/>
            </a:solidFill>
            <a:ln>
              <a:noFill/>
            </a:ln>
            <a:effectLst/>
          </c:spPr>
          <c:invertIfNegative val="0"/>
          <c:cat>
            <c:strRef>
              <c:f>'More Statistics Questions'!$A$153:$A$159</c:f>
              <c:strCache>
                <c:ptCount val="7"/>
                <c:pt idx="0">
                  <c:v>A</c:v>
                </c:pt>
                <c:pt idx="1">
                  <c:v>B</c:v>
                </c:pt>
                <c:pt idx="2">
                  <c:v>C</c:v>
                </c:pt>
                <c:pt idx="3">
                  <c:v>D</c:v>
                </c:pt>
                <c:pt idx="4">
                  <c:v>E</c:v>
                </c:pt>
                <c:pt idx="5">
                  <c:v>F</c:v>
                </c:pt>
                <c:pt idx="6">
                  <c:v>G</c:v>
                </c:pt>
              </c:strCache>
            </c:strRef>
          </c:cat>
          <c:val>
            <c:numRef>
              <c:f>'More Statistics Questions'!$B$153:$B$159</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ED8A-4242-83FF-DC1D7D218D62}"/>
            </c:ext>
          </c:extLst>
        </c:ser>
        <c:dLbls>
          <c:showLegendKey val="0"/>
          <c:showVal val="0"/>
          <c:showCatName val="0"/>
          <c:showSerName val="0"/>
          <c:showPercent val="0"/>
          <c:showBubbleSize val="0"/>
        </c:dLbls>
        <c:gapWidth val="219"/>
        <c:overlap val="-27"/>
        <c:axId val="346133423"/>
        <c:axId val="346131023"/>
      </c:barChart>
      <c:catAx>
        <c:axId val="34613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131023"/>
        <c:crosses val="autoZero"/>
        <c:auto val="1"/>
        <c:lblAlgn val="ctr"/>
        <c:lblOffset val="100"/>
        <c:noMultiLvlLbl val="0"/>
      </c:catAx>
      <c:valAx>
        <c:axId val="34613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133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'More Statistics Questions'!$A$213:$A$222</c:f>
              <c:strCache>
                <c:ptCount val="10"/>
                <c:pt idx="0">
                  <c:v>A</c:v>
                </c:pt>
                <c:pt idx="1">
                  <c:v>B</c:v>
                </c:pt>
                <c:pt idx="2">
                  <c:v>C</c:v>
                </c:pt>
                <c:pt idx="3">
                  <c:v>D</c:v>
                </c:pt>
                <c:pt idx="4">
                  <c:v>E</c:v>
                </c:pt>
                <c:pt idx="5">
                  <c:v>F</c:v>
                </c:pt>
                <c:pt idx="6">
                  <c:v>G</c:v>
                </c:pt>
                <c:pt idx="7">
                  <c:v>H</c:v>
                </c:pt>
                <c:pt idx="8">
                  <c:v>I</c:v>
                </c:pt>
                <c:pt idx="9">
                  <c:v>J</c:v>
                </c:pt>
              </c:strCache>
            </c:strRef>
          </c:cat>
          <c:val>
            <c:numRef>
              <c:f>'More Statistics Questions'!$B$213:$B$222</c:f>
              <c:numCache>
                <c:formatCode>General</c:formatCode>
                <c:ptCount val="10"/>
                <c:pt idx="0">
                  <c:v>4</c:v>
                </c:pt>
                <c:pt idx="1">
                  <c:v>5</c:v>
                </c:pt>
                <c:pt idx="2">
                  <c:v>4</c:v>
                </c:pt>
                <c:pt idx="3">
                  <c:v>3</c:v>
                </c:pt>
                <c:pt idx="4">
                  <c:v>3</c:v>
                </c:pt>
                <c:pt idx="5">
                  <c:v>5</c:v>
                </c:pt>
                <c:pt idx="6">
                  <c:v>3</c:v>
                </c:pt>
                <c:pt idx="7">
                  <c:v>3</c:v>
                </c:pt>
                <c:pt idx="8">
                  <c:v>5</c:v>
                </c:pt>
                <c:pt idx="9">
                  <c:v>3</c:v>
                </c:pt>
              </c:numCache>
            </c:numRef>
          </c:val>
          <c:extLst>
            <c:ext xmlns:c16="http://schemas.microsoft.com/office/drawing/2014/chart" uri="{C3380CC4-5D6E-409C-BE32-E72D297353CC}">
              <c16:uniqueId val="{00000000-3DBE-46A7-926F-99E523774923}"/>
            </c:ext>
          </c:extLst>
        </c:ser>
        <c:ser>
          <c:idx val="1"/>
          <c:order val="1"/>
          <c:spPr>
            <a:solidFill>
              <a:schemeClr val="accent2"/>
            </a:solidFill>
            <a:ln>
              <a:noFill/>
            </a:ln>
            <a:effectLst/>
          </c:spPr>
          <c:invertIfNegative val="0"/>
          <c:cat>
            <c:strRef>
              <c:f>'More Statistics Questions'!$A$213:$A$222</c:f>
              <c:strCache>
                <c:ptCount val="10"/>
                <c:pt idx="0">
                  <c:v>A</c:v>
                </c:pt>
                <c:pt idx="1">
                  <c:v>B</c:v>
                </c:pt>
                <c:pt idx="2">
                  <c:v>C</c:v>
                </c:pt>
                <c:pt idx="3">
                  <c:v>D</c:v>
                </c:pt>
                <c:pt idx="4">
                  <c:v>E</c:v>
                </c:pt>
                <c:pt idx="5">
                  <c:v>F</c:v>
                </c:pt>
                <c:pt idx="6">
                  <c:v>G</c:v>
                </c:pt>
                <c:pt idx="7">
                  <c:v>H</c:v>
                </c:pt>
                <c:pt idx="8">
                  <c:v>I</c:v>
                </c:pt>
                <c:pt idx="9">
                  <c:v>J</c:v>
                </c:pt>
              </c:strCache>
            </c:strRef>
          </c:cat>
          <c:val>
            <c:numRef>
              <c:f>'More Statistics Questions'!$C$213:$C$222</c:f>
              <c:numCache>
                <c:formatCode>General</c:formatCode>
                <c:ptCount val="10"/>
                <c:pt idx="0">
                  <c:v>5</c:v>
                </c:pt>
                <c:pt idx="1">
                  <c:v>4</c:v>
                </c:pt>
                <c:pt idx="2">
                  <c:v>3</c:v>
                </c:pt>
                <c:pt idx="3">
                  <c:v>4</c:v>
                </c:pt>
                <c:pt idx="4">
                  <c:v>4</c:v>
                </c:pt>
                <c:pt idx="5">
                  <c:v>4</c:v>
                </c:pt>
                <c:pt idx="6">
                  <c:v>4</c:v>
                </c:pt>
                <c:pt idx="7">
                  <c:v>4</c:v>
                </c:pt>
                <c:pt idx="8">
                  <c:v>4</c:v>
                </c:pt>
                <c:pt idx="9">
                  <c:v>4</c:v>
                </c:pt>
              </c:numCache>
            </c:numRef>
          </c:val>
          <c:extLst>
            <c:ext xmlns:c16="http://schemas.microsoft.com/office/drawing/2014/chart" uri="{C3380CC4-5D6E-409C-BE32-E72D297353CC}">
              <c16:uniqueId val="{00000001-3DBE-46A7-926F-99E523774923}"/>
            </c:ext>
          </c:extLst>
        </c:ser>
        <c:ser>
          <c:idx val="2"/>
          <c:order val="2"/>
          <c:spPr>
            <a:solidFill>
              <a:schemeClr val="accent3"/>
            </a:solidFill>
            <a:ln>
              <a:noFill/>
            </a:ln>
            <a:effectLst/>
          </c:spPr>
          <c:invertIfNegative val="0"/>
          <c:cat>
            <c:strRef>
              <c:f>'More Statistics Questions'!$A$213:$A$222</c:f>
              <c:strCache>
                <c:ptCount val="10"/>
                <c:pt idx="0">
                  <c:v>A</c:v>
                </c:pt>
                <c:pt idx="1">
                  <c:v>B</c:v>
                </c:pt>
                <c:pt idx="2">
                  <c:v>C</c:v>
                </c:pt>
                <c:pt idx="3">
                  <c:v>D</c:v>
                </c:pt>
                <c:pt idx="4">
                  <c:v>E</c:v>
                </c:pt>
                <c:pt idx="5">
                  <c:v>F</c:v>
                </c:pt>
                <c:pt idx="6">
                  <c:v>G</c:v>
                </c:pt>
                <c:pt idx="7">
                  <c:v>H</c:v>
                </c:pt>
                <c:pt idx="8">
                  <c:v>I</c:v>
                </c:pt>
                <c:pt idx="9">
                  <c:v>J</c:v>
                </c:pt>
              </c:strCache>
            </c:strRef>
          </c:cat>
          <c:val>
            <c:numRef>
              <c:f>'More Statistics Questions'!$D$213:$D$222</c:f>
              <c:numCache>
                <c:formatCode>General</c:formatCode>
                <c:ptCount val="10"/>
                <c:pt idx="0">
                  <c:v>3</c:v>
                </c:pt>
                <c:pt idx="1">
                  <c:v>2</c:v>
                </c:pt>
                <c:pt idx="2">
                  <c:v>2</c:v>
                </c:pt>
                <c:pt idx="3">
                  <c:v>5</c:v>
                </c:pt>
                <c:pt idx="4">
                  <c:v>5</c:v>
                </c:pt>
                <c:pt idx="5">
                  <c:v>3</c:v>
                </c:pt>
                <c:pt idx="6">
                  <c:v>5</c:v>
                </c:pt>
                <c:pt idx="7">
                  <c:v>5</c:v>
                </c:pt>
                <c:pt idx="8">
                  <c:v>3</c:v>
                </c:pt>
                <c:pt idx="9">
                  <c:v>5</c:v>
                </c:pt>
              </c:numCache>
            </c:numRef>
          </c:val>
          <c:extLst>
            <c:ext xmlns:c16="http://schemas.microsoft.com/office/drawing/2014/chart" uri="{C3380CC4-5D6E-409C-BE32-E72D297353CC}">
              <c16:uniqueId val="{00000002-3DBE-46A7-926F-99E523774923}"/>
            </c:ext>
          </c:extLst>
        </c:ser>
        <c:dLbls>
          <c:showLegendKey val="0"/>
          <c:showVal val="0"/>
          <c:showCatName val="0"/>
          <c:showSerName val="0"/>
          <c:showPercent val="0"/>
          <c:showBubbleSize val="0"/>
        </c:dLbls>
        <c:gapWidth val="182"/>
        <c:axId val="1370589455"/>
        <c:axId val="1370595695"/>
      </c:barChart>
      <c:catAx>
        <c:axId val="1370589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95695"/>
        <c:crosses val="autoZero"/>
        <c:auto val="1"/>
        <c:lblAlgn val="ctr"/>
        <c:lblOffset val="100"/>
        <c:noMultiLvlLbl val="0"/>
      </c:catAx>
      <c:valAx>
        <c:axId val="13705956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8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'More Statistics Questions'!$A$277</c:f>
              <c:strCache>
                <c:ptCount val="1"/>
                <c:pt idx="0">
                  <c:v>Sales</c:v>
                </c:pt>
              </c:strCache>
            </c:strRef>
          </c:tx>
          <c:spPr>
            <a:solidFill>
              <a:schemeClr val="accent1"/>
            </a:solidFill>
            <a:ln>
              <a:noFill/>
            </a:ln>
            <a:effectLst/>
          </c:spPr>
          <c:invertIfNegative val="0"/>
          <c:val>
            <c:numRef>
              <c:f>'More Statistics Questions'!$A$278:$A$326</c:f>
              <c:numCache>
                <c:formatCode>General</c:formatCode>
                <c:ptCount val="49"/>
                <c:pt idx="0">
                  <c:v>35</c:v>
                </c:pt>
                <c:pt idx="1">
                  <c:v>28</c:v>
                </c:pt>
                <c:pt idx="2">
                  <c:v>32</c:v>
                </c:pt>
                <c:pt idx="3">
                  <c:v>45</c:v>
                </c:pt>
                <c:pt idx="4">
                  <c:v>38</c:v>
                </c:pt>
                <c:pt idx="5">
                  <c:v>29</c:v>
                </c:pt>
                <c:pt idx="6">
                  <c:v>42</c:v>
                </c:pt>
                <c:pt idx="7">
                  <c:v>30</c:v>
                </c:pt>
                <c:pt idx="8">
                  <c:v>36</c:v>
                </c:pt>
                <c:pt idx="9">
                  <c:v>41</c:v>
                </c:pt>
                <c:pt idx="10">
                  <c:v>47</c:v>
                </c:pt>
                <c:pt idx="11">
                  <c:v>31</c:v>
                </c:pt>
                <c:pt idx="12">
                  <c:v>39</c:v>
                </c:pt>
                <c:pt idx="13">
                  <c:v>43</c:v>
                </c:pt>
                <c:pt idx="14">
                  <c:v>37</c:v>
                </c:pt>
                <c:pt idx="15">
                  <c:v>30</c:v>
                </c:pt>
                <c:pt idx="16">
                  <c:v>34</c:v>
                </c:pt>
                <c:pt idx="17">
                  <c:v>39</c:v>
                </c:pt>
                <c:pt idx="18">
                  <c:v>28</c:v>
                </c:pt>
                <c:pt idx="19">
                  <c:v>33</c:v>
                </c:pt>
                <c:pt idx="20">
                  <c:v>36</c:v>
                </c:pt>
                <c:pt idx="21">
                  <c:v>40</c:v>
                </c:pt>
                <c:pt idx="22">
                  <c:v>42</c:v>
                </c:pt>
                <c:pt idx="23">
                  <c:v>29</c:v>
                </c:pt>
                <c:pt idx="24">
                  <c:v>31</c:v>
                </c:pt>
                <c:pt idx="25">
                  <c:v>45</c:v>
                </c:pt>
                <c:pt idx="26">
                  <c:v>38</c:v>
                </c:pt>
                <c:pt idx="27">
                  <c:v>33</c:v>
                </c:pt>
                <c:pt idx="28">
                  <c:v>41</c:v>
                </c:pt>
                <c:pt idx="29">
                  <c:v>35</c:v>
                </c:pt>
                <c:pt idx="30">
                  <c:v>37</c:v>
                </c:pt>
                <c:pt idx="31">
                  <c:v>46</c:v>
                </c:pt>
                <c:pt idx="32">
                  <c:v>30</c:v>
                </c:pt>
                <c:pt idx="33">
                  <c:v>39</c:v>
                </c:pt>
                <c:pt idx="34">
                  <c:v>43</c:v>
                </c:pt>
                <c:pt idx="35">
                  <c:v>28</c:v>
                </c:pt>
                <c:pt idx="36">
                  <c:v>32</c:v>
                </c:pt>
                <c:pt idx="37">
                  <c:v>36</c:v>
                </c:pt>
                <c:pt idx="38">
                  <c:v>29</c:v>
                </c:pt>
                <c:pt idx="39">
                  <c:v>31</c:v>
                </c:pt>
                <c:pt idx="40">
                  <c:v>37</c:v>
                </c:pt>
                <c:pt idx="41">
                  <c:v>40</c:v>
                </c:pt>
                <c:pt idx="42">
                  <c:v>42</c:v>
                </c:pt>
                <c:pt idx="43">
                  <c:v>33</c:v>
                </c:pt>
                <c:pt idx="44">
                  <c:v>39</c:v>
                </c:pt>
                <c:pt idx="45">
                  <c:v>28</c:v>
                </c:pt>
                <c:pt idx="46">
                  <c:v>35</c:v>
                </c:pt>
                <c:pt idx="47">
                  <c:v>38</c:v>
                </c:pt>
                <c:pt idx="48">
                  <c:v>43</c:v>
                </c:pt>
              </c:numCache>
            </c:numRef>
          </c:val>
          <c:extLst>
            <c:ext xmlns:c16="http://schemas.microsoft.com/office/drawing/2014/chart" uri="{C3380CC4-5D6E-409C-BE32-E72D297353CC}">
              <c16:uniqueId val="{00000000-9F3C-4529-894E-4D86CCB88073}"/>
            </c:ext>
          </c:extLst>
        </c:ser>
        <c:dLbls>
          <c:showLegendKey val="0"/>
          <c:showVal val="0"/>
          <c:showCatName val="0"/>
          <c:showSerName val="0"/>
          <c:showPercent val="0"/>
          <c:showBubbleSize val="0"/>
        </c:dLbls>
        <c:gapWidth val="219"/>
        <c:overlap val="-27"/>
        <c:axId val="1307903311"/>
        <c:axId val="1307906191"/>
      </c:barChart>
      <c:catAx>
        <c:axId val="13079033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906191"/>
        <c:crosses val="autoZero"/>
        <c:auto val="1"/>
        <c:lblAlgn val="ctr"/>
        <c:lblOffset val="100"/>
        <c:noMultiLvlLbl val="0"/>
      </c:catAx>
      <c:valAx>
        <c:axId val="130790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90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'More Statistics Questions'!$G$364:$G$369</c:f>
              <c:strCache>
                <c:ptCount val="6"/>
                <c:pt idx="0">
                  <c:v>130</c:v>
                </c:pt>
                <c:pt idx="1">
                  <c:v>136</c:v>
                </c:pt>
                <c:pt idx="2">
                  <c:v>124</c:v>
                </c:pt>
                <c:pt idx="3">
                  <c:v>142</c:v>
                </c:pt>
                <c:pt idx="4">
                  <c:v>More</c:v>
                </c:pt>
                <c:pt idx="5">
                  <c:v>118</c:v>
                </c:pt>
              </c:strCache>
            </c:strRef>
          </c:cat>
          <c:val>
            <c:numRef>
              <c:f>'More Statistics Questions'!$H$364:$H$369</c:f>
              <c:numCache>
                <c:formatCode>General</c:formatCode>
                <c:ptCount val="6"/>
                <c:pt idx="0">
                  <c:v>10</c:v>
                </c:pt>
                <c:pt idx="1">
                  <c:v>9</c:v>
                </c:pt>
                <c:pt idx="2">
                  <c:v>6</c:v>
                </c:pt>
                <c:pt idx="3">
                  <c:v>3</c:v>
                </c:pt>
                <c:pt idx="4">
                  <c:v>2</c:v>
                </c:pt>
                <c:pt idx="5">
                  <c:v>1</c:v>
                </c:pt>
              </c:numCache>
            </c:numRef>
          </c:val>
          <c:extLst>
            <c:ext xmlns:c16="http://schemas.microsoft.com/office/drawing/2014/chart" uri="{C3380CC4-5D6E-409C-BE32-E72D297353CC}">
              <c16:uniqueId val="{00000001-9A20-42E3-82ED-12163F357559}"/>
            </c:ext>
          </c:extLst>
        </c:ser>
        <c:dLbls>
          <c:showLegendKey val="0"/>
          <c:showVal val="0"/>
          <c:showCatName val="0"/>
          <c:showSerName val="0"/>
          <c:showPercent val="0"/>
          <c:showBubbleSize val="0"/>
        </c:dLbls>
        <c:gapWidth val="150"/>
        <c:axId val="1374776495"/>
        <c:axId val="1374775055"/>
      </c:barChart>
      <c:catAx>
        <c:axId val="1374776495"/>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374775055"/>
        <c:crosses val="autoZero"/>
        <c:auto val="1"/>
        <c:lblAlgn val="ctr"/>
        <c:lblOffset val="100"/>
        <c:noMultiLvlLbl val="0"/>
      </c:catAx>
      <c:valAx>
        <c:axId val="1374775055"/>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374776495"/>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'More Statistics Questions'!$A$358</c:f>
              <c:strCache>
                <c:ptCount val="1"/>
                <c:pt idx="0">
                  <c:v>Response Time</c:v>
                </c:pt>
              </c:strCache>
            </c:strRef>
          </c:tx>
          <c:spPr>
            <a:solidFill>
              <a:schemeClr val="accent1"/>
            </a:solidFill>
            <a:ln>
              <a:noFill/>
            </a:ln>
            <a:effectLst/>
          </c:spPr>
          <c:invertIfNegative val="0"/>
          <c:val>
            <c:numRef>
              <c:f>'More Statistics Questions'!$A$359:$A$389</c:f>
              <c:numCache>
                <c:formatCode>General</c:formatCode>
                <c:ptCount val="31"/>
                <c:pt idx="0">
                  <c:v>125</c:v>
                </c:pt>
                <c:pt idx="1">
                  <c:v>148</c:v>
                </c:pt>
                <c:pt idx="2">
                  <c:v>137</c:v>
                </c:pt>
                <c:pt idx="3">
                  <c:v>120</c:v>
                </c:pt>
                <c:pt idx="4">
                  <c:v>135</c:v>
                </c:pt>
                <c:pt idx="5">
                  <c:v>132</c:v>
                </c:pt>
                <c:pt idx="6">
                  <c:v>145</c:v>
                </c:pt>
                <c:pt idx="7">
                  <c:v>122</c:v>
                </c:pt>
                <c:pt idx="8">
                  <c:v>130</c:v>
                </c:pt>
                <c:pt idx="9">
                  <c:v>141</c:v>
                </c:pt>
                <c:pt idx="10">
                  <c:v>118</c:v>
                </c:pt>
                <c:pt idx="11">
                  <c:v>125</c:v>
                </c:pt>
                <c:pt idx="12">
                  <c:v>132</c:v>
                </c:pt>
                <c:pt idx="13">
                  <c:v>136</c:v>
                </c:pt>
                <c:pt idx="14">
                  <c:v>128</c:v>
                </c:pt>
                <c:pt idx="15">
                  <c:v>123</c:v>
                </c:pt>
                <c:pt idx="16">
                  <c:v>132</c:v>
                </c:pt>
                <c:pt idx="17">
                  <c:v>129</c:v>
                </c:pt>
                <c:pt idx="18">
                  <c:v>136</c:v>
                </c:pt>
                <c:pt idx="19">
                  <c:v>127</c:v>
                </c:pt>
                <c:pt idx="20">
                  <c:v>130</c:v>
                </c:pt>
                <c:pt idx="21">
                  <c:v>122</c:v>
                </c:pt>
                <c:pt idx="22">
                  <c:v>125</c:v>
                </c:pt>
                <c:pt idx="23">
                  <c:v>141</c:v>
                </c:pt>
                <c:pt idx="24">
                  <c:v>119</c:v>
                </c:pt>
                <c:pt idx="25">
                  <c:v>125</c:v>
                </c:pt>
                <c:pt idx="26">
                  <c:v>131</c:v>
                </c:pt>
                <c:pt idx="27">
                  <c:v>136</c:v>
                </c:pt>
                <c:pt idx="28">
                  <c:v>128</c:v>
                </c:pt>
                <c:pt idx="29">
                  <c:v>124</c:v>
                </c:pt>
                <c:pt idx="30">
                  <c:v>132</c:v>
                </c:pt>
              </c:numCache>
            </c:numRef>
          </c:val>
          <c:extLst>
            <c:ext xmlns:c16="http://schemas.microsoft.com/office/drawing/2014/chart" uri="{C3380CC4-5D6E-409C-BE32-E72D297353CC}">
              <c16:uniqueId val="{00000000-13F5-4BE1-9BB3-1DC9BFBD8D8C}"/>
            </c:ext>
          </c:extLst>
        </c:ser>
        <c:dLbls>
          <c:showLegendKey val="0"/>
          <c:showVal val="0"/>
          <c:showCatName val="0"/>
          <c:showSerName val="0"/>
          <c:showPercent val="0"/>
          <c:showBubbleSize val="0"/>
        </c:dLbls>
        <c:gapWidth val="219"/>
        <c:overlap val="-27"/>
        <c:axId val="1370587055"/>
        <c:axId val="1370585135"/>
      </c:barChart>
      <c:catAx>
        <c:axId val="137058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85135"/>
        <c:crosses val="autoZero"/>
        <c:auto val="1"/>
        <c:lblAlgn val="ctr"/>
        <c:lblOffset val="100"/>
        <c:noMultiLvlLbl val="0"/>
      </c:catAx>
      <c:valAx>
        <c:axId val="137058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870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'More Statistics Questions'!$A$446</c:f>
              <c:strCache>
                <c:ptCount val="1"/>
                <c:pt idx="0">
                  <c:v>Region 1</c:v>
                </c:pt>
              </c:strCache>
            </c:strRef>
          </c:tx>
          <c:spPr>
            <a:solidFill>
              <a:schemeClr val="accent1"/>
            </a:solidFill>
            <a:ln>
              <a:noFill/>
            </a:ln>
            <a:effectLst/>
          </c:spPr>
          <c:invertIfNegative val="0"/>
          <c:val>
            <c:numRef>
              <c:f>'More Statistics Questions'!$A$447:$A$456</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48AE-4152-81E4-5D541B2517D8}"/>
            </c:ext>
          </c:extLst>
        </c:ser>
        <c:ser>
          <c:idx val="1"/>
          <c:order val="1"/>
          <c:tx>
            <c:strRef>
              <c:f>'More Statistics Questions'!$B$446</c:f>
              <c:strCache>
                <c:ptCount val="1"/>
                <c:pt idx="0">
                  <c:v>Region 2</c:v>
                </c:pt>
              </c:strCache>
            </c:strRef>
          </c:tx>
          <c:spPr>
            <a:solidFill>
              <a:schemeClr val="accent2"/>
            </a:solidFill>
            <a:ln>
              <a:noFill/>
            </a:ln>
            <a:effectLst/>
          </c:spPr>
          <c:invertIfNegative val="0"/>
          <c:val>
            <c:numRef>
              <c:f>'More Statistics Questions'!$B$447:$B$456</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48AE-4152-81E4-5D541B2517D8}"/>
            </c:ext>
          </c:extLst>
        </c:ser>
        <c:ser>
          <c:idx val="2"/>
          <c:order val="2"/>
          <c:tx>
            <c:strRef>
              <c:f>'More Statistics Questions'!$C$446</c:f>
              <c:strCache>
                <c:ptCount val="1"/>
                <c:pt idx="0">
                  <c:v>Region 3</c:v>
                </c:pt>
              </c:strCache>
            </c:strRef>
          </c:tx>
          <c:spPr>
            <a:solidFill>
              <a:schemeClr val="accent3"/>
            </a:solidFill>
            <a:ln>
              <a:noFill/>
            </a:ln>
            <a:effectLst/>
          </c:spPr>
          <c:invertIfNegative val="0"/>
          <c:val>
            <c:numRef>
              <c:f>'More Statistics Questions'!$C$447:$C$456</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48AE-4152-81E4-5D541B2517D8}"/>
            </c:ext>
          </c:extLst>
        </c:ser>
        <c:dLbls>
          <c:showLegendKey val="0"/>
          <c:showVal val="0"/>
          <c:showCatName val="0"/>
          <c:showSerName val="0"/>
          <c:showPercent val="0"/>
          <c:showBubbleSize val="0"/>
        </c:dLbls>
        <c:gapWidth val="219"/>
        <c:overlap val="-27"/>
        <c:axId val="1374752975"/>
        <c:axId val="1374762575"/>
      </c:barChart>
      <c:catAx>
        <c:axId val="137475297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762575"/>
        <c:crosses val="autoZero"/>
        <c:auto val="1"/>
        <c:lblAlgn val="ctr"/>
        <c:lblOffset val="100"/>
        <c:noMultiLvlLbl val="0"/>
      </c:catAx>
      <c:valAx>
        <c:axId val="137476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752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clusteredColumn" uniqueId="{B1B444DD-1C3F-4E4C-94A9-469FDABD6B4B}">
          <cx:tx>
            <cx:txData>
              <cx:f>_xlchart.v1.1</cx:f>
              <cx:v>Frequency</cx:v>
            </cx:txData>
          </cx:tx>
          <cx:dataId val="0"/>
          <cx:layoutPr>
            <cx:aggregation/>
          </cx:layoutPr>
          <cx:axisId val="1"/>
        </cx:series>
        <cx:series layoutId="paretoLine" ownerIdx="0" uniqueId="{7BFA6894-2F99-4806-8AD6-377132598360}">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 dir="row">_xlchart.v1.13</cx:f>
      </cx:numDim>
    </cx:data>
    <cx:data id="1">
      <cx:numDim type="val">
        <cx:f dir="row">_xlchart.v1.14</cx:f>
      </cx:numDim>
    </cx:data>
    <cx:data id="2">
      <cx:numDim type="val">
        <cx:f dir="row">_xlchart.v1.15</cx:f>
      </cx:numDim>
    </cx:data>
    <cx:data id="3">
      <cx:numDim type="val">
        <cx:f dir="row">_xlchart.v1.16</cx:f>
      </cx:numDim>
    </cx:data>
    <cx:data id="4">
      <cx:numDim type="val">
        <cx:f dir="row">_xlchart.v1.17</cx:f>
      </cx:numDim>
    </cx:data>
    <cx:data id="5">
      <cx:numDim type="val">
        <cx:f dir="row">_xlchart.v1.18</cx:f>
      </cx:numDim>
    </cx:data>
    <cx:data id="6">
      <cx:numDim type="val">
        <cx:f dir="row">_xlchart.v1.19</cx:f>
      </cx:numDim>
    </cx:data>
    <cx:data id="7">
      <cx:numDim type="val">
        <cx:f dir="row">_xlchart.v1.20</cx:f>
      </cx:numDim>
    </cx:data>
    <cx:data id="8">
      <cx:numDim type="val">
        <cx:f dir="row">_xlchart.v1.21</cx:f>
      </cx:numDim>
    </cx:data>
    <cx:data id="9">
      <cx:numDim type="val">
        <cx:f dir="row">_xlchart.v1.22</cx:f>
      </cx:numDim>
    </cx:data>
  </cx:chartData>
  <cx:chart>
    <cx:title pos="t" align="ctr" overlay="0"/>
    <cx:plotArea>
      <cx:plotAreaRegion>
        <cx:series layoutId="clusteredColumn" uniqueId="{999FBF7A-E704-4C9C-BC82-49DF48687328}" formatIdx="0">
          <cx:tx>
            <cx:txData>
              <cx:f>_xlchart.v1.3</cx:f>
              <cx:v>A</cx:v>
            </cx:txData>
          </cx:tx>
          <cx:dataId val="0"/>
          <cx:layoutPr>
            <cx:binning intervalClosed="r"/>
          </cx:layoutPr>
        </cx:series>
        <cx:series layoutId="clusteredColumn" hidden="1" uniqueId="{83E79951-684C-4747-9AB9-446E240B2676}" formatIdx="1">
          <cx:tx>
            <cx:txData>
              <cx:f>_xlchart.v1.4</cx:f>
              <cx:v>B</cx:v>
            </cx:txData>
          </cx:tx>
          <cx:dataId val="1"/>
          <cx:layoutPr>
            <cx:binning intervalClosed="r"/>
          </cx:layoutPr>
        </cx:series>
        <cx:series layoutId="clusteredColumn" hidden="1" uniqueId="{C31EABC1-3179-4479-9AB9-8C03F4A309F2}" formatIdx="2">
          <cx:tx>
            <cx:txData>
              <cx:f>_xlchart.v1.5</cx:f>
              <cx:v>C</cx:v>
            </cx:txData>
          </cx:tx>
          <cx:dataId val="2"/>
          <cx:layoutPr>
            <cx:binning intervalClosed="r"/>
          </cx:layoutPr>
        </cx:series>
        <cx:series layoutId="clusteredColumn" hidden="1" uniqueId="{071BE644-3BC3-4997-B9ED-4941102AE14A}" formatIdx="3">
          <cx:tx>
            <cx:txData>
              <cx:f>_xlchart.v1.6</cx:f>
              <cx:v>D</cx:v>
            </cx:txData>
          </cx:tx>
          <cx:dataId val="3"/>
          <cx:layoutPr>
            <cx:binning intervalClosed="r"/>
          </cx:layoutPr>
        </cx:series>
        <cx:series layoutId="clusteredColumn" hidden="1" uniqueId="{178B493C-5F97-451D-A4AD-E9D1B6B0C6F8}" formatIdx="4">
          <cx:tx>
            <cx:txData>
              <cx:f>_xlchart.v1.7</cx:f>
              <cx:v>E</cx:v>
            </cx:txData>
          </cx:tx>
          <cx:dataId val="4"/>
          <cx:layoutPr>
            <cx:binning intervalClosed="r"/>
          </cx:layoutPr>
        </cx:series>
        <cx:series layoutId="clusteredColumn" hidden="1" uniqueId="{53385264-5B97-4179-AF7D-5E62028EDFAA}" formatIdx="5">
          <cx:tx>
            <cx:txData>
              <cx:f>_xlchart.v1.8</cx:f>
              <cx:v>F</cx:v>
            </cx:txData>
          </cx:tx>
          <cx:dataId val="5"/>
          <cx:layoutPr>
            <cx:binning intervalClosed="r"/>
          </cx:layoutPr>
        </cx:series>
        <cx:series layoutId="clusteredColumn" hidden="1" uniqueId="{515D178F-B954-4EC8-94D6-81A1215BE467}" formatIdx="6">
          <cx:tx>
            <cx:txData>
              <cx:f>_xlchart.v1.9</cx:f>
              <cx:v>G</cx:v>
            </cx:txData>
          </cx:tx>
          <cx:dataId val="6"/>
          <cx:layoutPr>
            <cx:binning intervalClosed="r"/>
          </cx:layoutPr>
        </cx:series>
        <cx:series layoutId="clusteredColumn" hidden="1" uniqueId="{8E541374-EE45-4477-81FD-744CA5728CE7}" formatIdx="7">
          <cx:tx>
            <cx:txData>
              <cx:f>_xlchart.v1.10</cx:f>
              <cx:v>H</cx:v>
            </cx:txData>
          </cx:tx>
          <cx:dataId val="7"/>
          <cx:layoutPr>
            <cx:binning intervalClosed="r"/>
          </cx:layoutPr>
        </cx:series>
        <cx:series layoutId="clusteredColumn" hidden="1" uniqueId="{1FD0CCE7-2A80-4555-8198-DA9DC730A02C}" formatIdx="8">
          <cx:tx>
            <cx:txData>
              <cx:f>_xlchart.v1.11</cx:f>
              <cx:v>I</cx:v>
            </cx:txData>
          </cx:tx>
          <cx:dataId val="8"/>
          <cx:layoutPr>
            <cx:binning intervalClosed="r"/>
          </cx:layoutPr>
        </cx:series>
        <cx:series layoutId="clusteredColumn" hidden="1" uniqueId="{1AA4FB6B-8B76-4C0B-B9A5-BFF7423322F5}" formatIdx="9">
          <cx:tx>
            <cx:txData>
              <cx:f>_xlchart.v1.12</cx:f>
              <cx:v>J</cx:v>
            </cx:txData>
          </cx:tx>
          <cx:dataId val="9"/>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_xlchart.v1.26</cx:f>
      </cx:numDim>
    </cx:data>
  </cx:chartData>
  <cx:chart>
    <cx:title pos="t" align="ctr" overlay="0"/>
    <cx:plotArea>
      <cx:plotAreaRegion>
        <cx:series layoutId="clusteredColumn" uniqueId="{7DED506F-0ABA-47A2-AF17-B9BF7FE4C3B9}">
          <cx:tx>
            <cx:txData>
              <cx:f>_xlchart.v1.25</cx:f>
              <cx:v>Sales</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_xlchart.v1.24</cx:f>
      </cx:numDim>
    </cx:data>
  </cx:chartData>
  <cx:chart>
    <cx:title pos="t" align="ctr" overlay="0"/>
    <cx:plotArea>
      <cx:plotAreaRegion>
        <cx:series layoutId="clusteredColumn" uniqueId="{27B512B9-E3C7-4823-9F86-3D8AD143F1D2}">
          <cx:tx>
            <cx:txData>
              <cx:f>_xlchart.v1.23</cx:f>
              <cx:v>Response Time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chart" Target="../charts/chart4.xml"/><Relationship Id="rId3" Type="http://schemas.openxmlformats.org/officeDocument/2006/relationships/image" Target="../media/image13.png"/><Relationship Id="rId7" Type="http://schemas.microsoft.com/office/2014/relationships/chartEx" Target="../charts/chartEx2.xml"/><Relationship Id="rId12" Type="http://schemas.openxmlformats.org/officeDocument/2006/relationships/image" Target="../media/image16.png"/><Relationship Id="rId17" Type="http://schemas.openxmlformats.org/officeDocument/2006/relationships/chart" Target="../charts/chart6.xml"/><Relationship Id="rId2" Type="http://schemas.openxmlformats.org/officeDocument/2006/relationships/image" Target="../media/image12.png"/><Relationship Id="rId16" Type="http://schemas.openxmlformats.org/officeDocument/2006/relationships/image" Target="../media/image17.png"/><Relationship Id="rId1" Type="http://schemas.openxmlformats.org/officeDocument/2006/relationships/image" Target="../media/image11.png"/><Relationship Id="rId6" Type="http://schemas.openxmlformats.org/officeDocument/2006/relationships/image" Target="../media/image14.png"/><Relationship Id="rId11" Type="http://schemas.openxmlformats.org/officeDocument/2006/relationships/chart" Target="../charts/chart3.xml"/><Relationship Id="rId5" Type="http://schemas.microsoft.com/office/2014/relationships/chartEx" Target="../charts/chartEx1.xml"/><Relationship Id="rId15" Type="http://schemas.openxmlformats.org/officeDocument/2006/relationships/chart" Target="../charts/chart5.xml"/><Relationship Id="rId10" Type="http://schemas.microsoft.com/office/2014/relationships/chartEx" Target="../charts/chartEx3.xml"/><Relationship Id="rId4" Type="http://schemas.openxmlformats.org/officeDocument/2006/relationships/chart" Target="../charts/chart1.xml"/><Relationship Id="rId9" Type="http://schemas.openxmlformats.org/officeDocument/2006/relationships/chart" Target="../charts/chart2.xml"/><Relationship Id="rId14" Type="http://schemas.microsoft.com/office/2014/relationships/chartEx" Target="../charts/chartEx4.xml"/></Relationships>
</file>

<file path=xl/drawings/_rels/drawing4.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5" Type="http://schemas.openxmlformats.org/officeDocument/2006/relationships/image" Target="../media/image22.png"/><Relationship Id="rId4" Type="http://schemas.openxmlformats.org/officeDocument/2006/relationships/image" Target="../media/image21.png"/></Relationships>
</file>

<file path=xl/drawings/_rels/drawing5.xml.rels><?xml version="1.0" encoding="UTF-8" standalone="yes"?>
<Relationships xmlns="http://schemas.openxmlformats.org/package/2006/relationships"><Relationship Id="rId8" Type="http://schemas.openxmlformats.org/officeDocument/2006/relationships/image" Target="../media/image30.png"/><Relationship Id="rId3" Type="http://schemas.openxmlformats.org/officeDocument/2006/relationships/image" Target="../media/image25.png"/><Relationship Id="rId7" Type="http://schemas.openxmlformats.org/officeDocument/2006/relationships/image" Target="../media/image29.png"/><Relationship Id="rId2" Type="http://schemas.openxmlformats.org/officeDocument/2006/relationships/image" Target="../media/image24.png"/><Relationship Id="rId1" Type="http://schemas.openxmlformats.org/officeDocument/2006/relationships/image" Target="../media/image23.png"/><Relationship Id="rId6" Type="http://schemas.openxmlformats.org/officeDocument/2006/relationships/image" Target="../media/image28.png"/><Relationship Id="rId5" Type="http://schemas.openxmlformats.org/officeDocument/2006/relationships/image" Target="../media/image27.png"/><Relationship Id="rId10" Type="http://schemas.openxmlformats.org/officeDocument/2006/relationships/image" Target="../media/image32.png"/><Relationship Id="rId4" Type="http://schemas.openxmlformats.org/officeDocument/2006/relationships/image" Target="../media/image26.png"/><Relationship Id="rId9" Type="http://schemas.openxmlformats.org/officeDocument/2006/relationships/image" Target="../media/image3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editAs="oneCell">
    <xdr:from>
      <xdr:col>4</xdr:col>
      <xdr:colOff>7620</xdr:colOff>
      <xdr:row>0</xdr:row>
      <xdr:rowOff>7620</xdr:rowOff>
    </xdr:from>
    <xdr:to>
      <xdr:col>10</xdr:col>
      <xdr:colOff>289560</xdr:colOff>
      <xdr:row>14</xdr:row>
      <xdr:rowOff>61232</xdr:rowOff>
    </xdr:to>
    <xdr:pic>
      <xdr:nvPicPr>
        <xdr:cNvPr id="2" name="Picture 1">
          <a:extLst>
            <a:ext uri="{FF2B5EF4-FFF2-40B4-BE49-F238E27FC236}">
              <a16:creationId xmlns:a16="http://schemas.microsoft.com/office/drawing/2014/main" id="{12C49210-B012-9D7C-215E-1DE6C93F5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46020" y="7620"/>
          <a:ext cx="3939540" cy="26139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xdr:row>
      <xdr:rowOff>138542</xdr:rowOff>
    </xdr:from>
    <xdr:to>
      <xdr:col>6</xdr:col>
      <xdr:colOff>594360</xdr:colOff>
      <xdr:row>50</xdr:row>
      <xdr:rowOff>93285</xdr:rowOff>
    </xdr:to>
    <xdr:pic>
      <xdr:nvPicPr>
        <xdr:cNvPr id="3" name="Picture 2">
          <a:extLst>
            <a:ext uri="{FF2B5EF4-FFF2-40B4-BE49-F238E27FC236}">
              <a16:creationId xmlns:a16="http://schemas.microsoft.com/office/drawing/2014/main" id="{A3447864-D425-C753-B9D7-A8E12D8777D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076302"/>
          <a:ext cx="4251960" cy="41609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74</xdr:row>
      <xdr:rowOff>152400</xdr:rowOff>
    </xdr:from>
    <xdr:to>
      <xdr:col>8</xdr:col>
      <xdr:colOff>66941</xdr:colOff>
      <xdr:row>92</xdr:row>
      <xdr:rowOff>45720</xdr:rowOff>
    </xdr:to>
    <xdr:pic>
      <xdr:nvPicPr>
        <xdr:cNvPr id="4" name="Picture 3">
          <a:extLst>
            <a:ext uri="{FF2B5EF4-FFF2-40B4-BE49-F238E27FC236}">
              <a16:creationId xmlns:a16="http://schemas.microsoft.com/office/drawing/2014/main" id="{95B2B9BD-48B7-F14D-BF68-52FA5851B05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3685520"/>
          <a:ext cx="4943741" cy="3185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6</xdr:col>
      <xdr:colOff>397900</xdr:colOff>
      <xdr:row>17</xdr:row>
      <xdr:rowOff>160020</xdr:rowOff>
    </xdr:to>
    <xdr:pic>
      <xdr:nvPicPr>
        <xdr:cNvPr id="2" name="Picture 1">
          <a:extLst>
            <a:ext uri="{FF2B5EF4-FFF2-40B4-BE49-F238E27FC236}">
              <a16:creationId xmlns:a16="http://schemas.microsoft.com/office/drawing/2014/main" id="{657549B2-98CF-1BC6-87DF-44D42C9CE4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1"/>
          <a:ext cx="4055499" cy="3268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166620</xdr:rowOff>
    </xdr:from>
    <xdr:to>
      <xdr:col>6</xdr:col>
      <xdr:colOff>601980</xdr:colOff>
      <xdr:row>64</xdr:row>
      <xdr:rowOff>3540</xdr:rowOff>
    </xdr:to>
    <xdr:pic>
      <xdr:nvPicPr>
        <xdr:cNvPr id="3" name="Picture 2">
          <a:extLst>
            <a:ext uri="{FF2B5EF4-FFF2-40B4-BE49-F238E27FC236}">
              <a16:creationId xmlns:a16="http://schemas.microsoft.com/office/drawing/2014/main" id="{9F3AE264-A806-BFE3-6AE9-8F3FC7F0FBA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497060"/>
          <a:ext cx="4259580" cy="4226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84</xdr:row>
      <xdr:rowOff>91440</xdr:rowOff>
    </xdr:from>
    <xdr:to>
      <xdr:col>6</xdr:col>
      <xdr:colOff>225399</xdr:colOff>
      <xdr:row>98</xdr:row>
      <xdr:rowOff>137160</xdr:rowOff>
    </xdr:to>
    <xdr:pic>
      <xdr:nvPicPr>
        <xdr:cNvPr id="4" name="Picture 3">
          <a:extLst>
            <a:ext uri="{FF2B5EF4-FFF2-40B4-BE49-F238E27FC236}">
              <a16:creationId xmlns:a16="http://schemas.microsoft.com/office/drawing/2014/main" id="{7A16549D-E9E1-C2F1-1845-5F1A70E6EFE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5483840"/>
          <a:ext cx="3882999" cy="2606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127</xdr:row>
      <xdr:rowOff>38101</xdr:rowOff>
    </xdr:from>
    <xdr:to>
      <xdr:col>7</xdr:col>
      <xdr:colOff>11257</xdr:colOff>
      <xdr:row>148</xdr:row>
      <xdr:rowOff>106681</xdr:rowOff>
    </xdr:to>
    <xdr:pic>
      <xdr:nvPicPr>
        <xdr:cNvPr id="5" name="Picture 4">
          <a:extLst>
            <a:ext uri="{FF2B5EF4-FFF2-40B4-BE49-F238E27FC236}">
              <a16:creationId xmlns:a16="http://schemas.microsoft.com/office/drawing/2014/main" id="{1ADC4B57-6A33-F37B-CAE6-E32EC79D0D6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0" y="23309581"/>
          <a:ext cx="4278457" cy="390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168</xdr:row>
      <xdr:rowOff>160019</xdr:rowOff>
    </xdr:from>
    <xdr:to>
      <xdr:col>6</xdr:col>
      <xdr:colOff>274320</xdr:colOff>
      <xdr:row>184</xdr:row>
      <xdr:rowOff>3566</xdr:rowOff>
    </xdr:to>
    <xdr:pic>
      <xdr:nvPicPr>
        <xdr:cNvPr id="6" name="Picture 5">
          <a:extLst>
            <a:ext uri="{FF2B5EF4-FFF2-40B4-BE49-F238E27FC236}">
              <a16:creationId xmlns:a16="http://schemas.microsoft.com/office/drawing/2014/main" id="{ABB7AE13-F71F-16A1-EEEB-203182DBC9F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0944819"/>
          <a:ext cx="3931920" cy="27696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231</xdr:row>
      <xdr:rowOff>9980</xdr:rowOff>
    </xdr:from>
    <xdr:to>
      <xdr:col>6</xdr:col>
      <xdr:colOff>510540</xdr:colOff>
      <xdr:row>258</xdr:row>
      <xdr:rowOff>164140</xdr:rowOff>
    </xdr:to>
    <xdr:pic>
      <xdr:nvPicPr>
        <xdr:cNvPr id="7" name="Picture 6">
          <a:extLst>
            <a:ext uri="{FF2B5EF4-FFF2-40B4-BE49-F238E27FC236}">
              <a16:creationId xmlns:a16="http://schemas.microsoft.com/office/drawing/2014/main" id="{164522C2-8FBA-2507-5B68-716DDF19225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42331460"/>
          <a:ext cx="4168140" cy="509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552921</xdr:colOff>
      <xdr:row>325</xdr:row>
      <xdr:rowOff>91440</xdr:rowOff>
    </xdr:to>
    <xdr:pic>
      <xdr:nvPicPr>
        <xdr:cNvPr id="8" name="Picture 7">
          <a:extLst>
            <a:ext uri="{FF2B5EF4-FFF2-40B4-BE49-F238E27FC236}">
              <a16:creationId xmlns:a16="http://schemas.microsoft.com/office/drawing/2014/main" id="{A25A80A3-9612-4C09-EBF9-EC3D77DF7A4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56601360"/>
          <a:ext cx="4820121" cy="3017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7</xdr:col>
      <xdr:colOff>38100</xdr:colOff>
      <xdr:row>20</xdr:row>
      <xdr:rowOff>27947</xdr:rowOff>
    </xdr:to>
    <xdr:pic>
      <xdr:nvPicPr>
        <xdr:cNvPr id="2" name="Picture 1">
          <a:extLst>
            <a:ext uri="{FF2B5EF4-FFF2-40B4-BE49-F238E27FC236}">
              <a16:creationId xmlns:a16="http://schemas.microsoft.com/office/drawing/2014/main" id="{6919B217-7353-641C-1356-F2F4B842E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4305299" cy="3685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68</xdr:row>
      <xdr:rowOff>15240</xdr:rowOff>
    </xdr:from>
    <xdr:to>
      <xdr:col>6</xdr:col>
      <xdr:colOff>66503</xdr:colOff>
      <xdr:row>88</xdr:row>
      <xdr:rowOff>60960</xdr:rowOff>
    </xdr:to>
    <xdr:pic>
      <xdr:nvPicPr>
        <xdr:cNvPr id="3" name="Picture 2">
          <a:extLst>
            <a:ext uri="{FF2B5EF4-FFF2-40B4-BE49-F238E27FC236}">
              <a16:creationId xmlns:a16="http://schemas.microsoft.com/office/drawing/2014/main" id="{7D97E326-C5DF-F75B-4C09-9FC8CC1A9C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 y="12466320"/>
          <a:ext cx="3724102" cy="3703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132</xdr:row>
      <xdr:rowOff>121920</xdr:rowOff>
    </xdr:from>
    <xdr:to>
      <xdr:col>6</xdr:col>
      <xdr:colOff>396240</xdr:colOff>
      <xdr:row>150</xdr:row>
      <xdr:rowOff>70394</xdr:rowOff>
    </xdr:to>
    <xdr:pic>
      <xdr:nvPicPr>
        <xdr:cNvPr id="4" name="Picture 3">
          <a:extLst>
            <a:ext uri="{FF2B5EF4-FFF2-40B4-BE49-F238E27FC236}">
              <a16:creationId xmlns:a16="http://schemas.microsoft.com/office/drawing/2014/main" id="{BC95F725-3974-7E7B-142E-5B7C4F8B27B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292560"/>
          <a:ext cx="4053840" cy="3240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160020</xdr:colOff>
      <xdr:row>151</xdr:row>
      <xdr:rowOff>34290</xdr:rowOff>
    </xdr:from>
    <xdr:to>
      <xdr:col>10</xdr:col>
      <xdr:colOff>464820</xdr:colOff>
      <xdr:row>166</xdr:row>
      <xdr:rowOff>34290</xdr:rowOff>
    </xdr:to>
    <xdr:graphicFrame macro="">
      <xdr:nvGraphicFramePr>
        <xdr:cNvPr id="5" name="Chart 4">
          <a:extLst>
            <a:ext uri="{FF2B5EF4-FFF2-40B4-BE49-F238E27FC236}">
              <a16:creationId xmlns:a16="http://schemas.microsoft.com/office/drawing/2014/main" id="{12401CE3-ADF6-3838-DFA4-8A7B7222F4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601980</xdr:colOff>
      <xdr:row>170</xdr:row>
      <xdr:rowOff>171450</xdr:rowOff>
    </xdr:from>
    <xdr:to>
      <xdr:col>10</xdr:col>
      <xdr:colOff>297180</xdr:colOff>
      <xdr:row>185</xdr:row>
      <xdr:rowOff>171450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8F2DF0FC-2FEE-397D-975D-BB2FF13E6E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821180" y="312915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188</xdr:row>
      <xdr:rowOff>6447</xdr:rowOff>
    </xdr:from>
    <xdr:to>
      <xdr:col>6</xdr:col>
      <xdr:colOff>99060</xdr:colOff>
      <xdr:row>210</xdr:row>
      <xdr:rowOff>86516</xdr:rowOff>
    </xdr:to>
    <xdr:pic>
      <xdr:nvPicPr>
        <xdr:cNvPr id="7" name="Picture 6">
          <a:extLst>
            <a:ext uri="{FF2B5EF4-FFF2-40B4-BE49-F238E27FC236}">
              <a16:creationId xmlns:a16="http://schemas.microsoft.com/office/drawing/2014/main" id="{AEC05D8F-FFC1-3F94-CB8F-E87AD606278C}"/>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0" y="34418367"/>
          <a:ext cx="3756660" cy="4103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449580</xdr:colOff>
      <xdr:row>222</xdr:row>
      <xdr:rowOff>102870</xdr:rowOff>
    </xdr:from>
    <xdr:to>
      <xdr:col>10</xdr:col>
      <xdr:colOff>144780</xdr:colOff>
      <xdr:row>237</xdr:row>
      <xdr:rowOff>102870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16B3B93F-D32D-3739-5D70-7EC1BDB427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668780" y="407327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53340</xdr:colOff>
      <xdr:row>256</xdr:row>
      <xdr:rowOff>30480</xdr:rowOff>
    </xdr:from>
    <xdr:to>
      <xdr:col>7</xdr:col>
      <xdr:colOff>504584</xdr:colOff>
      <xdr:row>274</xdr:row>
      <xdr:rowOff>76200</xdr:rowOff>
    </xdr:to>
    <xdr:pic>
      <xdr:nvPicPr>
        <xdr:cNvPr id="9" name="Picture 8">
          <a:extLst>
            <a:ext uri="{FF2B5EF4-FFF2-40B4-BE49-F238E27FC236}">
              <a16:creationId xmlns:a16="http://schemas.microsoft.com/office/drawing/2014/main" id="{72054459-BE99-6592-3EC5-731FD328F72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3340" y="46893480"/>
          <a:ext cx="4718444" cy="3337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457200</xdr:colOff>
      <xdr:row>222</xdr:row>
      <xdr:rowOff>118110</xdr:rowOff>
    </xdr:from>
    <xdr:to>
      <xdr:col>18</xdr:col>
      <xdr:colOff>152400</xdr:colOff>
      <xdr:row>237</xdr:row>
      <xdr:rowOff>118110</xdr:rowOff>
    </xdr:to>
    <xdr:graphicFrame macro="">
      <xdr:nvGraphicFramePr>
        <xdr:cNvPr id="10" name="Chart 9">
          <a:extLst>
            <a:ext uri="{FF2B5EF4-FFF2-40B4-BE49-F238E27FC236}">
              <a16:creationId xmlns:a16="http://schemas.microsoft.com/office/drawing/2014/main" id="{775A8392-0EA2-13EC-E6CB-E06831F69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487680</xdr:colOff>
      <xdr:row>322</xdr:row>
      <xdr:rowOff>57150</xdr:rowOff>
    </xdr:from>
    <xdr:to>
      <xdr:col>10</xdr:col>
      <xdr:colOff>182880</xdr:colOff>
      <xdr:row>337</xdr:row>
      <xdr:rowOff>57150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2B3BA67E-6B01-86B6-0037-4EB59E0D5B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706880" y="590207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571500</xdr:colOff>
      <xdr:row>276</xdr:row>
      <xdr:rowOff>49530</xdr:rowOff>
    </xdr:from>
    <xdr:to>
      <xdr:col>9</xdr:col>
      <xdr:colOff>266700</xdr:colOff>
      <xdr:row>291</xdr:row>
      <xdr:rowOff>49530</xdr:rowOff>
    </xdr:to>
    <xdr:graphicFrame macro="">
      <xdr:nvGraphicFramePr>
        <xdr:cNvPr id="12" name="Chart 11">
          <a:extLst>
            <a:ext uri="{FF2B5EF4-FFF2-40B4-BE49-F238E27FC236}">
              <a16:creationId xmlns:a16="http://schemas.microsoft.com/office/drawing/2014/main" id="{8F3DEE2B-C63A-CE0F-975E-EBA51CFB0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38100</xdr:colOff>
      <xdr:row>338</xdr:row>
      <xdr:rowOff>45720</xdr:rowOff>
    </xdr:from>
    <xdr:to>
      <xdr:col>6</xdr:col>
      <xdr:colOff>373906</xdr:colOff>
      <xdr:row>355</xdr:row>
      <xdr:rowOff>45720</xdr:rowOff>
    </xdr:to>
    <xdr:pic>
      <xdr:nvPicPr>
        <xdr:cNvPr id="13" name="Picture 12">
          <a:extLst>
            <a:ext uri="{FF2B5EF4-FFF2-40B4-BE49-F238E27FC236}">
              <a16:creationId xmlns:a16="http://schemas.microsoft.com/office/drawing/2014/main" id="{63E77A98-5517-26DD-FCFE-7D621F7507C5}"/>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8100" y="61935360"/>
          <a:ext cx="3993406" cy="3108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251460</xdr:colOff>
      <xdr:row>10</xdr:row>
      <xdr:rowOff>175260</xdr:rowOff>
    </xdr:from>
    <xdr:to>
      <xdr:col>15</xdr:col>
      <xdr:colOff>251460</xdr:colOff>
      <xdr:row>20</xdr:row>
      <xdr:rowOff>175260</xdr:rowOff>
    </xdr:to>
    <xdr:graphicFrame macro="">
      <xdr:nvGraphicFramePr>
        <xdr:cNvPr id="14" name="Chart 13">
          <a:extLst>
            <a:ext uri="{FF2B5EF4-FFF2-40B4-BE49-F238E27FC236}">
              <a16:creationId xmlns:a16="http://schemas.microsoft.com/office/drawing/2014/main" id="{7EFBCEA5-8007-8255-1708-ED2375C62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342900</xdr:colOff>
      <xdr:row>369</xdr:row>
      <xdr:rowOff>163830</xdr:rowOff>
    </xdr:from>
    <xdr:to>
      <xdr:col>10</xdr:col>
      <xdr:colOff>38100</xdr:colOff>
      <xdr:row>384</xdr:row>
      <xdr:rowOff>163830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271D1D27-E40D-9297-0EAB-BA2C1A7073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562100" y="677379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160020</xdr:colOff>
      <xdr:row>402</xdr:row>
      <xdr:rowOff>95250</xdr:rowOff>
    </xdr:from>
    <xdr:to>
      <xdr:col>9</xdr:col>
      <xdr:colOff>464820</xdr:colOff>
      <xdr:row>417</xdr:row>
      <xdr:rowOff>95250</xdr:rowOff>
    </xdr:to>
    <xdr:graphicFrame macro="">
      <xdr:nvGraphicFramePr>
        <xdr:cNvPr id="16" name="Chart 15">
          <a:extLst>
            <a:ext uri="{FF2B5EF4-FFF2-40B4-BE49-F238E27FC236}">
              <a16:creationId xmlns:a16="http://schemas.microsoft.com/office/drawing/2014/main" id="{802AAFCA-B0FB-F0B6-5C98-4EDE3B8B9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0</xdr:colOff>
      <xdr:row>418</xdr:row>
      <xdr:rowOff>60960</xdr:rowOff>
    </xdr:from>
    <xdr:to>
      <xdr:col>7</xdr:col>
      <xdr:colOff>525779</xdr:colOff>
      <xdr:row>443</xdr:row>
      <xdr:rowOff>9849</xdr:rowOff>
    </xdr:to>
    <xdr:pic>
      <xdr:nvPicPr>
        <xdr:cNvPr id="17" name="Picture 16">
          <a:extLst>
            <a:ext uri="{FF2B5EF4-FFF2-40B4-BE49-F238E27FC236}">
              <a16:creationId xmlns:a16="http://schemas.microsoft.com/office/drawing/2014/main" id="{69AB430E-761D-6EFD-395C-835027CCEA8B}"/>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0" y="76611480"/>
          <a:ext cx="4792979" cy="4520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335280</xdr:colOff>
      <xdr:row>444</xdr:row>
      <xdr:rowOff>156210</xdr:rowOff>
    </xdr:from>
    <xdr:to>
      <xdr:col>11</xdr:col>
      <xdr:colOff>30480</xdr:colOff>
      <xdr:row>459</xdr:row>
      <xdr:rowOff>156210</xdr:rowOff>
    </xdr:to>
    <xdr:graphicFrame macro="">
      <xdr:nvGraphicFramePr>
        <xdr:cNvPr id="18" name="Chart 17">
          <a:extLst>
            <a:ext uri="{FF2B5EF4-FFF2-40B4-BE49-F238E27FC236}">
              <a16:creationId xmlns:a16="http://schemas.microsoft.com/office/drawing/2014/main" id="{640F9535-69AF-6721-F803-164C7F9EA5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6</xdr:col>
      <xdr:colOff>60961</xdr:colOff>
      <xdr:row>15</xdr:row>
      <xdr:rowOff>53340</xdr:rowOff>
    </xdr:to>
    <xdr:pic>
      <xdr:nvPicPr>
        <xdr:cNvPr id="2" name="Picture 1">
          <a:extLst>
            <a:ext uri="{FF2B5EF4-FFF2-40B4-BE49-F238E27FC236}">
              <a16:creationId xmlns:a16="http://schemas.microsoft.com/office/drawing/2014/main" id="{853B1FA1-3C93-8BC0-3889-A4C29C197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3718560" cy="2796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xdr:row>
      <xdr:rowOff>0</xdr:rowOff>
    </xdr:from>
    <xdr:to>
      <xdr:col>6</xdr:col>
      <xdr:colOff>76200</xdr:colOff>
      <xdr:row>70</xdr:row>
      <xdr:rowOff>27983</xdr:rowOff>
    </xdr:to>
    <xdr:pic>
      <xdr:nvPicPr>
        <xdr:cNvPr id="3" name="Picture 2">
          <a:extLst>
            <a:ext uri="{FF2B5EF4-FFF2-40B4-BE49-F238E27FC236}">
              <a16:creationId xmlns:a16="http://schemas.microsoft.com/office/drawing/2014/main" id="{0EBC20FE-0D45-DDE8-F4E7-ECABE1CCDB0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976360"/>
          <a:ext cx="3733800" cy="3868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119</xdr:row>
      <xdr:rowOff>0</xdr:rowOff>
    </xdr:from>
    <xdr:to>
      <xdr:col>5</xdr:col>
      <xdr:colOff>594360</xdr:colOff>
      <xdr:row>139</xdr:row>
      <xdr:rowOff>45141</xdr:rowOff>
    </xdr:to>
    <xdr:pic>
      <xdr:nvPicPr>
        <xdr:cNvPr id="4" name="Picture 3">
          <a:extLst>
            <a:ext uri="{FF2B5EF4-FFF2-40B4-BE49-F238E27FC236}">
              <a16:creationId xmlns:a16="http://schemas.microsoft.com/office/drawing/2014/main" id="{86ED2BB1-7F55-928C-475A-D81602D2DAF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1793200"/>
          <a:ext cx="3642360" cy="37027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182</xdr:row>
      <xdr:rowOff>0</xdr:rowOff>
    </xdr:from>
    <xdr:to>
      <xdr:col>5</xdr:col>
      <xdr:colOff>601981</xdr:colOff>
      <xdr:row>199</xdr:row>
      <xdr:rowOff>114300</xdr:rowOff>
    </xdr:to>
    <xdr:pic>
      <xdr:nvPicPr>
        <xdr:cNvPr id="5" name="Picture 4">
          <a:extLst>
            <a:ext uri="{FF2B5EF4-FFF2-40B4-BE49-F238E27FC236}">
              <a16:creationId xmlns:a16="http://schemas.microsoft.com/office/drawing/2014/main" id="{94656014-D500-D3AD-094B-B469F0DAA9F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 y="33329880"/>
          <a:ext cx="3649980" cy="3223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239</xdr:row>
      <xdr:rowOff>0</xdr:rowOff>
    </xdr:from>
    <xdr:to>
      <xdr:col>6</xdr:col>
      <xdr:colOff>53340</xdr:colOff>
      <xdr:row>260</xdr:row>
      <xdr:rowOff>173738</xdr:rowOff>
    </xdr:to>
    <xdr:pic>
      <xdr:nvPicPr>
        <xdr:cNvPr id="6" name="Picture 5">
          <a:extLst>
            <a:ext uri="{FF2B5EF4-FFF2-40B4-BE49-F238E27FC236}">
              <a16:creationId xmlns:a16="http://schemas.microsoft.com/office/drawing/2014/main" id="{3F33BF0D-25A6-574A-8EA9-11650EFD606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43769280"/>
          <a:ext cx="3710940" cy="40142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518160</xdr:colOff>
      <xdr:row>3</xdr:row>
      <xdr:rowOff>45720</xdr:rowOff>
    </xdr:to>
    <xdr:pic>
      <xdr:nvPicPr>
        <xdr:cNvPr id="2" name="Picture 1">
          <a:extLst>
            <a:ext uri="{FF2B5EF4-FFF2-40B4-BE49-F238E27FC236}">
              <a16:creationId xmlns:a16="http://schemas.microsoft.com/office/drawing/2014/main" id="{535901AD-648C-EC44-5B35-06ECCA9DA3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223760" cy="594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571500</xdr:colOff>
      <xdr:row>3</xdr:row>
      <xdr:rowOff>121920</xdr:rowOff>
    </xdr:from>
    <xdr:to>
      <xdr:col>16</xdr:col>
      <xdr:colOff>236220</xdr:colOff>
      <xdr:row>11</xdr:row>
      <xdr:rowOff>137160</xdr:rowOff>
    </xdr:to>
    <xdr:pic>
      <xdr:nvPicPr>
        <xdr:cNvPr id="3" name="Picture 2">
          <a:extLst>
            <a:ext uri="{FF2B5EF4-FFF2-40B4-BE49-F238E27FC236}">
              <a16:creationId xmlns:a16="http://schemas.microsoft.com/office/drawing/2014/main" id="{894C8BFF-6699-7691-B4C9-2FB9E1D63F7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9900" y="670560"/>
          <a:ext cx="6979920" cy="1478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105</xdr:row>
      <xdr:rowOff>0</xdr:rowOff>
    </xdr:from>
    <xdr:to>
      <xdr:col>8</xdr:col>
      <xdr:colOff>78994</xdr:colOff>
      <xdr:row>109</xdr:row>
      <xdr:rowOff>99060</xdr:rowOff>
    </xdr:to>
    <xdr:pic>
      <xdr:nvPicPr>
        <xdr:cNvPr id="4" name="Picture 3">
          <a:extLst>
            <a:ext uri="{FF2B5EF4-FFF2-40B4-BE49-F238E27FC236}">
              <a16:creationId xmlns:a16="http://schemas.microsoft.com/office/drawing/2014/main" id="{9927AC03-0EFB-FAEC-F8D1-29C1F7B741B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9202400"/>
          <a:ext cx="4955794" cy="830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68580</xdr:colOff>
      <xdr:row>110</xdr:row>
      <xdr:rowOff>0</xdr:rowOff>
    </xdr:from>
    <xdr:to>
      <xdr:col>14</xdr:col>
      <xdr:colOff>321278</xdr:colOff>
      <xdr:row>117</xdr:row>
      <xdr:rowOff>60960</xdr:rowOff>
    </xdr:to>
    <xdr:pic>
      <xdr:nvPicPr>
        <xdr:cNvPr id="5" name="Picture 4">
          <a:extLst>
            <a:ext uri="{FF2B5EF4-FFF2-40B4-BE49-F238E27FC236}">
              <a16:creationId xmlns:a16="http://schemas.microsoft.com/office/drawing/2014/main" id="{AC8BFEF1-3606-324A-3FE1-DD34574622B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26180" y="20116800"/>
          <a:ext cx="5129498" cy="1341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120</xdr:row>
      <xdr:rowOff>0</xdr:rowOff>
    </xdr:from>
    <xdr:to>
      <xdr:col>15</xdr:col>
      <xdr:colOff>518160</xdr:colOff>
      <xdr:row>124</xdr:row>
      <xdr:rowOff>22860</xdr:rowOff>
    </xdr:to>
    <xdr:sp macro="" textlink="">
      <xdr:nvSpPr>
        <xdr:cNvPr id="6" name="TextBox 5">
          <a:extLst>
            <a:ext uri="{FF2B5EF4-FFF2-40B4-BE49-F238E27FC236}">
              <a16:creationId xmlns:a16="http://schemas.microsoft.com/office/drawing/2014/main" id="{46732C57-5DA6-4C06-B167-09270E800982}"/>
            </a:ext>
          </a:extLst>
        </xdr:cNvPr>
        <xdr:cNvSpPr txBox="1"/>
      </xdr:nvSpPr>
      <xdr:spPr>
        <a:xfrm>
          <a:off x="3657600" y="21945600"/>
          <a:ext cx="6004560" cy="75438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Based on the percentiles and</a:t>
          </a:r>
          <a:r>
            <a:rPr lang="en-IN" sz="1100" b="1" baseline="0"/>
            <a:t> quartiles it can be interpreted that 25% of the people weight is less than 141.25kg and 50% of the people weight is less than 267.5kg and 50% people is more than that. The percentiles shows that 15% of people weights is less than 92.45kg and 85% of people weight is less than 444.25kg and above 85% have more than that </a:t>
          </a:r>
          <a:endParaRPr lang="en-IN" sz="1100" b="1"/>
        </a:p>
      </xdr:txBody>
    </xdr:sp>
    <xdr:clientData/>
  </xdr:twoCellAnchor>
  <xdr:twoCellAnchor editAs="oneCell">
    <xdr:from>
      <xdr:col>0</xdr:col>
      <xdr:colOff>0</xdr:colOff>
      <xdr:row>212</xdr:row>
      <xdr:rowOff>0</xdr:rowOff>
    </xdr:from>
    <xdr:to>
      <xdr:col>8</xdr:col>
      <xdr:colOff>342900</xdr:colOff>
      <xdr:row>218</xdr:row>
      <xdr:rowOff>121647</xdr:rowOff>
    </xdr:to>
    <xdr:pic>
      <xdr:nvPicPr>
        <xdr:cNvPr id="7" name="Picture 6">
          <a:extLst>
            <a:ext uri="{FF2B5EF4-FFF2-40B4-BE49-F238E27FC236}">
              <a16:creationId xmlns:a16="http://schemas.microsoft.com/office/drawing/2014/main" id="{57656B03-0E70-0B08-F54A-FDDDA5C05D8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8770560"/>
          <a:ext cx="5219700" cy="12189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221</xdr:row>
      <xdr:rowOff>0</xdr:rowOff>
    </xdr:from>
    <xdr:to>
      <xdr:col>13</xdr:col>
      <xdr:colOff>365760</xdr:colOff>
      <xdr:row>227</xdr:row>
      <xdr:rowOff>91391</xdr:rowOff>
    </xdr:to>
    <xdr:pic>
      <xdr:nvPicPr>
        <xdr:cNvPr id="8" name="Picture 7">
          <a:extLst>
            <a:ext uri="{FF2B5EF4-FFF2-40B4-BE49-F238E27FC236}">
              <a16:creationId xmlns:a16="http://schemas.microsoft.com/office/drawing/2014/main" id="{179CAA35-7253-43E1-8E82-058C0AC4BFD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657600" y="40416480"/>
          <a:ext cx="4632960" cy="11886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232</xdr:row>
      <xdr:rowOff>0</xdr:rowOff>
    </xdr:from>
    <xdr:to>
      <xdr:col>14</xdr:col>
      <xdr:colOff>518160</xdr:colOff>
      <xdr:row>237</xdr:row>
      <xdr:rowOff>76200</xdr:rowOff>
    </xdr:to>
    <xdr:sp macro="" textlink="">
      <xdr:nvSpPr>
        <xdr:cNvPr id="9" name="TextBox 8">
          <a:extLst>
            <a:ext uri="{FF2B5EF4-FFF2-40B4-BE49-F238E27FC236}">
              <a16:creationId xmlns:a16="http://schemas.microsoft.com/office/drawing/2014/main" id="{42829540-C29A-4A93-A8F4-C728DAE8407E}"/>
            </a:ext>
          </a:extLst>
        </xdr:cNvPr>
        <xdr:cNvSpPr txBox="1"/>
      </xdr:nvSpPr>
      <xdr:spPr>
        <a:xfrm>
          <a:off x="3048000" y="42428160"/>
          <a:ext cx="6004560" cy="9906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a:t>Based on the percentiles and</a:t>
          </a:r>
          <a:r>
            <a:rPr lang="en-IN" sz="1100" b="1" baseline="0"/>
            <a:t> quartiles it can be interpreted that 25% of the customers Puchase amt is less than $153.75 and 50% of the customer purchase amt is less than $292.5 and 50% customer is more than that, the 75% customers purchase amt is less than $431.25. The percentiles shows that 20%  of the customers purchase amt is less than $126, 40% of the customers purchase amt is less than $237 and 80% of the customers purchase amt is less than $459.</a:t>
          </a:r>
          <a:endParaRPr lang="en-IN" sz="1100" b="1"/>
        </a:p>
      </xdr:txBody>
    </xdr:sp>
    <xdr:clientData/>
  </xdr:twoCellAnchor>
  <xdr:twoCellAnchor editAs="oneCell">
    <xdr:from>
      <xdr:col>0</xdr:col>
      <xdr:colOff>0</xdr:colOff>
      <xdr:row>330</xdr:row>
      <xdr:rowOff>0</xdr:rowOff>
    </xdr:from>
    <xdr:to>
      <xdr:col>10</xdr:col>
      <xdr:colOff>251460</xdr:colOff>
      <xdr:row>337</xdr:row>
      <xdr:rowOff>76200</xdr:rowOff>
    </xdr:to>
    <xdr:pic>
      <xdr:nvPicPr>
        <xdr:cNvPr id="10" name="Picture 9">
          <a:extLst>
            <a:ext uri="{FF2B5EF4-FFF2-40B4-BE49-F238E27FC236}">
              <a16:creationId xmlns:a16="http://schemas.microsoft.com/office/drawing/2014/main" id="{F5C68BA3-1305-FB49-B59E-62EF6AF764B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60350400"/>
          <a:ext cx="6347460" cy="1356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341</xdr:row>
      <xdr:rowOff>0</xdr:rowOff>
    </xdr:from>
    <xdr:to>
      <xdr:col>14</xdr:col>
      <xdr:colOff>609599</xdr:colOff>
      <xdr:row>348</xdr:row>
      <xdr:rowOff>137160</xdr:rowOff>
    </xdr:to>
    <xdr:pic>
      <xdr:nvPicPr>
        <xdr:cNvPr id="11" name="Picture 10">
          <a:extLst>
            <a:ext uri="{FF2B5EF4-FFF2-40B4-BE49-F238E27FC236}">
              <a16:creationId xmlns:a16="http://schemas.microsoft.com/office/drawing/2014/main" id="{EEF8F0C8-4EE9-CC9C-F948-F53EC5384B8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267200" y="62362080"/>
          <a:ext cx="4876799" cy="1417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351</xdr:row>
      <xdr:rowOff>0</xdr:rowOff>
    </xdr:from>
    <xdr:to>
      <xdr:col>14</xdr:col>
      <xdr:colOff>518160</xdr:colOff>
      <xdr:row>357</xdr:row>
      <xdr:rowOff>53340</xdr:rowOff>
    </xdr:to>
    <xdr:sp macro="" textlink="">
      <xdr:nvSpPr>
        <xdr:cNvPr id="12" name="TextBox 11">
          <a:extLst>
            <a:ext uri="{FF2B5EF4-FFF2-40B4-BE49-F238E27FC236}">
              <a16:creationId xmlns:a16="http://schemas.microsoft.com/office/drawing/2014/main" id="{00FC7F63-93B5-4B09-9557-786911B62246}"/>
            </a:ext>
          </a:extLst>
        </xdr:cNvPr>
        <xdr:cNvSpPr txBox="1"/>
      </xdr:nvSpPr>
      <xdr:spPr>
        <a:xfrm>
          <a:off x="3048000" y="64190880"/>
          <a:ext cx="6004560" cy="115062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Based</a:t>
          </a:r>
          <a:r>
            <a:rPr lang="en-IN" sz="1100" b="1" baseline="0"/>
            <a:t> on Quartiles and percentiles it can be said that 25% of the employees commute times is less than 161.25 minutes, 50% of the employees commute time is less than 312.5 minutes and 75% of the employees commute time is  less than 463.75 minutes.</a:t>
          </a:r>
        </a:p>
        <a:p>
          <a:r>
            <a:rPr lang="en-IN" b="1"/>
            <a:t>The 30th percentile of 193.5 minutes indicates that 30% of employees have commute times less than or equal to 193.5 minutes.The 70th percentile of 431.5 minutes indicates that 70% of employees have commute times less than or equal to 431.5 minutes.</a:t>
          </a:r>
          <a:endParaRPr lang="en-IN" sz="1100" b="1"/>
        </a:p>
      </xdr:txBody>
    </xdr:sp>
    <xdr:clientData/>
  </xdr:twoCellAnchor>
  <xdr:twoCellAnchor editAs="oneCell">
    <xdr:from>
      <xdr:col>0</xdr:col>
      <xdr:colOff>0</xdr:colOff>
      <xdr:row>460</xdr:row>
      <xdr:rowOff>7620</xdr:rowOff>
    </xdr:from>
    <xdr:to>
      <xdr:col>8</xdr:col>
      <xdr:colOff>45720</xdr:colOff>
      <xdr:row>465</xdr:row>
      <xdr:rowOff>58994</xdr:rowOff>
    </xdr:to>
    <xdr:pic>
      <xdr:nvPicPr>
        <xdr:cNvPr id="13" name="Picture 12">
          <a:extLst>
            <a:ext uri="{FF2B5EF4-FFF2-40B4-BE49-F238E27FC236}">
              <a16:creationId xmlns:a16="http://schemas.microsoft.com/office/drawing/2014/main" id="{0E628CD4-6D17-8C3B-C531-1DBAA2967176}"/>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84132420"/>
          <a:ext cx="4922520" cy="965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411480</xdr:colOff>
      <xdr:row>466</xdr:row>
      <xdr:rowOff>22860</xdr:rowOff>
    </xdr:from>
    <xdr:to>
      <xdr:col>12</xdr:col>
      <xdr:colOff>472440</xdr:colOff>
      <xdr:row>482</xdr:row>
      <xdr:rowOff>97338</xdr:rowOff>
    </xdr:to>
    <xdr:pic>
      <xdr:nvPicPr>
        <xdr:cNvPr id="14" name="Picture 13">
          <a:extLst>
            <a:ext uri="{FF2B5EF4-FFF2-40B4-BE49-F238E27FC236}">
              <a16:creationId xmlns:a16="http://schemas.microsoft.com/office/drawing/2014/main" id="{4C4AED9B-7FE3-AE3E-8AFA-756010188367}"/>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849880" y="85244940"/>
          <a:ext cx="4937760" cy="3000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485</xdr:row>
      <xdr:rowOff>0</xdr:rowOff>
    </xdr:from>
    <xdr:to>
      <xdr:col>12</xdr:col>
      <xdr:colOff>518160</xdr:colOff>
      <xdr:row>492</xdr:row>
      <xdr:rowOff>38100</xdr:rowOff>
    </xdr:to>
    <xdr:sp macro="" textlink="">
      <xdr:nvSpPr>
        <xdr:cNvPr id="15" name="TextBox 14">
          <a:extLst>
            <a:ext uri="{FF2B5EF4-FFF2-40B4-BE49-F238E27FC236}">
              <a16:creationId xmlns:a16="http://schemas.microsoft.com/office/drawing/2014/main" id="{2FB9B5BB-1962-421A-BBD5-A146A0E0343D}"/>
            </a:ext>
          </a:extLst>
        </xdr:cNvPr>
        <xdr:cNvSpPr txBox="1"/>
      </xdr:nvSpPr>
      <xdr:spPr>
        <a:xfrm>
          <a:off x="1828800" y="88696800"/>
          <a:ext cx="6004560" cy="131826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The first quartile (Q1) of 0.4% indicates that 25% of the products have defect rates less than or equal to this value.The third quartile (Q3) of 0.9% indicates that 75% of the products have defect rates less than or equal to this value.The interquartile range (IQR) is Q3 - Q1 = 0.5%, showing the range within which the middle 50% of the defect rates fall. The defect rates of the products show a relatively small range, with the majority of products having defect rates between 0.4% and 0.9%. The median defect rate of 0.7% suggests that most products have low defect rates.</a:t>
          </a:r>
          <a:endParaRPr lang="en-IN"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541020</xdr:colOff>
      <xdr:row>3</xdr:row>
      <xdr:rowOff>99060</xdr:rowOff>
    </xdr:to>
    <xdr:sp macro="" textlink="">
      <xdr:nvSpPr>
        <xdr:cNvPr id="2" name="TextBox 1">
          <a:extLst>
            <a:ext uri="{FF2B5EF4-FFF2-40B4-BE49-F238E27FC236}">
              <a16:creationId xmlns:a16="http://schemas.microsoft.com/office/drawing/2014/main" id="{B491A154-6A7F-45C1-9649-E417EDF1B7AA}"/>
            </a:ext>
          </a:extLst>
        </xdr:cNvPr>
        <xdr:cNvSpPr txBox="1"/>
      </xdr:nvSpPr>
      <xdr:spPr>
        <a:xfrm>
          <a:off x="0" y="0"/>
          <a:ext cx="6027420" cy="6477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 : A marketing department wants to understand the relationship between advertising expenditure and sales revenue to assess the effectiveness of their advertising campaigns.</a:t>
          </a:r>
          <a:endParaRPr lang="en-IN" sz="1100" b="1"/>
        </a:p>
      </xdr:txBody>
    </xdr:sp>
    <xdr:clientData/>
  </xdr:twoCellAnchor>
  <xdr:twoCellAnchor editAs="oneCell">
    <xdr:from>
      <xdr:col>8</xdr:col>
      <xdr:colOff>312420</xdr:colOff>
      <xdr:row>10</xdr:row>
      <xdr:rowOff>144780</xdr:rowOff>
    </xdr:from>
    <xdr:to>
      <xdr:col>18</xdr:col>
      <xdr:colOff>344411</xdr:colOff>
      <xdr:row>15</xdr:row>
      <xdr:rowOff>22860</xdr:rowOff>
    </xdr:to>
    <xdr:pic>
      <xdr:nvPicPr>
        <xdr:cNvPr id="3" name="Picture 2">
          <a:extLst>
            <a:ext uri="{FF2B5EF4-FFF2-40B4-BE49-F238E27FC236}">
              <a16:creationId xmlns:a16="http://schemas.microsoft.com/office/drawing/2014/main" id="{1C8A7E4D-816D-D93C-12F3-5BA8570D65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89220" y="1973580"/>
          <a:ext cx="6127991" cy="807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21</xdr:row>
      <xdr:rowOff>0</xdr:rowOff>
    </xdr:from>
    <xdr:to>
      <xdr:col>15</xdr:col>
      <xdr:colOff>7620</xdr:colOff>
      <xdr:row>25</xdr:row>
      <xdr:rowOff>114300</xdr:rowOff>
    </xdr:to>
    <xdr:sp macro="" textlink="">
      <xdr:nvSpPr>
        <xdr:cNvPr id="4" name="TextBox 3">
          <a:extLst>
            <a:ext uri="{FF2B5EF4-FFF2-40B4-BE49-F238E27FC236}">
              <a16:creationId xmlns:a16="http://schemas.microsoft.com/office/drawing/2014/main" id="{54B94124-7B1C-44FB-A4A3-5C051CD57CEB}"/>
            </a:ext>
          </a:extLst>
        </xdr:cNvPr>
        <xdr:cNvSpPr txBox="1"/>
      </xdr:nvSpPr>
      <xdr:spPr>
        <a:xfrm>
          <a:off x="3048000" y="3870960"/>
          <a:ext cx="6103620" cy="84582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By analyzing the correlation coefficient, the marketing department can determine the strength and direction of the relationship between advertising expenditure and sales revenue. This information can help them make informed decisions about allocating their advertising budget and optimizing their marketing strategies.</a:t>
          </a:r>
          <a:endParaRPr lang="en-IN" sz="1100" b="1"/>
        </a:p>
      </xdr:txBody>
    </xdr:sp>
    <xdr:clientData/>
  </xdr:twoCellAnchor>
  <xdr:twoCellAnchor>
    <xdr:from>
      <xdr:col>0</xdr:col>
      <xdr:colOff>0</xdr:colOff>
      <xdr:row>28</xdr:row>
      <xdr:rowOff>0</xdr:rowOff>
    </xdr:from>
    <xdr:to>
      <xdr:col>9</xdr:col>
      <xdr:colOff>541020</xdr:colOff>
      <xdr:row>31</xdr:row>
      <xdr:rowOff>99060</xdr:rowOff>
    </xdr:to>
    <xdr:sp macro="" textlink="">
      <xdr:nvSpPr>
        <xdr:cNvPr id="5" name="TextBox 4">
          <a:extLst>
            <a:ext uri="{FF2B5EF4-FFF2-40B4-BE49-F238E27FC236}">
              <a16:creationId xmlns:a16="http://schemas.microsoft.com/office/drawing/2014/main" id="{2CBAB1CC-2E4E-4548-AC61-8C8C2A8BC9D4}"/>
            </a:ext>
          </a:extLst>
        </xdr:cNvPr>
        <xdr:cNvSpPr txBox="1"/>
      </xdr:nvSpPr>
      <xdr:spPr>
        <a:xfrm>
          <a:off x="0" y="5151120"/>
          <a:ext cx="6027420" cy="6477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 : An investment analyst wants to assess the relationship between the stock prices of two companies to identify potential investment opportunities.</a:t>
          </a:r>
          <a:endParaRPr lang="en-IN" sz="1100" b="1"/>
        </a:p>
      </xdr:txBody>
    </xdr:sp>
    <xdr:clientData/>
  </xdr:twoCellAnchor>
  <xdr:twoCellAnchor>
    <xdr:from>
      <xdr:col>5</xdr:col>
      <xdr:colOff>0</xdr:colOff>
      <xdr:row>38</xdr:row>
      <xdr:rowOff>0</xdr:rowOff>
    </xdr:from>
    <xdr:to>
      <xdr:col>14</xdr:col>
      <xdr:colOff>426720</xdr:colOff>
      <xdr:row>46</xdr:row>
      <xdr:rowOff>106680</xdr:rowOff>
    </xdr:to>
    <xdr:sp macro="" textlink="">
      <xdr:nvSpPr>
        <xdr:cNvPr id="6" name="TextBox 5">
          <a:extLst>
            <a:ext uri="{FF2B5EF4-FFF2-40B4-BE49-F238E27FC236}">
              <a16:creationId xmlns:a16="http://schemas.microsoft.com/office/drawing/2014/main" id="{1D076983-A078-4F71-AA4C-E6EE05421708}"/>
            </a:ext>
          </a:extLst>
        </xdr:cNvPr>
        <xdr:cNvSpPr txBox="1"/>
      </xdr:nvSpPr>
      <xdr:spPr>
        <a:xfrm>
          <a:off x="3048000" y="6979920"/>
          <a:ext cx="5913120" cy="156972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 Calculate the covariance between the stock prices of Company A and Company B. Interpret the value of the covariance and explain the nature of the relationship between the two stocks.</a:t>
          </a:r>
          <a:br>
            <a:rPr lang="en-IN" b="1"/>
          </a:br>
          <a:endParaRPr lang="en-IN" b="1"/>
        </a:p>
        <a:p>
          <a:r>
            <a:rPr lang="en-IN" b="1"/>
            <a:t>As per the covariance</a:t>
          </a:r>
          <a:r>
            <a:rPr lang="en-IN" b="1" baseline="0"/>
            <a:t> i.e 92.6 indicates a positive covariance between the stock prices of Company A and Company B.</a:t>
          </a:r>
          <a:endParaRPr lang="en-IN" b="1"/>
        </a:p>
        <a:p>
          <a:endParaRPr lang="en-IN" sz="1100" b="1"/>
        </a:p>
      </xdr:txBody>
    </xdr:sp>
    <xdr:clientData/>
  </xdr:twoCellAnchor>
  <xdr:twoCellAnchor>
    <xdr:from>
      <xdr:col>12</xdr:col>
      <xdr:colOff>0</xdr:colOff>
      <xdr:row>50</xdr:row>
      <xdr:rowOff>0</xdr:rowOff>
    </xdr:from>
    <xdr:to>
      <xdr:col>22</xdr:col>
      <xdr:colOff>7620</xdr:colOff>
      <xdr:row>54</xdr:row>
      <xdr:rowOff>91440</xdr:rowOff>
    </xdr:to>
    <xdr:sp macro="" textlink="">
      <xdr:nvSpPr>
        <xdr:cNvPr id="7" name="TextBox 6">
          <a:extLst>
            <a:ext uri="{FF2B5EF4-FFF2-40B4-BE49-F238E27FC236}">
              <a16:creationId xmlns:a16="http://schemas.microsoft.com/office/drawing/2014/main" id="{CB14996B-5752-42FD-B322-2E40BB93C73B}"/>
            </a:ext>
          </a:extLst>
        </xdr:cNvPr>
        <xdr:cNvSpPr txBox="1"/>
      </xdr:nvSpPr>
      <xdr:spPr>
        <a:xfrm>
          <a:off x="7315200" y="9182100"/>
          <a:ext cx="6103620" cy="8382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By analyzing the covariance, the investment analyst can determine whether the stock prices of Company A and Company B move together (positive covariance) or in opposite directions (negative covariance). This information can assist in identifying potential investment opportunities and understanding the diversification benefits of combining these stocks in a portfolio.</a:t>
          </a:r>
          <a:endParaRPr lang="en-IN" sz="1100" b="1"/>
        </a:p>
      </xdr:txBody>
    </xdr:sp>
    <xdr:clientData/>
  </xdr:twoCellAnchor>
  <xdr:twoCellAnchor>
    <xdr:from>
      <xdr:col>0</xdr:col>
      <xdr:colOff>0</xdr:colOff>
      <xdr:row>60</xdr:row>
      <xdr:rowOff>0</xdr:rowOff>
    </xdr:from>
    <xdr:to>
      <xdr:col>9</xdr:col>
      <xdr:colOff>541020</xdr:colOff>
      <xdr:row>63</xdr:row>
      <xdr:rowOff>99060</xdr:rowOff>
    </xdr:to>
    <xdr:sp macro="" textlink="">
      <xdr:nvSpPr>
        <xdr:cNvPr id="8" name="TextBox 7">
          <a:extLst>
            <a:ext uri="{FF2B5EF4-FFF2-40B4-BE49-F238E27FC236}">
              <a16:creationId xmlns:a16="http://schemas.microsoft.com/office/drawing/2014/main" id="{A724841A-DAAC-40F3-82CC-B61BC9FF0BA6}"/>
            </a:ext>
          </a:extLst>
        </xdr:cNvPr>
        <xdr:cNvSpPr txBox="1"/>
      </xdr:nvSpPr>
      <xdr:spPr>
        <a:xfrm>
          <a:off x="0" y="11033760"/>
          <a:ext cx="6027420" cy="6477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 : A researcher wants to examine the relationship between the hours spent studying and the exam scores of a group of students.</a:t>
          </a:r>
          <a:endParaRPr lang="en-IN" sz="1100" b="1"/>
        </a:p>
      </xdr:txBody>
    </xdr:sp>
    <xdr:clientData/>
  </xdr:twoCellAnchor>
  <xdr:twoCellAnchor>
    <xdr:from>
      <xdr:col>3</xdr:col>
      <xdr:colOff>0</xdr:colOff>
      <xdr:row>72</xdr:row>
      <xdr:rowOff>0</xdr:rowOff>
    </xdr:from>
    <xdr:to>
      <xdr:col>10</xdr:col>
      <xdr:colOff>396240</xdr:colOff>
      <xdr:row>80</xdr:row>
      <xdr:rowOff>152400</xdr:rowOff>
    </xdr:to>
    <xdr:sp macro="" textlink="">
      <xdr:nvSpPr>
        <xdr:cNvPr id="9" name="TextBox 8">
          <a:extLst>
            <a:ext uri="{FF2B5EF4-FFF2-40B4-BE49-F238E27FC236}">
              <a16:creationId xmlns:a16="http://schemas.microsoft.com/office/drawing/2014/main" id="{0519EF00-6C96-4CFB-AE46-CA1A738BE793}"/>
            </a:ext>
          </a:extLst>
        </xdr:cNvPr>
        <xdr:cNvSpPr txBox="1"/>
      </xdr:nvSpPr>
      <xdr:spPr>
        <a:xfrm>
          <a:off x="1828800" y="13228320"/>
          <a:ext cx="4663440" cy="161544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 Calculate the correlation coefficient between the hours spent studying and the exam scores. Interpret the value of the correlation coefficient and explain the nature of the relationship between studying hours and exam scores</a:t>
          </a:r>
        </a:p>
        <a:p>
          <a:endParaRPr lang="en-IN" b="1"/>
        </a:p>
        <a:p>
          <a:r>
            <a:rPr lang="en-IN" b="1"/>
            <a:t>There</a:t>
          </a:r>
          <a:r>
            <a:rPr lang="en-IN" b="1" baseline="0"/>
            <a:t> is perfect correlation coefficient between hours spent studying and exam scores as that is near to 1, Means there is a postive  correlation between them. </a:t>
          </a:r>
          <a:endParaRPr lang="en-IN" b="1"/>
        </a:p>
        <a:p>
          <a:endParaRPr lang="en-IN" sz="1100" b="1"/>
        </a:p>
      </xdr:txBody>
    </xdr:sp>
    <xdr:clientData/>
  </xdr:twoCellAnchor>
  <xdr:twoCellAnchor>
    <xdr:from>
      <xdr:col>4</xdr:col>
      <xdr:colOff>0</xdr:colOff>
      <xdr:row>94</xdr:row>
      <xdr:rowOff>0</xdr:rowOff>
    </xdr:from>
    <xdr:to>
      <xdr:col>14</xdr:col>
      <xdr:colOff>7620</xdr:colOff>
      <xdr:row>99</xdr:row>
      <xdr:rowOff>22860</xdr:rowOff>
    </xdr:to>
    <xdr:sp macro="" textlink="">
      <xdr:nvSpPr>
        <xdr:cNvPr id="10" name="TextBox 9">
          <a:extLst>
            <a:ext uri="{FF2B5EF4-FFF2-40B4-BE49-F238E27FC236}">
              <a16:creationId xmlns:a16="http://schemas.microsoft.com/office/drawing/2014/main" id="{80E3C559-61EE-4E87-82FE-18AE3366C38B}"/>
            </a:ext>
          </a:extLst>
        </xdr:cNvPr>
        <xdr:cNvSpPr txBox="1"/>
      </xdr:nvSpPr>
      <xdr:spPr>
        <a:xfrm>
          <a:off x="2438400" y="17282160"/>
          <a:ext cx="6103620" cy="93726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By analyzing the correlation coefficient, the researcher can determine the strength and direction of the relationship between studying hours and exam scores. This information can provide insights into the effectiveness of studying and help students and educators make informed decisions about study habits and academic performance</a:t>
          </a:r>
          <a:endParaRPr lang="en-IN" sz="1100" b="1"/>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BE59D-4FC3-424E-95A6-9EF8F89B2357}">
  <dimension ref="A1:D147"/>
  <sheetViews>
    <sheetView topLeftCell="A41" workbookViewId="0">
      <selection activeCell="C104" sqref="C104"/>
    </sheetView>
  </sheetViews>
  <sheetFormatPr defaultRowHeight="14.4" x14ac:dyDescent="0.3"/>
  <sheetData>
    <row r="1" spans="1:4" x14ac:dyDescent="0.3">
      <c r="A1" t="s">
        <v>0</v>
      </c>
      <c r="B1" t="s">
        <v>1</v>
      </c>
      <c r="D1" s="1"/>
    </row>
    <row r="2" spans="1:4" x14ac:dyDescent="0.3">
      <c r="A2">
        <v>1</v>
      </c>
      <c r="B2">
        <v>50</v>
      </c>
    </row>
    <row r="3" spans="1:4" x14ac:dyDescent="0.3">
      <c r="A3">
        <v>2</v>
      </c>
      <c r="B3">
        <v>60</v>
      </c>
    </row>
    <row r="4" spans="1:4" x14ac:dyDescent="0.3">
      <c r="A4">
        <v>3</v>
      </c>
      <c r="B4">
        <v>55</v>
      </c>
    </row>
    <row r="5" spans="1:4" x14ac:dyDescent="0.3">
      <c r="A5">
        <v>4</v>
      </c>
      <c r="B5">
        <v>70</v>
      </c>
    </row>
    <row r="6" spans="1:4" x14ac:dyDescent="0.3">
      <c r="B6">
        <f>SUM(B2:B5)</f>
        <v>235</v>
      </c>
    </row>
    <row r="9" spans="1:4" x14ac:dyDescent="0.3">
      <c r="B9" t="s">
        <v>2</v>
      </c>
    </row>
    <row r="10" spans="1:4" x14ac:dyDescent="0.3">
      <c r="B10">
        <f>B6/4</f>
        <v>58.75</v>
      </c>
    </row>
    <row r="12" spans="1:4" x14ac:dyDescent="0.3">
      <c r="B12" t="s">
        <v>3</v>
      </c>
    </row>
    <row r="13" spans="1:4" x14ac:dyDescent="0.3">
      <c r="B13" t="s">
        <v>4</v>
      </c>
    </row>
    <row r="14" spans="1:4" x14ac:dyDescent="0.3">
      <c r="B14">
        <v>50</v>
      </c>
    </row>
    <row r="15" spans="1:4" x14ac:dyDescent="0.3">
      <c r="B15">
        <v>55</v>
      </c>
    </row>
    <row r="16" spans="1:4" x14ac:dyDescent="0.3">
      <c r="B16">
        <v>60</v>
      </c>
    </row>
    <row r="17" spans="2:2" x14ac:dyDescent="0.3">
      <c r="B17">
        <v>70</v>
      </c>
    </row>
    <row r="20" spans="2:2" x14ac:dyDescent="0.3">
      <c r="B20">
        <f>(4/2 +4/2+1)/2</f>
        <v>2.5</v>
      </c>
    </row>
    <row r="21" spans="2:2" x14ac:dyDescent="0.3">
      <c r="B21">
        <f>(B15+B16)/2</f>
        <v>57.5</v>
      </c>
    </row>
    <row r="23" spans="2:2" x14ac:dyDescent="0.3">
      <c r="B23" t="s">
        <v>6</v>
      </c>
    </row>
    <row r="24" spans="2:2" x14ac:dyDescent="0.3">
      <c r="B24" t="s">
        <v>7</v>
      </c>
    </row>
    <row r="52" spans="1:4" x14ac:dyDescent="0.3">
      <c r="A52" t="s">
        <v>8</v>
      </c>
    </row>
    <row r="53" spans="1:4" x14ac:dyDescent="0.3">
      <c r="A53" t="s">
        <v>9</v>
      </c>
      <c r="B53" t="s">
        <v>11</v>
      </c>
    </row>
    <row r="54" spans="1:4" x14ac:dyDescent="0.3">
      <c r="A54">
        <v>10</v>
      </c>
    </row>
    <row r="55" spans="1:4" x14ac:dyDescent="0.3">
      <c r="A55">
        <v>10</v>
      </c>
    </row>
    <row r="56" spans="1:4" x14ac:dyDescent="0.3">
      <c r="A56">
        <v>10</v>
      </c>
      <c r="D56" t="s">
        <v>10</v>
      </c>
    </row>
    <row r="57" spans="1:4" x14ac:dyDescent="0.3">
      <c r="A57">
        <v>10</v>
      </c>
      <c r="D57">
        <f>A74/20</f>
        <v>17</v>
      </c>
    </row>
    <row r="58" spans="1:4" x14ac:dyDescent="0.3">
      <c r="A58">
        <v>10</v>
      </c>
    </row>
    <row r="59" spans="1:4" x14ac:dyDescent="0.3">
      <c r="A59">
        <v>10</v>
      </c>
      <c r="D59" t="s">
        <v>5</v>
      </c>
    </row>
    <row r="60" spans="1:4" x14ac:dyDescent="0.3">
      <c r="A60">
        <v>15</v>
      </c>
      <c r="D60">
        <f>(20/2 +20/2+1)/2</f>
        <v>10.5</v>
      </c>
    </row>
    <row r="61" spans="1:4" x14ac:dyDescent="0.3">
      <c r="A61">
        <v>15</v>
      </c>
      <c r="D61">
        <v>15</v>
      </c>
    </row>
    <row r="62" spans="1:4" x14ac:dyDescent="0.3">
      <c r="A62">
        <v>15</v>
      </c>
    </row>
    <row r="63" spans="1:4" x14ac:dyDescent="0.3">
      <c r="A63">
        <v>15</v>
      </c>
      <c r="D63" t="s">
        <v>6</v>
      </c>
    </row>
    <row r="64" spans="1:4" x14ac:dyDescent="0.3">
      <c r="A64">
        <v>15</v>
      </c>
      <c r="D64">
        <v>10</v>
      </c>
    </row>
    <row r="65" spans="1:1" x14ac:dyDescent="0.3">
      <c r="A65">
        <v>20</v>
      </c>
    </row>
    <row r="66" spans="1:1" x14ac:dyDescent="0.3">
      <c r="A66">
        <v>20</v>
      </c>
    </row>
    <row r="67" spans="1:1" x14ac:dyDescent="0.3">
      <c r="A67">
        <v>20</v>
      </c>
    </row>
    <row r="68" spans="1:1" x14ac:dyDescent="0.3">
      <c r="A68">
        <v>20</v>
      </c>
    </row>
    <row r="69" spans="1:1" x14ac:dyDescent="0.3">
      <c r="A69">
        <v>20</v>
      </c>
    </row>
    <row r="70" spans="1:1" x14ac:dyDescent="0.3">
      <c r="A70">
        <v>25</v>
      </c>
    </row>
    <row r="71" spans="1:1" x14ac:dyDescent="0.3">
      <c r="A71">
        <v>25</v>
      </c>
    </row>
    <row r="72" spans="1:1" x14ac:dyDescent="0.3">
      <c r="A72">
        <v>25</v>
      </c>
    </row>
    <row r="73" spans="1:1" x14ac:dyDescent="0.3">
      <c r="A73">
        <v>30</v>
      </c>
    </row>
    <row r="74" spans="1:1" x14ac:dyDescent="0.3">
      <c r="A74">
        <f>SUM(A54:A73)</f>
        <v>340</v>
      </c>
    </row>
    <row r="94" spans="1:3" x14ac:dyDescent="0.3">
      <c r="A94" t="s">
        <v>9</v>
      </c>
    </row>
    <row r="95" spans="1:3" x14ac:dyDescent="0.3">
      <c r="A95">
        <v>3</v>
      </c>
    </row>
    <row r="96" spans="1:3" x14ac:dyDescent="0.3">
      <c r="A96">
        <v>2</v>
      </c>
      <c r="C96" t="s">
        <v>2</v>
      </c>
    </row>
    <row r="97" spans="1:3" x14ac:dyDescent="0.3">
      <c r="A97">
        <v>5</v>
      </c>
      <c r="C97">
        <f>A147/50</f>
        <v>3.44</v>
      </c>
    </row>
    <row r="98" spans="1:3" x14ac:dyDescent="0.3">
      <c r="A98">
        <v>4</v>
      </c>
    </row>
    <row r="99" spans="1:3" x14ac:dyDescent="0.3">
      <c r="A99">
        <v>7</v>
      </c>
      <c r="C99" t="s">
        <v>3</v>
      </c>
    </row>
    <row r="100" spans="1:3" x14ac:dyDescent="0.3">
      <c r="A100">
        <v>2</v>
      </c>
      <c r="C100">
        <f>((50/2)+(50/2+1/2))/2</f>
        <v>25.25</v>
      </c>
    </row>
    <row r="101" spans="1:3" x14ac:dyDescent="0.3">
      <c r="A101">
        <v>3</v>
      </c>
      <c r="C101">
        <v>3</v>
      </c>
    </row>
    <row r="102" spans="1:3" x14ac:dyDescent="0.3">
      <c r="A102">
        <v>3</v>
      </c>
    </row>
    <row r="103" spans="1:3" x14ac:dyDescent="0.3">
      <c r="A103">
        <v>1</v>
      </c>
      <c r="C103" t="s">
        <v>12</v>
      </c>
    </row>
    <row r="104" spans="1:3" x14ac:dyDescent="0.3">
      <c r="A104">
        <v>6</v>
      </c>
      <c r="C104">
        <v>2</v>
      </c>
    </row>
    <row r="105" spans="1:3" x14ac:dyDescent="0.3">
      <c r="A105">
        <v>4</v>
      </c>
    </row>
    <row r="106" spans="1:3" x14ac:dyDescent="0.3">
      <c r="A106">
        <v>2</v>
      </c>
    </row>
    <row r="107" spans="1:3" x14ac:dyDescent="0.3">
      <c r="A107">
        <v>3</v>
      </c>
    </row>
    <row r="108" spans="1:3" x14ac:dyDescent="0.3">
      <c r="A108">
        <v>5</v>
      </c>
    </row>
    <row r="109" spans="1:3" x14ac:dyDescent="0.3">
      <c r="A109">
        <v>2</v>
      </c>
    </row>
    <row r="110" spans="1:3" x14ac:dyDescent="0.3">
      <c r="A110">
        <v>4</v>
      </c>
    </row>
    <row r="111" spans="1:3" x14ac:dyDescent="0.3">
      <c r="A111">
        <v>2</v>
      </c>
    </row>
    <row r="112" spans="1:3" x14ac:dyDescent="0.3">
      <c r="A112">
        <v>1</v>
      </c>
    </row>
    <row r="113" spans="1:1" x14ac:dyDescent="0.3">
      <c r="A113">
        <v>3</v>
      </c>
    </row>
    <row r="114" spans="1:1" x14ac:dyDescent="0.3">
      <c r="A114">
        <v>5</v>
      </c>
    </row>
    <row r="115" spans="1:1" x14ac:dyDescent="0.3">
      <c r="A115">
        <v>6</v>
      </c>
    </row>
    <row r="116" spans="1:1" x14ac:dyDescent="0.3">
      <c r="A116">
        <v>3</v>
      </c>
    </row>
    <row r="117" spans="1:1" x14ac:dyDescent="0.3">
      <c r="A117">
        <v>2</v>
      </c>
    </row>
    <row r="118" spans="1:1" x14ac:dyDescent="0.3">
      <c r="A118">
        <v>1</v>
      </c>
    </row>
    <row r="119" spans="1:1" x14ac:dyDescent="0.3">
      <c r="A119">
        <v>4</v>
      </c>
    </row>
    <row r="120" spans="1:1" x14ac:dyDescent="0.3">
      <c r="A120">
        <v>2</v>
      </c>
    </row>
    <row r="121" spans="1:1" x14ac:dyDescent="0.3">
      <c r="A121">
        <v>4</v>
      </c>
    </row>
    <row r="122" spans="1:1" x14ac:dyDescent="0.3">
      <c r="A122">
        <v>5</v>
      </c>
    </row>
    <row r="123" spans="1:1" x14ac:dyDescent="0.3">
      <c r="A123">
        <v>3</v>
      </c>
    </row>
    <row r="124" spans="1:1" x14ac:dyDescent="0.3">
      <c r="A124">
        <v>2</v>
      </c>
    </row>
    <row r="125" spans="1:1" x14ac:dyDescent="0.3">
      <c r="A125">
        <v>7</v>
      </c>
    </row>
    <row r="126" spans="1:1" x14ac:dyDescent="0.3">
      <c r="A126">
        <v>2</v>
      </c>
    </row>
    <row r="127" spans="1:1" x14ac:dyDescent="0.3">
      <c r="A127">
        <v>3</v>
      </c>
    </row>
    <row r="128" spans="1:1" x14ac:dyDescent="0.3">
      <c r="A128">
        <v>4</v>
      </c>
    </row>
    <row r="129" spans="1:1" x14ac:dyDescent="0.3">
      <c r="A129">
        <v>5</v>
      </c>
    </row>
    <row r="130" spans="1:1" x14ac:dyDescent="0.3">
      <c r="A130">
        <v>1</v>
      </c>
    </row>
    <row r="131" spans="1:1" x14ac:dyDescent="0.3">
      <c r="A131">
        <v>6</v>
      </c>
    </row>
    <row r="132" spans="1:1" x14ac:dyDescent="0.3">
      <c r="A132">
        <v>2</v>
      </c>
    </row>
    <row r="133" spans="1:1" x14ac:dyDescent="0.3">
      <c r="A133">
        <v>4</v>
      </c>
    </row>
    <row r="134" spans="1:1" x14ac:dyDescent="0.3">
      <c r="A134">
        <v>3</v>
      </c>
    </row>
    <row r="135" spans="1:1" x14ac:dyDescent="0.3">
      <c r="A135">
        <v>5</v>
      </c>
    </row>
    <row r="136" spans="1:1" x14ac:dyDescent="0.3">
      <c r="A136">
        <v>3</v>
      </c>
    </row>
    <row r="137" spans="1:1" x14ac:dyDescent="0.3">
      <c r="A137">
        <v>2</v>
      </c>
    </row>
    <row r="138" spans="1:1" x14ac:dyDescent="0.3">
      <c r="A138">
        <v>4</v>
      </c>
    </row>
    <row r="139" spans="1:1" x14ac:dyDescent="0.3">
      <c r="A139">
        <v>2</v>
      </c>
    </row>
    <row r="140" spans="1:1" x14ac:dyDescent="0.3">
      <c r="A140">
        <v>6</v>
      </c>
    </row>
    <row r="141" spans="1:1" x14ac:dyDescent="0.3">
      <c r="A141">
        <v>3</v>
      </c>
    </row>
    <row r="142" spans="1:1" x14ac:dyDescent="0.3">
      <c r="A142">
        <v>2</v>
      </c>
    </row>
    <row r="143" spans="1:1" x14ac:dyDescent="0.3">
      <c r="A143">
        <v>4</v>
      </c>
    </row>
    <row r="144" spans="1:1" x14ac:dyDescent="0.3">
      <c r="A144" s="2"/>
    </row>
    <row r="145" spans="1:1" x14ac:dyDescent="0.3">
      <c r="A145">
        <v>5</v>
      </c>
    </row>
    <row r="147" spans="1:1" x14ac:dyDescent="0.3">
      <c r="A147">
        <f>SUM(A95:A145)</f>
        <v>172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3A859-12EB-4F11-A8FA-99CBCBC471B1}">
  <dimension ref="A20:T343"/>
  <sheetViews>
    <sheetView topLeftCell="A322" workbookViewId="0">
      <selection activeCell="N324" sqref="N324"/>
    </sheetView>
  </sheetViews>
  <sheetFormatPr defaultRowHeight="14.4" x14ac:dyDescent="0.3"/>
  <sheetData>
    <row r="20" spans="1:8" x14ac:dyDescent="0.3">
      <c r="A20" t="s">
        <v>13</v>
      </c>
      <c r="B20" t="s">
        <v>14</v>
      </c>
    </row>
    <row r="21" spans="1:8" x14ac:dyDescent="0.3">
      <c r="A21">
        <v>1</v>
      </c>
      <c r="B21">
        <v>105</v>
      </c>
    </row>
    <row r="22" spans="1:8" x14ac:dyDescent="0.3">
      <c r="A22">
        <v>2</v>
      </c>
      <c r="B22">
        <v>110</v>
      </c>
    </row>
    <row r="23" spans="1:8" x14ac:dyDescent="0.3">
      <c r="A23">
        <v>3</v>
      </c>
      <c r="B23">
        <v>115</v>
      </c>
      <c r="E23" t="s">
        <v>15</v>
      </c>
    </row>
    <row r="24" spans="1:8" x14ac:dyDescent="0.3">
      <c r="A24">
        <v>4</v>
      </c>
      <c r="B24">
        <v>115</v>
      </c>
    </row>
    <row r="25" spans="1:8" ht="15" thickBot="1" x14ac:dyDescent="0.35">
      <c r="A25">
        <v>5</v>
      </c>
      <c r="B25">
        <v>120</v>
      </c>
    </row>
    <row r="26" spans="1:8" x14ac:dyDescent="0.3">
      <c r="A26">
        <v>6</v>
      </c>
      <c r="B26">
        <v>125</v>
      </c>
      <c r="E26" s="4" t="s">
        <v>13</v>
      </c>
      <c r="F26" s="4"/>
      <c r="G26" s="4" t="s">
        <v>14</v>
      </c>
      <c r="H26" s="4"/>
    </row>
    <row r="27" spans="1:8" x14ac:dyDescent="0.3">
      <c r="A27">
        <v>7</v>
      </c>
      <c r="B27">
        <v>125</v>
      </c>
    </row>
    <row r="28" spans="1:8" x14ac:dyDescent="0.3">
      <c r="A28">
        <v>8</v>
      </c>
      <c r="B28">
        <v>130</v>
      </c>
      <c r="E28" t="s">
        <v>10</v>
      </c>
      <c r="F28">
        <v>5.5</v>
      </c>
      <c r="G28" t="s">
        <v>10</v>
      </c>
      <c r="H28">
        <v>122</v>
      </c>
    </row>
    <row r="29" spans="1:8" x14ac:dyDescent="0.3">
      <c r="A29">
        <v>9</v>
      </c>
      <c r="B29">
        <v>135</v>
      </c>
      <c r="E29" t="s">
        <v>16</v>
      </c>
      <c r="F29">
        <v>0.9574271077563381</v>
      </c>
      <c r="G29" t="s">
        <v>16</v>
      </c>
      <c r="H29">
        <v>3.5118845842842457</v>
      </c>
    </row>
    <row r="30" spans="1:8" x14ac:dyDescent="0.3">
      <c r="A30">
        <v>10</v>
      </c>
      <c r="B30">
        <v>140</v>
      </c>
      <c r="E30" t="s">
        <v>5</v>
      </c>
      <c r="F30">
        <v>5.5</v>
      </c>
      <c r="G30" t="s">
        <v>5</v>
      </c>
      <c r="H30">
        <v>122.5</v>
      </c>
    </row>
    <row r="31" spans="1:8" x14ac:dyDescent="0.3">
      <c r="E31" t="s">
        <v>6</v>
      </c>
      <c r="F31" t="e">
        <v>#N/A</v>
      </c>
      <c r="G31" t="s">
        <v>6</v>
      </c>
      <c r="H31">
        <v>115</v>
      </c>
    </row>
    <row r="32" spans="1:8" x14ac:dyDescent="0.3">
      <c r="E32" t="s">
        <v>17</v>
      </c>
      <c r="F32">
        <v>3.0276503540974917</v>
      </c>
      <c r="G32" t="s">
        <v>17</v>
      </c>
      <c r="H32">
        <v>11.105554165971787</v>
      </c>
    </row>
    <row r="33" spans="5:8" x14ac:dyDescent="0.3">
      <c r="E33" t="s">
        <v>18</v>
      </c>
      <c r="F33">
        <v>9.1666666666666661</v>
      </c>
      <c r="G33" t="s">
        <v>18</v>
      </c>
      <c r="H33">
        <v>123.33333333333333</v>
      </c>
    </row>
    <row r="34" spans="5:8" x14ac:dyDescent="0.3">
      <c r="E34" t="s">
        <v>19</v>
      </c>
      <c r="F34">
        <v>-1.2000000000000002</v>
      </c>
      <c r="G34" t="s">
        <v>19</v>
      </c>
      <c r="H34">
        <v>-0.79711468224981585</v>
      </c>
    </row>
    <row r="35" spans="5:8" x14ac:dyDescent="0.3">
      <c r="E35" t="s">
        <v>20</v>
      </c>
      <c r="F35">
        <v>0</v>
      </c>
      <c r="G35" t="s">
        <v>20</v>
      </c>
      <c r="H35">
        <v>0.1277666019825098</v>
      </c>
    </row>
    <row r="36" spans="5:8" x14ac:dyDescent="0.3">
      <c r="E36" t="s">
        <v>21</v>
      </c>
      <c r="F36">
        <v>9</v>
      </c>
      <c r="G36" t="s">
        <v>21</v>
      </c>
      <c r="H36">
        <v>35</v>
      </c>
    </row>
    <row r="37" spans="5:8" x14ac:dyDescent="0.3">
      <c r="E37" t="s">
        <v>22</v>
      </c>
      <c r="F37">
        <v>1</v>
      </c>
      <c r="G37" t="s">
        <v>22</v>
      </c>
      <c r="H37">
        <v>105</v>
      </c>
    </row>
    <row r="38" spans="5:8" x14ac:dyDescent="0.3">
      <c r="E38" t="s">
        <v>23</v>
      </c>
      <c r="F38">
        <v>10</v>
      </c>
      <c r="G38" t="s">
        <v>23</v>
      </c>
      <c r="H38">
        <v>140</v>
      </c>
    </row>
    <row r="39" spans="5:8" x14ac:dyDescent="0.3">
      <c r="E39" t="s">
        <v>24</v>
      </c>
      <c r="F39">
        <v>55</v>
      </c>
      <c r="G39" t="s">
        <v>24</v>
      </c>
      <c r="H39">
        <v>1220</v>
      </c>
    </row>
    <row r="40" spans="5:8" ht="15" thickBot="1" x14ac:dyDescent="0.35">
      <c r="E40" s="3" t="s">
        <v>25</v>
      </c>
      <c r="F40" s="3">
        <v>10</v>
      </c>
      <c r="G40" s="3" t="s">
        <v>25</v>
      </c>
      <c r="H40" s="3">
        <v>10</v>
      </c>
    </row>
    <row r="66" spans="1:5" x14ac:dyDescent="0.3">
      <c r="A66" t="s">
        <v>26</v>
      </c>
    </row>
    <row r="67" spans="1:5" x14ac:dyDescent="0.3">
      <c r="A67">
        <v>500</v>
      </c>
    </row>
    <row r="68" spans="1:5" ht="15" thickBot="1" x14ac:dyDescent="0.35">
      <c r="A68">
        <v>600</v>
      </c>
    </row>
    <row r="69" spans="1:5" x14ac:dyDescent="0.3">
      <c r="A69">
        <v>350</v>
      </c>
      <c r="D69" s="5" t="s">
        <v>27</v>
      </c>
      <c r="E69" s="5"/>
    </row>
    <row r="70" spans="1:5" x14ac:dyDescent="0.3">
      <c r="A70">
        <v>700</v>
      </c>
    </row>
    <row r="71" spans="1:5" x14ac:dyDescent="0.3">
      <c r="A71">
        <v>550</v>
      </c>
      <c r="D71" t="s">
        <v>10</v>
      </c>
      <c r="E71">
        <v>558.33333333333337</v>
      </c>
    </row>
    <row r="72" spans="1:5" x14ac:dyDescent="0.3">
      <c r="A72">
        <v>650</v>
      </c>
      <c r="D72" t="s">
        <v>16</v>
      </c>
      <c r="E72">
        <v>33.394551627943329</v>
      </c>
    </row>
    <row r="73" spans="1:5" x14ac:dyDescent="0.3">
      <c r="A73">
        <v>750</v>
      </c>
      <c r="D73" t="s">
        <v>5</v>
      </c>
      <c r="E73">
        <v>575</v>
      </c>
    </row>
    <row r="74" spans="1:5" x14ac:dyDescent="0.3">
      <c r="A74">
        <v>400</v>
      </c>
      <c r="D74" t="s">
        <v>6</v>
      </c>
      <c r="E74">
        <v>600</v>
      </c>
    </row>
    <row r="75" spans="1:5" x14ac:dyDescent="0.3">
      <c r="A75">
        <v>600</v>
      </c>
      <c r="D75" t="s">
        <v>17</v>
      </c>
      <c r="E75">
        <v>141.68108346481793</v>
      </c>
    </row>
    <row r="76" spans="1:5" x14ac:dyDescent="0.3">
      <c r="A76">
        <v>450</v>
      </c>
      <c r="D76" t="s">
        <v>18</v>
      </c>
      <c r="E76">
        <v>20073.529411764706</v>
      </c>
    </row>
    <row r="77" spans="1:5" x14ac:dyDescent="0.3">
      <c r="A77">
        <v>350</v>
      </c>
      <c r="D77" t="s">
        <v>19</v>
      </c>
      <c r="E77">
        <v>-1.1190543278455367</v>
      </c>
    </row>
    <row r="78" spans="1:5" x14ac:dyDescent="0.3">
      <c r="A78">
        <v>400</v>
      </c>
      <c r="D78" t="s">
        <v>20</v>
      </c>
      <c r="E78">
        <v>8.9195835663556364E-2</v>
      </c>
    </row>
    <row r="79" spans="1:5" x14ac:dyDescent="0.3">
      <c r="A79">
        <v>600</v>
      </c>
      <c r="D79" t="s">
        <v>21</v>
      </c>
      <c r="E79">
        <v>450</v>
      </c>
    </row>
    <row r="80" spans="1:5" x14ac:dyDescent="0.3">
      <c r="A80">
        <v>800</v>
      </c>
      <c r="D80" t="s">
        <v>22</v>
      </c>
      <c r="E80">
        <v>350</v>
      </c>
    </row>
    <row r="81" spans="1:5" x14ac:dyDescent="0.3">
      <c r="A81">
        <v>750</v>
      </c>
      <c r="D81" t="s">
        <v>23</v>
      </c>
      <c r="E81">
        <v>800</v>
      </c>
    </row>
    <row r="82" spans="1:5" x14ac:dyDescent="0.3">
      <c r="A82">
        <v>450</v>
      </c>
      <c r="D82" t="s">
        <v>24</v>
      </c>
      <c r="E82">
        <v>10050</v>
      </c>
    </row>
    <row r="83" spans="1:5" ht="15" thickBot="1" x14ac:dyDescent="0.35">
      <c r="A83">
        <v>650</v>
      </c>
      <c r="D83" s="3" t="s">
        <v>25</v>
      </c>
      <c r="E83" s="3">
        <v>18</v>
      </c>
    </row>
    <row r="84" spans="1:5" x14ac:dyDescent="0.3">
      <c r="A84">
        <v>500</v>
      </c>
    </row>
    <row r="100" spans="1:5" x14ac:dyDescent="0.3">
      <c r="A100" t="s">
        <v>26</v>
      </c>
    </row>
    <row r="101" spans="1:5" x14ac:dyDescent="0.3">
      <c r="A101">
        <v>4</v>
      </c>
    </row>
    <row r="102" spans="1:5" ht="15" thickBot="1" x14ac:dyDescent="0.35">
      <c r="A102">
        <v>6</v>
      </c>
    </row>
    <row r="103" spans="1:5" x14ac:dyDescent="0.3">
      <c r="A103">
        <v>8</v>
      </c>
      <c r="D103" s="5" t="s">
        <v>26</v>
      </c>
      <c r="E103" s="5"/>
    </row>
    <row r="104" spans="1:5" x14ac:dyDescent="0.3">
      <c r="A104">
        <v>7</v>
      </c>
    </row>
    <row r="105" spans="1:5" x14ac:dyDescent="0.3">
      <c r="A105">
        <v>2</v>
      </c>
      <c r="D105" t="s">
        <v>10</v>
      </c>
      <c r="E105">
        <v>5.4814814814814818</v>
      </c>
    </row>
    <row r="106" spans="1:5" x14ac:dyDescent="0.3">
      <c r="A106">
        <v>6</v>
      </c>
      <c r="D106" t="s">
        <v>16</v>
      </c>
      <c r="E106">
        <v>0.46030576475488799</v>
      </c>
    </row>
    <row r="107" spans="1:5" x14ac:dyDescent="0.3">
      <c r="A107">
        <v>4</v>
      </c>
      <c r="D107" t="s">
        <v>5</v>
      </c>
      <c r="E107">
        <v>5</v>
      </c>
    </row>
    <row r="108" spans="1:5" x14ac:dyDescent="0.3">
      <c r="A108">
        <v>9</v>
      </c>
      <c r="D108" t="s">
        <v>6</v>
      </c>
      <c r="E108">
        <v>4</v>
      </c>
    </row>
    <row r="109" spans="1:5" x14ac:dyDescent="0.3">
      <c r="A109">
        <v>5</v>
      </c>
      <c r="D109" t="s">
        <v>17</v>
      </c>
      <c r="E109">
        <v>2.3918189147169402</v>
      </c>
    </row>
    <row r="110" spans="1:5" x14ac:dyDescent="0.3">
      <c r="A110">
        <v>2</v>
      </c>
      <c r="D110" t="s">
        <v>18</v>
      </c>
      <c r="E110">
        <v>5.7207977207977212</v>
      </c>
    </row>
    <row r="111" spans="1:5" x14ac:dyDescent="0.3">
      <c r="A111">
        <v>4</v>
      </c>
      <c r="D111" t="s">
        <v>19</v>
      </c>
      <c r="E111">
        <v>-0.93529220766336962</v>
      </c>
    </row>
    <row r="112" spans="1:5" x14ac:dyDescent="0.3">
      <c r="A112">
        <v>6</v>
      </c>
      <c r="D112" t="s">
        <v>20</v>
      </c>
      <c r="E112">
        <v>-5.7258595285951758E-2</v>
      </c>
    </row>
    <row r="113" spans="1:5" x14ac:dyDescent="0.3">
      <c r="A113">
        <v>9</v>
      </c>
      <c r="D113" t="s">
        <v>21</v>
      </c>
      <c r="E113">
        <v>8</v>
      </c>
    </row>
    <row r="114" spans="1:5" x14ac:dyDescent="0.3">
      <c r="A114">
        <v>5</v>
      </c>
      <c r="D114" t="s">
        <v>22</v>
      </c>
      <c r="E114">
        <v>1</v>
      </c>
    </row>
    <row r="115" spans="1:5" x14ac:dyDescent="0.3">
      <c r="A115">
        <v>4</v>
      </c>
      <c r="D115" t="s">
        <v>23</v>
      </c>
      <c r="E115">
        <v>9</v>
      </c>
    </row>
    <row r="116" spans="1:5" x14ac:dyDescent="0.3">
      <c r="A116">
        <v>8</v>
      </c>
      <c r="D116" t="s">
        <v>24</v>
      </c>
      <c r="E116">
        <v>148</v>
      </c>
    </row>
    <row r="117" spans="1:5" ht="15" thickBot="1" x14ac:dyDescent="0.35">
      <c r="A117">
        <v>9</v>
      </c>
      <c r="D117" s="3" t="s">
        <v>25</v>
      </c>
      <c r="E117" s="3">
        <v>27</v>
      </c>
    </row>
    <row r="118" spans="1:5" x14ac:dyDescent="0.3">
      <c r="A118">
        <v>4</v>
      </c>
    </row>
    <row r="119" spans="1:5" x14ac:dyDescent="0.3">
      <c r="A119">
        <v>2</v>
      </c>
    </row>
    <row r="120" spans="1:5" x14ac:dyDescent="0.3">
      <c r="A120">
        <v>3</v>
      </c>
    </row>
    <row r="121" spans="1:5" x14ac:dyDescent="0.3">
      <c r="A121">
        <v>7</v>
      </c>
    </row>
    <row r="122" spans="1:5" x14ac:dyDescent="0.3">
      <c r="A122">
        <v>1</v>
      </c>
    </row>
    <row r="123" spans="1:5" x14ac:dyDescent="0.3">
      <c r="A123">
        <v>5</v>
      </c>
    </row>
    <row r="124" spans="1:5" x14ac:dyDescent="0.3">
      <c r="A124">
        <v>8</v>
      </c>
    </row>
    <row r="125" spans="1:5" x14ac:dyDescent="0.3">
      <c r="A125">
        <v>6</v>
      </c>
    </row>
    <row r="126" spans="1:5" x14ac:dyDescent="0.3">
      <c r="A126">
        <v>9</v>
      </c>
    </row>
    <row r="127" spans="1:5" x14ac:dyDescent="0.3">
      <c r="A127">
        <v>5</v>
      </c>
    </row>
    <row r="151" spans="1:5" x14ac:dyDescent="0.3">
      <c r="A151" t="s">
        <v>26</v>
      </c>
    </row>
    <row r="152" spans="1:5" ht="15" thickBot="1" x14ac:dyDescent="0.35">
      <c r="A152">
        <v>120</v>
      </c>
    </row>
    <row r="153" spans="1:5" x14ac:dyDescent="0.3">
      <c r="A153">
        <v>150</v>
      </c>
      <c r="D153" s="5" t="s">
        <v>26</v>
      </c>
      <c r="E153" s="5"/>
    </row>
    <row r="154" spans="1:5" x14ac:dyDescent="0.3">
      <c r="A154">
        <v>110</v>
      </c>
    </row>
    <row r="155" spans="1:5" x14ac:dyDescent="0.3">
      <c r="A155">
        <v>135</v>
      </c>
      <c r="D155" t="s">
        <v>10</v>
      </c>
      <c r="E155">
        <v>132.5</v>
      </c>
    </row>
    <row r="156" spans="1:5" x14ac:dyDescent="0.3">
      <c r="A156">
        <v>125</v>
      </c>
      <c r="D156" t="s">
        <v>16</v>
      </c>
      <c r="E156">
        <v>3.9648073054937956</v>
      </c>
    </row>
    <row r="157" spans="1:5" x14ac:dyDescent="0.3">
      <c r="A157">
        <v>140</v>
      </c>
      <c r="D157" t="s">
        <v>5</v>
      </c>
      <c r="E157">
        <v>132.5</v>
      </c>
    </row>
    <row r="158" spans="1:5" x14ac:dyDescent="0.3">
      <c r="A158">
        <v>130</v>
      </c>
      <c r="D158" t="s">
        <v>6</v>
      </c>
      <c r="E158">
        <v>135</v>
      </c>
    </row>
    <row r="159" spans="1:5" x14ac:dyDescent="0.3">
      <c r="A159">
        <v>155</v>
      </c>
      <c r="D159" t="s">
        <v>17</v>
      </c>
      <c r="E159">
        <v>13.734495390671025</v>
      </c>
    </row>
    <row r="160" spans="1:5" x14ac:dyDescent="0.3">
      <c r="A160">
        <v>115</v>
      </c>
      <c r="D160" t="s">
        <v>18</v>
      </c>
      <c r="E160">
        <v>188.63636363636363</v>
      </c>
    </row>
    <row r="161" spans="1:5" x14ac:dyDescent="0.3">
      <c r="A161">
        <v>145</v>
      </c>
      <c r="D161" t="s">
        <v>19</v>
      </c>
      <c r="E161">
        <v>-0.68787922775439059</v>
      </c>
    </row>
    <row r="162" spans="1:5" x14ac:dyDescent="0.3">
      <c r="A162">
        <v>135</v>
      </c>
      <c r="D162" t="s">
        <v>20</v>
      </c>
      <c r="E162">
        <v>2.4223047810003414E-17</v>
      </c>
    </row>
    <row r="163" spans="1:5" x14ac:dyDescent="0.3">
      <c r="A163">
        <v>130</v>
      </c>
      <c r="D163" t="s">
        <v>21</v>
      </c>
      <c r="E163">
        <v>45</v>
      </c>
    </row>
    <row r="164" spans="1:5" x14ac:dyDescent="0.3">
      <c r="D164" t="s">
        <v>22</v>
      </c>
      <c r="E164">
        <v>110</v>
      </c>
    </row>
    <row r="165" spans="1:5" x14ac:dyDescent="0.3">
      <c r="D165" t="s">
        <v>23</v>
      </c>
      <c r="E165">
        <v>155</v>
      </c>
    </row>
    <row r="166" spans="1:5" x14ac:dyDescent="0.3">
      <c r="D166" t="s">
        <v>24</v>
      </c>
      <c r="E166">
        <v>1590</v>
      </c>
    </row>
    <row r="167" spans="1:5" ht="15" thickBot="1" x14ac:dyDescent="0.35">
      <c r="D167" s="3" t="s">
        <v>25</v>
      </c>
      <c r="E167" s="3">
        <v>12</v>
      </c>
    </row>
    <row r="185" spans="1:5" x14ac:dyDescent="0.3">
      <c r="A185">
        <v>5</v>
      </c>
    </row>
    <row r="186" spans="1:5" x14ac:dyDescent="0.3">
      <c r="A186">
        <v>6</v>
      </c>
    </row>
    <row r="187" spans="1:5" x14ac:dyDescent="0.3">
      <c r="A187">
        <v>4</v>
      </c>
    </row>
    <row r="188" spans="1:5" ht="15" thickBot="1" x14ac:dyDescent="0.35">
      <c r="A188">
        <v>7</v>
      </c>
    </row>
    <row r="189" spans="1:5" x14ac:dyDescent="0.3">
      <c r="A189">
        <v>6</v>
      </c>
      <c r="D189" s="5" t="s">
        <v>27</v>
      </c>
      <c r="E189" s="5"/>
    </row>
    <row r="190" spans="1:5" x14ac:dyDescent="0.3">
      <c r="A190">
        <v>2</v>
      </c>
    </row>
    <row r="191" spans="1:5" x14ac:dyDescent="0.3">
      <c r="A191">
        <v>3</v>
      </c>
      <c r="D191" t="s">
        <v>10</v>
      </c>
      <c r="E191">
        <v>5.1739130434782608</v>
      </c>
    </row>
    <row r="192" spans="1:5" x14ac:dyDescent="0.3">
      <c r="A192">
        <v>9</v>
      </c>
      <c r="D192" t="s">
        <v>16</v>
      </c>
      <c r="E192">
        <v>0.33521836249914144</v>
      </c>
    </row>
    <row r="193" spans="1:5" x14ac:dyDescent="0.3">
      <c r="A193">
        <v>7</v>
      </c>
      <c r="D193" t="s">
        <v>5</v>
      </c>
      <c r="E193">
        <v>5</v>
      </c>
    </row>
    <row r="194" spans="1:5" x14ac:dyDescent="0.3">
      <c r="A194">
        <v>5</v>
      </c>
      <c r="D194" t="s">
        <v>6</v>
      </c>
      <c r="E194">
        <v>5</v>
      </c>
    </row>
    <row r="195" spans="1:5" x14ac:dyDescent="0.3">
      <c r="A195">
        <v>4</v>
      </c>
      <c r="D195" t="s">
        <v>17</v>
      </c>
      <c r="E195">
        <v>2.2735615508720821</v>
      </c>
    </row>
    <row r="196" spans="1:5" x14ac:dyDescent="0.3">
      <c r="A196">
        <v>2</v>
      </c>
      <c r="D196" t="s">
        <v>18</v>
      </c>
      <c r="E196">
        <v>5.1690821256038664</v>
      </c>
    </row>
    <row r="197" spans="1:5" x14ac:dyDescent="0.3">
      <c r="A197">
        <v>9</v>
      </c>
      <c r="D197" t="s">
        <v>19</v>
      </c>
      <c r="E197">
        <v>-0.68504669277872843</v>
      </c>
    </row>
    <row r="198" spans="1:5" x14ac:dyDescent="0.3">
      <c r="A198">
        <v>6</v>
      </c>
      <c r="D198" t="s">
        <v>20</v>
      </c>
      <c r="E198">
        <v>0.11939542437946284</v>
      </c>
    </row>
    <row r="199" spans="1:5" x14ac:dyDescent="0.3">
      <c r="A199">
        <v>4</v>
      </c>
      <c r="D199" t="s">
        <v>21</v>
      </c>
      <c r="E199">
        <v>8</v>
      </c>
    </row>
    <row r="200" spans="1:5" x14ac:dyDescent="0.3">
      <c r="A200">
        <v>5</v>
      </c>
      <c r="D200" t="s">
        <v>22</v>
      </c>
      <c r="E200">
        <v>1</v>
      </c>
    </row>
    <row r="201" spans="1:5" x14ac:dyDescent="0.3">
      <c r="A201">
        <v>2</v>
      </c>
      <c r="D201" t="s">
        <v>23</v>
      </c>
      <c r="E201">
        <v>9</v>
      </c>
    </row>
    <row r="202" spans="1:5" x14ac:dyDescent="0.3">
      <c r="A202">
        <v>9</v>
      </c>
      <c r="D202" t="s">
        <v>24</v>
      </c>
      <c r="E202">
        <v>238</v>
      </c>
    </row>
    <row r="203" spans="1:5" ht="15" thickBot="1" x14ac:dyDescent="0.35">
      <c r="A203">
        <v>3</v>
      </c>
      <c r="D203" s="3" t="s">
        <v>25</v>
      </c>
      <c r="E203" s="3">
        <v>46</v>
      </c>
    </row>
    <row r="204" spans="1:5" x14ac:dyDescent="0.3">
      <c r="A204">
        <v>6</v>
      </c>
    </row>
    <row r="205" spans="1:5" x14ac:dyDescent="0.3">
      <c r="A205">
        <v>4</v>
      </c>
    </row>
    <row r="206" spans="1:5" x14ac:dyDescent="0.3">
      <c r="A206">
        <v>2</v>
      </c>
    </row>
    <row r="207" spans="1:5" x14ac:dyDescent="0.3">
      <c r="A207">
        <v>1</v>
      </c>
    </row>
    <row r="208" spans="1:5" x14ac:dyDescent="0.3">
      <c r="A208">
        <v>4</v>
      </c>
    </row>
    <row r="209" spans="1:1" x14ac:dyDescent="0.3">
      <c r="A209">
        <v>8</v>
      </c>
    </row>
    <row r="210" spans="1:1" x14ac:dyDescent="0.3">
      <c r="A210">
        <v>6</v>
      </c>
    </row>
    <row r="211" spans="1:1" x14ac:dyDescent="0.3">
      <c r="A211">
        <v>3</v>
      </c>
    </row>
    <row r="212" spans="1:1" x14ac:dyDescent="0.3">
      <c r="A212">
        <v>9</v>
      </c>
    </row>
    <row r="213" spans="1:1" x14ac:dyDescent="0.3">
      <c r="A213">
        <v>5</v>
      </c>
    </row>
    <row r="214" spans="1:1" x14ac:dyDescent="0.3">
      <c r="A214">
        <v>4</v>
      </c>
    </row>
    <row r="215" spans="1:1" x14ac:dyDescent="0.3">
      <c r="A215">
        <v>7</v>
      </c>
    </row>
    <row r="216" spans="1:1" x14ac:dyDescent="0.3">
      <c r="A216">
        <v>5</v>
      </c>
    </row>
    <row r="217" spans="1:1" x14ac:dyDescent="0.3">
      <c r="A217">
        <v>4</v>
      </c>
    </row>
    <row r="218" spans="1:1" x14ac:dyDescent="0.3">
      <c r="A218">
        <v>8</v>
      </c>
    </row>
    <row r="219" spans="1:1" x14ac:dyDescent="0.3">
      <c r="A219">
        <v>6</v>
      </c>
    </row>
    <row r="220" spans="1:1" x14ac:dyDescent="0.3">
      <c r="A220">
        <v>9</v>
      </c>
    </row>
    <row r="221" spans="1:1" x14ac:dyDescent="0.3">
      <c r="A221">
        <v>5</v>
      </c>
    </row>
    <row r="222" spans="1:1" x14ac:dyDescent="0.3">
      <c r="A222">
        <v>2</v>
      </c>
    </row>
    <row r="223" spans="1:1" x14ac:dyDescent="0.3">
      <c r="A223">
        <v>1</v>
      </c>
    </row>
    <row r="224" spans="1:1" x14ac:dyDescent="0.3">
      <c r="A224">
        <v>6</v>
      </c>
    </row>
    <row r="225" spans="1:1" x14ac:dyDescent="0.3">
      <c r="A225">
        <v>9</v>
      </c>
    </row>
    <row r="226" spans="1:1" x14ac:dyDescent="0.3">
      <c r="A226">
        <v>5</v>
      </c>
    </row>
    <row r="227" spans="1:1" x14ac:dyDescent="0.3">
      <c r="A227">
        <v>4</v>
      </c>
    </row>
    <row r="228" spans="1:1" x14ac:dyDescent="0.3">
      <c r="A228">
        <v>7</v>
      </c>
    </row>
    <row r="229" spans="1:1" x14ac:dyDescent="0.3">
      <c r="A229">
        <v>5</v>
      </c>
    </row>
    <row r="230" spans="1:1" x14ac:dyDescent="0.3">
      <c r="A230">
        <v>5</v>
      </c>
    </row>
    <row r="260" spans="1:5" x14ac:dyDescent="0.3">
      <c r="A260">
        <v>15</v>
      </c>
    </row>
    <row r="261" spans="1:5" ht="15" thickBot="1" x14ac:dyDescent="0.35">
      <c r="A261">
        <v>25</v>
      </c>
    </row>
    <row r="262" spans="1:5" x14ac:dyDescent="0.3">
      <c r="A262">
        <v>32</v>
      </c>
      <c r="D262" s="5" t="s">
        <v>27</v>
      </c>
      <c r="E262" s="5"/>
    </row>
    <row r="263" spans="1:5" x14ac:dyDescent="0.3">
      <c r="A263">
        <v>12</v>
      </c>
    </row>
    <row r="264" spans="1:5" x14ac:dyDescent="0.3">
      <c r="A264">
        <v>52</v>
      </c>
      <c r="D264" t="s">
        <v>10</v>
      </c>
      <c r="E264">
        <v>50.510204081632651</v>
      </c>
    </row>
    <row r="265" spans="1:5" x14ac:dyDescent="0.3">
      <c r="A265">
        <v>45</v>
      </c>
      <c r="D265" t="s">
        <v>16</v>
      </c>
      <c r="E265">
        <v>3.4652210873920377</v>
      </c>
    </row>
    <row r="266" spans="1:5" x14ac:dyDescent="0.3">
      <c r="A266">
        <v>65</v>
      </c>
      <c r="D266" t="s">
        <v>5</v>
      </c>
      <c r="E266">
        <v>45</v>
      </c>
    </row>
    <row r="267" spans="1:5" x14ac:dyDescent="0.3">
      <c r="A267">
        <v>35</v>
      </c>
      <c r="D267" t="s">
        <v>6</v>
      </c>
      <c r="E267">
        <v>45</v>
      </c>
    </row>
    <row r="268" spans="1:5" x14ac:dyDescent="0.3">
      <c r="A268">
        <v>45</v>
      </c>
      <c r="D268" t="s">
        <v>17</v>
      </c>
      <c r="E268">
        <v>24.256547611744264</v>
      </c>
    </row>
    <row r="269" spans="1:5" x14ac:dyDescent="0.3">
      <c r="A269">
        <v>25</v>
      </c>
      <c r="D269" t="s">
        <v>18</v>
      </c>
      <c r="E269">
        <v>588.38010204081638</v>
      </c>
    </row>
    <row r="270" spans="1:5" x14ac:dyDescent="0.3">
      <c r="A270">
        <v>45</v>
      </c>
      <c r="D270" t="s">
        <v>19</v>
      </c>
      <c r="E270">
        <v>-0.85495952669720676</v>
      </c>
    </row>
    <row r="271" spans="1:5" x14ac:dyDescent="0.3">
      <c r="A271">
        <v>12</v>
      </c>
      <c r="D271" t="s">
        <v>20</v>
      </c>
      <c r="E271">
        <v>0.30211420744235951</v>
      </c>
    </row>
    <row r="272" spans="1:5" x14ac:dyDescent="0.3">
      <c r="A272">
        <v>63</v>
      </c>
      <c r="D272" t="s">
        <v>21</v>
      </c>
      <c r="E272">
        <v>87</v>
      </c>
    </row>
    <row r="273" spans="1:5" x14ac:dyDescent="0.3">
      <c r="A273">
        <v>45</v>
      </c>
      <c r="D273" t="s">
        <v>22</v>
      </c>
      <c r="E273">
        <v>12</v>
      </c>
    </row>
    <row r="274" spans="1:5" x14ac:dyDescent="0.3">
      <c r="A274">
        <v>85</v>
      </c>
      <c r="D274" t="s">
        <v>23</v>
      </c>
      <c r="E274">
        <v>99</v>
      </c>
    </row>
    <row r="275" spans="1:5" x14ac:dyDescent="0.3">
      <c r="A275">
        <v>65</v>
      </c>
      <c r="D275" t="s">
        <v>24</v>
      </c>
      <c r="E275">
        <v>2475</v>
      </c>
    </row>
    <row r="276" spans="1:5" ht="15" thickBot="1" x14ac:dyDescent="0.35">
      <c r="A276">
        <v>45</v>
      </c>
      <c r="D276" s="3" t="s">
        <v>25</v>
      </c>
      <c r="E276" s="3">
        <v>49</v>
      </c>
    </row>
    <row r="277" spans="1:5" x14ac:dyDescent="0.3">
      <c r="A277">
        <v>21</v>
      </c>
    </row>
    <row r="278" spans="1:5" x14ac:dyDescent="0.3">
      <c r="A278">
        <v>25</v>
      </c>
    </row>
    <row r="279" spans="1:5" x14ac:dyDescent="0.3">
      <c r="A279">
        <v>65</v>
      </c>
    </row>
    <row r="280" spans="1:5" x14ac:dyDescent="0.3">
      <c r="A280">
        <v>45</v>
      </c>
    </row>
    <row r="281" spans="1:5" x14ac:dyDescent="0.3">
      <c r="A281">
        <v>38</v>
      </c>
    </row>
    <row r="282" spans="1:5" x14ac:dyDescent="0.3">
      <c r="A282">
        <v>45</v>
      </c>
    </row>
    <row r="283" spans="1:5" x14ac:dyDescent="0.3">
      <c r="A283">
        <v>96</v>
      </c>
    </row>
    <row r="284" spans="1:5" x14ac:dyDescent="0.3">
      <c r="A284">
        <v>45</v>
      </c>
    </row>
    <row r="285" spans="1:5" x14ac:dyDescent="0.3">
      <c r="A285">
        <v>75</v>
      </c>
    </row>
    <row r="286" spans="1:5" x14ac:dyDescent="0.3">
      <c r="A286">
        <v>25</v>
      </c>
    </row>
    <row r="287" spans="1:5" x14ac:dyDescent="0.3">
      <c r="A287">
        <v>36</v>
      </c>
    </row>
    <row r="288" spans="1:5" x14ac:dyDescent="0.3">
      <c r="A288">
        <v>46</v>
      </c>
    </row>
    <row r="289" spans="1:1" x14ac:dyDescent="0.3">
      <c r="A289">
        <v>85</v>
      </c>
    </row>
    <row r="290" spans="1:1" x14ac:dyDescent="0.3">
      <c r="A290">
        <v>45</v>
      </c>
    </row>
    <row r="291" spans="1:1" x14ac:dyDescent="0.3">
      <c r="A291">
        <v>25</v>
      </c>
    </row>
    <row r="292" spans="1:1" x14ac:dyDescent="0.3">
      <c r="A292">
        <v>77</v>
      </c>
    </row>
    <row r="293" spans="1:1" x14ac:dyDescent="0.3">
      <c r="A293">
        <v>22</v>
      </c>
    </row>
    <row r="294" spans="1:1" x14ac:dyDescent="0.3">
      <c r="A294">
        <v>25</v>
      </c>
    </row>
    <row r="295" spans="1:1" x14ac:dyDescent="0.3">
      <c r="A295">
        <v>77</v>
      </c>
    </row>
    <row r="296" spans="1:1" x14ac:dyDescent="0.3">
      <c r="A296">
        <v>80</v>
      </c>
    </row>
    <row r="297" spans="1:1" x14ac:dyDescent="0.3">
      <c r="A297">
        <v>50</v>
      </c>
    </row>
    <row r="298" spans="1:1" x14ac:dyDescent="0.3">
      <c r="A298">
        <v>60</v>
      </c>
    </row>
    <row r="299" spans="1:1" x14ac:dyDescent="0.3">
      <c r="A299">
        <v>45</v>
      </c>
    </row>
    <row r="300" spans="1:1" x14ac:dyDescent="0.3">
      <c r="A300">
        <v>66</v>
      </c>
    </row>
    <row r="301" spans="1:1" x14ac:dyDescent="0.3">
      <c r="A301">
        <v>99</v>
      </c>
    </row>
    <row r="302" spans="1:1" x14ac:dyDescent="0.3">
      <c r="A302">
        <v>45</v>
      </c>
    </row>
    <row r="303" spans="1:1" x14ac:dyDescent="0.3">
      <c r="A303">
        <v>88</v>
      </c>
    </row>
    <row r="304" spans="1:1" x14ac:dyDescent="0.3">
      <c r="A304">
        <v>78</v>
      </c>
    </row>
    <row r="305" spans="1:1" x14ac:dyDescent="0.3">
      <c r="A305">
        <v>96</v>
      </c>
    </row>
    <row r="306" spans="1:1" x14ac:dyDescent="0.3">
      <c r="A306">
        <v>78</v>
      </c>
    </row>
    <row r="307" spans="1:1" x14ac:dyDescent="0.3">
      <c r="A307">
        <v>47</v>
      </c>
    </row>
    <row r="308" spans="1:1" x14ac:dyDescent="0.3">
      <c r="A308">
        <v>14</v>
      </c>
    </row>
    <row r="328" spans="1:20" ht="15" thickBot="1" x14ac:dyDescent="0.35">
      <c r="A328" t="s">
        <v>30</v>
      </c>
      <c r="B328" t="s">
        <v>31</v>
      </c>
      <c r="C328" t="s">
        <v>32</v>
      </c>
      <c r="D328" t="s">
        <v>28</v>
      </c>
      <c r="E328" t="s">
        <v>29</v>
      </c>
    </row>
    <row r="329" spans="1:20" x14ac:dyDescent="0.3">
      <c r="A329">
        <v>30</v>
      </c>
      <c r="B329">
        <v>25</v>
      </c>
      <c r="C329">
        <v>22</v>
      </c>
      <c r="D329">
        <v>17</v>
      </c>
      <c r="E329">
        <v>33</v>
      </c>
      <c r="K329" s="4" t="s">
        <v>30</v>
      </c>
      <c r="L329" s="4"/>
      <c r="M329" s="4" t="s">
        <v>31</v>
      </c>
      <c r="N329" s="4"/>
      <c r="O329" s="4" t="s">
        <v>32</v>
      </c>
      <c r="P329" s="4"/>
      <c r="Q329" s="4" t="s">
        <v>28</v>
      </c>
      <c r="R329" s="4"/>
      <c r="S329" s="4" t="s">
        <v>29</v>
      </c>
      <c r="T329" s="4"/>
    </row>
    <row r="330" spans="1:20" x14ac:dyDescent="0.3">
      <c r="A330">
        <v>32</v>
      </c>
      <c r="B330">
        <v>26</v>
      </c>
      <c r="C330">
        <v>23</v>
      </c>
      <c r="D330">
        <v>18</v>
      </c>
      <c r="E330">
        <v>36</v>
      </c>
    </row>
    <row r="331" spans="1:20" x14ac:dyDescent="0.3">
      <c r="A331">
        <v>31</v>
      </c>
      <c r="B331">
        <v>27</v>
      </c>
      <c r="C331">
        <v>20</v>
      </c>
      <c r="D331">
        <v>19</v>
      </c>
      <c r="E331">
        <v>35</v>
      </c>
      <c r="K331" t="s">
        <v>10</v>
      </c>
      <c r="L331">
        <v>30.4</v>
      </c>
      <c r="M331" t="s">
        <v>10</v>
      </c>
      <c r="N331">
        <v>25.9</v>
      </c>
      <c r="O331" t="s">
        <v>10</v>
      </c>
      <c r="P331">
        <v>21.7</v>
      </c>
      <c r="Q331" t="s">
        <v>10</v>
      </c>
      <c r="R331">
        <v>14.7</v>
      </c>
      <c r="S331" t="s">
        <v>10</v>
      </c>
      <c r="T331">
        <v>35.1</v>
      </c>
    </row>
    <row r="332" spans="1:20" x14ac:dyDescent="0.3">
      <c r="A332">
        <v>28</v>
      </c>
      <c r="B332">
        <v>23</v>
      </c>
      <c r="C332">
        <v>25</v>
      </c>
      <c r="D332">
        <v>12</v>
      </c>
      <c r="E332">
        <v>32</v>
      </c>
      <c r="K332" t="s">
        <v>16</v>
      </c>
      <c r="L332">
        <v>0.39999999999999991</v>
      </c>
      <c r="M332" t="s">
        <v>16</v>
      </c>
      <c r="N332">
        <v>0.52599112793531677</v>
      </c>
      <c r="O332" t="s">
        <v>16</v>
      </c>
      <c r="P332">
        <v>0.59721576223896389</v>
      </c>
      <c r="Q332" t="s">
        <v>16</v>
      </c>
      <c r="R332">
        <v>0.86986589004665871</v>
      </c>
      <c r="S332" t="s">
        <v>16</v>
      </c>
      <c r="T332">
        <v>0.82259751195020425</v>
      </c>
    </row>
    <row r="333" spans="1:20" x14ac:dyDescent="0.3">
      <c r="A333">
        <v>31</v>
      </c>
      <c r="B333">
        <v>28</v>
      </c>
      <c r="C333">
        <v>21</v>
      </c>
      <c r="D333">
        <v>11</v>
      </c>
      <c r="E333">
        <v>35</v>
      </c>
      <c r="K333" t="s">
        <v>5</v>
      </c>
      <c r="L333">
        <v>30.5</v>
      </c>
      <c r="M333" t="s">
        <v>5</v>
      </c>
      <c r="N333">
        <v>26</v>
      </c>
      <c r="O333" t="s">
        <v>5</v>
      </c>
      <c r="P333">
        <v>21.5</v>
      </c>
      <c r="Q333" t="s">
        <v>5</v>
      </c>
      <c r="R333">
        <v>14.5</v>
      </c>
      <c r="S333" t="s">
        <v>5</v>
      </c>
      <c r="T333">
        <v>35.5</v>
      </c>
    </row>
    <row r="334" spans="1:20" x14ac:dyDescent="0.3">
      <c r="A334">
        <v>30</v>
      </c>
      <c r="B334">
        <v>24</v>
      </c>
      <c r="C334">
        <v>19</v>
      </c>
      <c r="D334">
        <v>12</v>
      </c>
      <c r="E334">
        <v>40</v>
      </c>
      <c r="K334" t="s">
        <v>6</v>
      </c>
      <c r="L334">
        <v>30</v>
      </c>
      <c r="M334" t="s">
        <v>6</v>
      </c>
      <c r="N334">
        <v>25</v>
      </c>
      <c r="O334" t="s">
        <v>6</v>
      </c>
      <c r="P334">
        <v>22</v>
      </c>
      <c r="Q334" t="s">
        <v>6</v>
      </c>
      <c r="R334">
        <v>12</v>
      </c>
      <c r="S334" t="s">
        <v>6</v>
      </c>
      <c r="T334">
        <v>36</v>
      </c>
    </row>
    <row r="335" spans="1:20" x14ac:dyDescent="0.3">
      <c r="A335">
        <v>29</v>
      </c>
      <c r="B335">
        <v>26</v>
      </c>
      <c r="C335">
        <v>24</v>
      </c>
      <c r="D335">
        <v>13</v>
      </c>
      <c r="E335">
        <v>36</v>
      </c>
      <c r="K335" t="s">
        <v>17</v>
      </c>
      <c r="L335">
        <v>1.2649110640673515</v>
      </c>
      <c r="M335" t="s">
        <v>17</v>
      </c>
      <c r="N335">
        <v>1.6633299933166201</v>
      </c>
      <c r="O335" t="s">
        <v>17</v>
      </c>
      <c r="P335">
        <v>1.8885620632287059</v>
      </c>
      <c r="Q335" t="s">
        <v>17</v>
      </c>
      <c r="R335">
        <v>2.7507574714370326</v>
      </c>
      <c r="S335" t="s">
        <v>17</v>
      </c>
      <c r="T335">
        <v>2.6012817353502227</v>
      </c>
    </row>
    <row r="336" spans="1:20" x14ac:dyDescent="0.3">
      <c r="A336">
        <v>30</v>
      </c>
      <c r="B336">
        <v>25</v>
      </c>
      <c r="C336">
        <v>22</v>
      </c>
      <c r="D336">
        <v>14</v>
      </c>
      <c r="E336">
        <v>37</v>
      </c>
      <c r="K336" t="s">
        <v>18</v>
      </c>
      <c r="L336">
        <v>1.5999999999999996</v>
      </c>
      <c r="M336" t="s">
        <v>18</v>
      </c>
      <c r="N336">
        <v>2.7666666666666675</v>
      </c>
      <c r="O336" t="s">
        <v>18</v>
      </c>
      <c r="P336">
        <v>3.5666666666666669</v>
      </c>
      <c r="Q336" t="s">
        <v>18</v>
      </c>
      <c r="R336">
        <v>7.5666666666666567</v>
      </c>
      <c r="S336" t="s">
        <v>18</v>
      </c>
      <c r="T336">
        <v>6.7666666666666666</v>
      </c>
    </row>
    <row r="337" spans="1:20" x14ac:dyDescent="0.3">
      <c r="A337">
        <v>32</v>
      </c>
      <c r="B337">
        <v>27</v>
      </c>
      <c r="C337">
        <v>21</v>
      </c>
      <c r="D337">
        <v>15</v>
      </c>
      <c r="E337">
        <v>31</v>
      </c>
      <c r="K337" t="s">
        <v>19</v>
      </c>
      <c r="L337">
        <v>-2.6041666666666963E-2</v>
      </c>
      <c r="M337" t="s">
        <v>19</v>
      </c>
      <c r="N337">
        <v>-0.72102523692014664</v>
      </c>
      <c r="O337" t="s">
        <v>19</v>
      </c>
      <c r="P337">
        <v>-0.56860861210586</v>
      </c>
      <c r="Q337" t="s">
        <v>19</v>
      </c>
      <c r="R337">
        <v>-1.3140173494537062</v>
      </c>
      <c r="S337" t="s">
        <v>19</v>
      </c>
      <c r="T337">
        <v>0.3599421762929742</v>
      </c>
    </row>
    <row r="338" spans="1:20" x14ac:dyDescent="0.3">
      <c r="A338">
        <v>31</v>
      </c>
      <c r="B338">
        <v>28</v>
      </c>
      <c r="C338">
        <v>20</v>
      </c>
      <c r="D338">
        <v>16</v>
      </c>
      <c r="E338">
        <v>36</v>
      </c>
      <c r="K338" t="s">
        <v>20</v>
      </c>
      <c r="L338">
        <v>-0.54351647284143645</v>
      </c>
      <c r="M338" t="s">
        <v>20</v>
      </c>
      <c r="N338">
        <v>-0.34768401660268666</v>
      </c>
      <c r="O338" t="s">
        <v>20</v>
      </c>
      <c r="P338">
        <v>0.4156848981864229</v>
      </c>
      <c r="Q338" t="s">
        <v>20</v>
      </c>
      <c r="R338">
        <v>0.23061329109061005</v>
      </c>
      <c r="S338" t="s">
        <v>20</v>
      </c>
      <c r="T338">
        <v>0.14771043366059461</v>
      </c>
    </row>
    <row r="339" spans="1:20" x14ac:dyDescent="0.3">
      <c r="K339" t="s">
        <v>21</v>
      </c>
      <c r="L339">
        <v>4</v>
      </c>
      <c r="M339" t="s">
        <v>21</v>
      </c>
      <c r="N339">
        <v>5</v>
      </c>
      <c r="O339" t="s">
        <v>21</v>
      </c>
      <c r="P339">
        <v>6</v>
      </c>
      <c r="Q339" t="s">
        <v>21</v>
      </c>
      <c r="R339">
        <v>8</v>
      </c>
      <c r="S339" t="s">
        <v>21</v>
      </c>
      <c r="T339">
        <v>9</v>
      </c>
    </row>
    <row r="340" spans="1:20" x14ac:dyDescent="0.3">
      <c r="K340" t="s">
        <v>22</v>
      </c>
      <c r="L340">
        <v>28</v>
      </c>
      <c r="M340" t="s">
        <v>22</v>
      </c>
      <c r="N340">
        <v>23</v>
      </c>
      <c r="O340" t="s">
        <v>22</v>
      </c>
      <c r="P340">
        <v>19</v>
      </c>
      <c r="Q340" t="s">
        <v>22</v>
      </c>
      <c r="R340">
        <v>11</v>
      </c>
      <c r="S340" t="s">
        <v>22</v>
      </c>
      <c r="T340">
        <v>31</v>
      </c>
    </row>
    <row r="341" spans="1:20" x14ac:dyDescent="0.3">
      <c r="K341" t="s">
        <v>23</v>
      </c>
      <c r="L341">
        <v>32</v>
      </c>
      <c r="M341" t="s">
        <v>23</v>
      </c>
      <c r="N341">
        <v>28</v>
      </c>
      <c r="O341" t="s">
        <v>23</v>
      </c>
      <c r="P341">
        <v>25</v>
      </c>
      <c r="Q341" t="s">
        <v>23</v>
      </c>
      <c r="R341">
        <v>19</v>
      </c>
      <c r="S341" t="s">
        <v>23</v>
      </c>
      <c r="T341">
        <v>40</v>
      </c>
    </row>
    <row r="342" spans="1:20" x14ac:dyDescent="0.3">
      <c r="K342" t="s">
        <v>24</v>
      </c>
      <c r="L342">
        <v>304</v>
      </c>
      <c r="M342" t="s">
        <v>24</v>
      </c>
      <c r="N342">
        <v>259</v>
      </c>
      <c r="O342" t="s">
        <v>24</v>
      </c>
      <c r="P342">
        <v>217</v>
      </c>
      <c r="Q342" t="s">
        <v>24</v>
      </c>
      <c r="R342">
        <v>147</v>
      </c>
      <c r="S342" t="s">
        <v>24</v>
      </c>
      <c r="T342">
        <v>351</v>
      </c>
    </row>
    <row r="343" spans="1:20" ht="15" thickBot="1" x14ac:dyDescent="0.35">
      <c r="K343" s="3" t="s">
        <v>25</v>
      </c>
      <c r="L343" s="3">
        <v>10</v>
      </c>
      <c r="M343" s="3" t="s">
        <v>25</v>
      </c>
      <c r="N343" s="3">
        <v>10</v>
      </c>
      <c r="O343" s="3" t="s">
        <v>25</v>
      </c>
      <c r="P343" s="3">
        <v>10</v>
      </c>
      <c r="Q343" s="3" t="s">
        <v>25</v>
      </c>
      <c r="R343" s="3">
        <v>10</v>
      </c>
      <c r="S343" s="3" t="s">
        <v>25</v>
      </c>
      <c r="T343" s="3">
        <v>10</v>
      </c>
    </row>
  </sheetData>
  <sortState xmlns:xlrd2="http://schemas.microsoft.com/office/spreadsheetml/2017/richdata2" ref="B21:B30">
    <sortCondition ref="B21:B30"/>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AC109-1319-4696-A608-A380338EE76E}">
  <dimension ref="A22:V478"/>
  <sheetViews>
    <sheetView topLeftCell="A393" workbookViewId="0">
      <selection activeCell="K493" sqref="K493"/>
    </sheetView>
  </sheetViews>
  <sheetFormatPr defaultRowHeight="14.4" x14ac:dyDescent="0.3"/>
  <sheetData>
    <row r="22" spans="1:6" x14ac:dyDescent="0.3">
      <c r="A22">
        <v>28</v>
      </c>
    </row>
    <row r="23" spans="1:6" x14ac:dyDescent="0.3">
      <c r="A23">
        <v>25</v>
      </c>
    </row>
    <row r="24" spans="1:6" ht="15" thickBot="1" x14ac:dyDescent="0.35">
      <c r="A24">
        <v>32</v>
      </c>
    </row>
    <row r="25" spans="1:6" x14ac:dyDescent="0.3">
      <c r="A25">
        <v>23</v>
      </c>
      <c r="E25" s="5" t="s">
        <v>27</v>
      </c>
      <c r="F25" s="5"/>
    </row>
    <row r="26" spans="1:6" x14ac:dyDescent="0.3">
      <c r="A26">
        <v>52</v>
      </c>
    </row>
    <row r="27" spans="1:6" x14ac:dyDescent="0.3">
      <c r="A27">
        <v>45</v>
      </c>
      <c r="E27" t="s">
        <v>10</v>
      </c>
      <c r="F27">
        <v>36.553191489361701</v>
      </c>
    </row>
    <row r="28" spans="1:6" x14ac:dyDescent="0.3">
      <c r="A28">
        <v>33</v>
      </c>
      <c r="E28" t="s">
        <v>16</v>
      </c>
      <c r="F28">
        <v>1.5750742638874784</v>
      </c>
    </row>
    <row r="29" spans="1:6" x14ac:dyDescent="0.3">
      <c r="A29">
        <v>45</v>
      </c>
      <c r="E29" t="s">
        <v>5</v>
      </c>
      <c r="F29">
        <v>36</v>
      </c>
    </row>
    <row r="30" spans="1:6" x14ac:dyDescent="0.3">
      <c r="A30">
        <v>25</v>
      </c>
      <c r="E30" t="s">
        <v>6</v>
      </c>
      <c r="F30">
        <v>45</v>
      </c>
    </row>
    <row r="31" spans="1:6" x14ac:dyDescent="0.3">
      <c r="A31">
        <v>36</v>
      </c>
      <c r="E31" t="s">
        <v>17</v>
      </c>
      <c r="F31">
        <v>10.798165123193479</v>
      </c>
    </row>
    <row r="32" spans="1:6" x14ac:dyDescent="0.3">
      <c r="A32">
        <v>36</v>
      </c>
      <c r="E32" t="s">
        <v>18</v>
      </c>
      <c r="F32">
        <v>116.60037002775204</v>
      </c>
    </row>
    <row r="33" spans="1:6" x14ac:dyDescent="0.3">
      <c r="A33">
        <v>48</v>
      </c>
      <c r="E33" t="s">
        <v>19</v>
      </c>
      <c r="F33">
        <v>-0.28545039968011299</v>
      </c>
    </row>
    <row r="34" spans="1:6" x14ac:dyDescent="0.3">
      <c r="A34">
        <v>47</v>
      </c>
      <c r="E34" t="s">
        <v>20</v>
      </c>
      <c r="F34">
        <v>0.36511723221177383</v>
      </c>
    </row>
    <row r="35" spans="1:6" x14ac:dyDescent="0.3">
      <c r="A35">
        <v>20</v>
      </c>
      <c r="E35" t="s">
        <v>21</v>
      </c>
      <c r="F35">
        <v>46</v>
      </c>
    </row>
    <row r="36" spans="1:6" x14ac:dyDescent="0.3">
      <c r="A36">
        <v>36</v>
      </c>
      <c r="E36" t="s">
        <v>22</v>
      </c>
      <c r="F36">
        <v>19</v>
      </c>
    </row>
    <row r="37" spans="1:6" x14ac:dyDescent="0.3">
      <c r="A37">
        <v>22</v>
      </c>
      <c r="E37" t="s">
        <v>23</v>
      </c>
      <c r="F37">
        <v>65</v>
      </c>
    </row>
    <row r="38" spans="1:6" x14ac:dyDescent="0.3">
      <c r="A38">
        <v>65</v>
      </c>
      <c r="E38" t="s">
        <v>24</v>
      </c>
      <c r="F38">
        <v>1718</v>
      </c>
    </row>
    <row r="39" spans="1:6" ht="15" thickBot="1" x14ac:dyDescent="0.35">
      <c r="A39">
        <v>45</v>
      </c>
      <c r="E39" s="3" t="s">
        <v>25</v>
      </c>
      <c r="F39" s="3">
        <v>47</v>
      </c>
    </row>
    <row r="40" spans="1:6" x14ac:dyDescent="0.3">
      <c r="A40">
        <v>44</v>
      </c>
    </row>
    <row r="41" spans="1:6" x14ac:dyDescent="0.3">
      <c r="A41">
        <v>34</v>
      </c>
    </row>
    <row r="42" spans="1:6" x14ac:dyDescent="0.3">
      <c r="A42">
        <v>47</v>
      </c>
    </row>
    <row r="43" spans="1:6" x14ac:dyDescent="0.3">
      <c r="A43">
        <v>25</v>
      </c>
    </row>
    <row r="44" spans="1:6" x14ac:dyDescent="0.3">
      <c r="A44">
        <v>40</v>
      </c>
    </row>
    <row r="45" spans="1:6" x14ac:dyDescent="0.3">
      <c r="A45">
        <v>35</v>
      </c>
    </row>
    <row r="46" spans="1:6" x14ac:dyDescent="0.3">
      <c r="A46">
        <v>47</v>
      </c>
    </row>
    <row r="47" spans="1:6" x14ac:dyDescent="0.3">
      <c r="A47">
        <v>29</v>
      </c>
    </row>
    <row r="48" spans="1:6" x14ac:dyDescent="0.3">
      <c r="A48">
        <v>23</v>
      </c>
    </row>
    <row r="49" spans="1:1" x14ac:dyDescent="0.3">
      <c r="A49">
        <v>35</v>
      </c>
    </row>
    <row r="50" spans="1:1" x14ac:dyDescent="0.3">
      <c r="A50">
        <v>25</v>
      </c>
    </row>
    <row r="51" spans="1:1" x14ac:dyDescent="0.3">
      <c r="A51">
        <v>45</v>
      </c>
    </row>
    <row r="52" spans="1:1" x14ac:dyDescent="0.3">
      <c r="A52">
        <v>39</v>
      </c>
    </row>
    <row r="53" spans="1:1" x14ac:dyDescent="0.3">
      <c r="A53">
        <v>29</v>
      </c>
    </row>
    <row r="54" spans="1:1" x14ac:dyDescent="0.3">
      <c r="A54">
        <v>19</v>
      </c>
    </row>
    <row r="55" spans="1:1" x14ac:dyDescent="0.3">
      <c r="A55">
        <v>28</v>
      </c>
    </row>
    <row r="56" spans="1:1" x14ac:dyDescent="0.3">
      <c r="A56">
        <v>48</v>
      </c>
    </row>
    <row r="57" spans="1:1" x14ac:dyDescent="0.3">
      <c r="A57">
        <v>38</v>
      </c>
    </row>
    <row r="58" spans="1:1" x14ac:dyDescent="0.3">
      <c r="A58">
        <v>58</v>
      </c>
    </row>
    <row r="59" spans="1:1" x14ac:dyDescent="0.3">
      <c r="A59">
        <v>45</v>
      </c>
    </row>
    <row r="60" spans="1:1" x14ac:dyDescent="0.3">
      <c r="A60">
        <v>35</v>
      </c>
    </row>
    <row r="61" spans="1:1" x14ac:dyDescent="0.3">
      <c r="A61">
        <v>33</v>
      </c>
    </row>
    <row r="62" spans="1:1" x14ac:dyDescent="0.3">
      <c r="A62">
        <v>23</v>
      </c>
    </row>
    <row r="63" spans="1:1" x14ac:dyDescent="0.3">
      <c r="A63">
        <v>35</v>
      </c>
    </row>
    <row r="64" spans="1:1" x14ac:dyDescent="0.3">
      <c r="A64">
        <v>21</v>
      </c>
    </row>
    <row r="65" spans="1:1" x14ac:dyDescent="0.3">
      <c r="A65">
        <v>55</v>
      </c>
    </row>
    <row r="66" spans="1:1" x14ac:dyDescent="0.3">
      <c r="A66">
        <v>37</v>
      </c>
    </row>
    <row r="67" spans="1:1" x14ac:dyDescent="0.3">
      <c r="A67">
        <v>41</v>
      </c>
    </row>
    <row r="68" spans="1:1" x14ac:dyDescent="0.3">
      <c r="A68">
        <v>42</v>
      </c>
    </row>
    <row r="90" spans="1:5" x14ac:dyDescent="0.3">
      <c r="A90">
        <v>55</v>
      </c>
    </row>
    <row r="91" spans="1:5" x14ac:dyDescent="0.3">
      <c r="A91">
        <v>40</v>
      </c>
    </row>
    <row r="92" spans="1:5" x14ac:dyDescent="0.3">
      <c r="A92">
        <v>28</v>
      </c>
    </row>
    <row r="93" spans="1:5" ht="15" thickBot="1" x14ac:dyDescent="0.35">
      <c r="A93">
        <v>73</v>
      </c>
    </row>
    <row r="94" spans="1:5" x14ac:dyDescent="0.3">
      <c r="A94">
        <v>45</v>
      </c>
      <c r="D94" s="5" t="s">
        <v>27</v>
      </c>
      <c r="E94" s="5"/>
    </row>
    <row r="95" spans="1:5" x14ac:dyDescent="0.3">
      <c r="A95">
        <v>66</v>
      </c>
    </row>
    <row r="96" spans="1:5" x14ac:dyDescent="0.3">
      <c r="A96">
        <v>40</v>
      </c>
      <c r="D96" t="s">
        <v>10</v>
      </c>
      <c r="E96">
        <v>49.465116279069768</v>
      </c>
    </row>
    <row r="97" spans="1:5" x14ac:dyDescent="0.3">
      <c r="A97">
        <v>47</v>
      </c>
      <c r="D97" t="s">
        <v>16</v>
      </c>
      <c r="E97">
        <v>1.7321623218399276</v>
      </c>
    </row>
    <row r="98" spans="1:5" x14ac:dyDescent="0.3">
      <c r="A98">
        <v>65</v>
      </c>
      <c r="D98" t="s">
        <v>5</v>
      </c>
      <c r="E98">
        <v>48</v>
      </c>
    </row>
    <row r="99" spans="1:5" x14ac:dyDescent="0.3">
      <c r="A99">
        <v>55</v>
      </c>
      <c r="D99" t="s">
        <v>6</v>
      </c>
      <c r="E99">
        <v>55</v>
      </c>
    </row>
    <row r="100" spans="1:5" x14ac:dyDescent="0.3">
      <c r="A100">
        <v>44</v>
      </c>
      <c r="D100" t="s">
        <v>17</v>
      </c>
      <c r="E100">
        <v>11.358547939577541</v>
      </c>
    </row>
    <row r="101" spans="1:5" x14ac:dyDescent="0.3">
      <c r="A101">
        <v>38</v>
      </c>
      <c r="D101" t="s">
        <v>18</v>
      </c>
      <c r="E101">
        <v>129.0166112956812</v>
      </c>
    </row>
    <row r="102" spans="1:5" x14ac:dyDescent="0.3">
      <c r="A102">
        <v>60</v>
      </c>
      <c r="D102" t="s">
        <v>19</v>
      </c>
      <c r="E102">
        <v>-6.1967220181295524E-2</v>
      </c>
    </row>
    <row r="103" spans="1:5" x14ac:dyDescent="0.3">
      <c r="A103">
        <v>56</v>
      </c>
      <c r="D103" t="s">
        <v>20</v>
      </c>
      <c r="E103">
        <v>-0.16046978678034809</v>
      </c>
    </row>
    <row r="104" spans="1:5" x14ac:dyDescent="0.3">
      <c r="A104">
        <v>40</v>
      </c>
      <c r="D104" t="s">
        <v>21</v>
      </c>
      <c r="E104">
        <v>50</v>
      </c>
    </row>
    <row r="105" spans="1:5" x14ac:dyDescent="0.3">
      <c r="A105">
        <v>36</v>
      </c>
      <c r="D105" t="s">
        <v>22</v>
      </c>
      <c r="E105">
        <v>23</v>
      </c>
    </row>
    <row r="106" spans="1:5" x14ac:dyDescent="0.3">
      <c r="A106">
        <v>49</v>
      </c>
      <c r="D106" t="s">
        <v>23</v>
      </c>
      <c r="E106">
        <v>73</v>
      </c>
    </row>
    <row r="107" spans="1:5" x14ac:dyDescent="0.3">
      <c r="A107">
        <v>47</v>
      </c>
      <c r="D107" t="s">
        <v>24</v>
      </c>
      <c r="E107">
        <v>2127</v>
      </c>
    </row>
    <row r="108" spans="1:5" ht="15" thickBot="1" x14ac:dyDescent="0.35">
      <c r="A108">
        <v>52</v>
      </c>
      <c r="D108" s="3" t="s">
        <v>25</v>
      </c>
      <c r="E108" s="3">
        <v>43</v>
      </c>
    </row>
    <row r="109" spans="1:5" x14ac:dyDescent="0.3">
      <c r="A109">
        <v>63</v>
      </c>
    </row>
    <row r="110" spans="1:5" x14ac:dyDescent="0.3">
      <c r="A110">
        <v>41</v>
      </c>
    </row>
    <row r="111" spans="1:5" x14ac:dyDescent="0.3">
      <c r="A111">
        <v>48</v>
      </c>
    </row>
    <row r="112" spans="1:5" x14ac:dyDescent="0.3">
      <c r="A112">
        <v>55</v>
      </c>
    </row>
    <row r="113" spans="1:1" x14ac:dyDescent="0.3">
      <c r="A113">
        <v>42</v>
      </c>
    </row>
    <row r="114" spans="1:1" x14ac:dyDescent="0.3">
      <c r="A114">
        <v>49</v>
      </c>
    </row>
    <row r="115" spans="1:1" x14ac:dyDescent="0.3">
      <c r="A115">
        <v>58</v>
      </c>
    </row>
    <row r="116" spans="1:1" x14ac:dyDescent="0.3">
      <c r="A116">
        <v>42</v>
      </c>
    </row>
    <row r="117" spans="1:1" x14ac:dyDescent="0.3">
      <c r="A117">
        <v>45</v>
      </c>
    </row>
    <row r="118" spans="1:1" x14ac:dyDescent="0.3">
      <c r="A118">
        <v>47</v>
      </c>
    </row>
    <row r="119" spans="1:1" x14ac:dyDescent="0.3">
      <c r="A119">
        <v>51</v>
      </c>
    </row>
    <row r="120" spans="1:1" x14ac:dyDescent="0.3">
      <c r="A120">
        <v>65</v>
      </c>
    </row>
    <row r="121" spans="1:1" x14ac:dyDescent="0.3">
      <c r="A121">
        <v>41</v>
      </c>
    </row>
    <row r="122" spans="1:1" x14ac:dyDescent="0.3">
      <c r="A122">
        <v>48</v>
      </c>
    </row>
    <row r="123" spans="1:1" x14ac:dyDescent="0.3">
      <c r="A123">
        <v>55</v>
      </c>
    </row>
    <row r="124" spans="1:1" x14ac:dyDescent="0.3">
      <c r="A124">
        <v>42</v>
      </c>
    </row>
    <row r="125" spans="1:1" x14ac:dyDescent="0.3">
      <c r="A125">
        <v>25</v>
      </c>
    </row>
    <row r="126" spans="1:1" x14ac:dyDescent="0.3">
      <c r="A126">
        <v>68</v>
      </c>
    </row>
    <row r="127" spans="1:1" x14ac:dyDescent="0.3">
      <c r="A127">
        <v>62</v>
      </c>
    </row>
    <row r="128" spans="1:1" x14ac:dyDescent="0.3">
      <c r="A128">
        <v>58</v>
      </c>
    </row>
    <row r="129" spans="1:1" x14ac:dyDescent="0.3">
      <c r="A129">
        <v>47</v>
      </c>
    </row>
    <row r="130" spans="1:1" x14ac:dyDescent="0.3">
      <c r="A130">
        <v>51</v>
      </c>
    </row>
    <row r="131" spans="1:1" x14ac:dyDescent="0.3">
      <c r="A131">
        <v>65</v>
      </c>
    </row>
    <row r="132" spans="1:1" x14ac:dyDescent="0.3">
      <c r="A132">
        <v>23</v>
      </c>
    </row>
    <row r="151" spans="1:8" x14ac:dyDescent="0.3">
      <c r="H151">
        <v>1</v>
      </c>
    </row>
    <row r="152" spans="1:8" x14ac:dyDescent="0.3">
      <c r="A152" t="s">
        <v>33</v>
      </c>
      <c r="B152" t="s">
        <v>41</v>
      </c>
    </row>
    <row r="153" spans="1:8" x14ac:dyDescent="0.3">
      <c r="A153" t="s">
        <v>34</v>
      </c>
      <c r="B153">
        <v>30</v>
      </c>
    </row>
    <row r="154" spans="1:8" x14ac:dyDescent="0.3">
      <c r="A154" t="s">
        <v>35</v>
      </c>
      <c r="B154">
        <v>40</v>
      </c>
    </row>
    <row r="155" spans="1:8" x14ac:dyDescent="0.3">
      <c r="A155" t="s">
        <v>36</v>
      </c>
      <c r="B155">
        <v>20</v>
      </c>
    </row>
    <row r="156" spans="1:8" x14ac:dyDescent="0.3">
      <c r="A156" t="s">
        <v>39</v>
      </c>
      <c r="B156">
        <v>10</v>
      </c>
    </row>
    <row r="157" spans="1:8" x14ac:dyDescent="0.3">
      <c r="A157" t="s">
        <v>37</v>
      </c>
      <c r="B157">
        <v>45</v>
      </c>
    </row>
    <row r="158" spans="1:8" x14ac:dyDescent="0.3">
      <c r="A158" t="s">
        <v>38</v>
      </c>
      <c r="B158">
        <v>25</v>
      </c>
    </row>
    <row r="159" spans="1:8" x14ac:dyDescent="0.3">
      <c r="A159" t="s">
        <v>40</v>
      </c>
      <c r="B159">
        <v>30</v>
      </c>
    </row>
    <row r="169" spans="3:4" x14ac:dyDescent="0.3">
      <c r="C169">
        <v>2</v>
      </c>
      <c r="D169" t="s">
        <v>42</v>
      </c>
    </row>
    <row r="170" spans="3:4" x14ac:dyDescent="0.3">
      <c r="D170" t="s">
        <v>37</v>
      </c>
    </row>
    <row r="172" spans="3:4" x14ac:dyDescent="0.3">
      <c r="C172">
        <v>3</v>
      </c>
    </row>
    <row r="213" spans="1:11" x14ac:dyDescent="0.3">
      <c r="A213" s="7" t="s">
        <v>34</v>
      </c>
      <c r="B213" s="6">
        <v>4</v>
      </c>
      <c r="C213" s="6">
        <v>5</v>
      </c>
      <c r="D213" s="6">
        <v>3</v>
      </c>
      <c r="E213" s="6">
        <v>4</v>
      </c>
      <c r="F213" s="6">
        <v>4</v>
      </c>
      <c r="G213" s="6">
        <v>3</v>
      </c>
      <c r="H213" s="6">
        <v>2</v>
      </c>
      <c r="I213" s="6">
        <v>5</v>
      </c>
      <c r="J213" s="6">
        <v>4</v>
      </c>
      <c r="K213" s="6">
        <v>3</v>
      </c>
    </row>
    <row r="214" spans="1:11" x14ac:dyDescent="0.3">
      <c r="A214" s="7" t="s">
        <v>35</v>
      </c>
      <c r="B214" s="6">
        <v>5</v>
      </c>
      <c r="C214" s="6">
        <v>4</v>
      </c>
      <c r="D214" s="6">
        <v>2</v>
      </c>
      <c r="E214" s="6">
        <v>3</v>
      </c>
      <c r="F214" s="6">
        <v>4</v>
      </c>
      <c r="G214" s="6">
        <v>5</v>
      </c>
      <c r="H214" s="6">
        <v>3</v>
      </c>
      <c r="I214" s="6">
        <v>4</v>
      </c>
      <c r="J214" s="6">
        <v>5</v>
      </c>
      <c r="K214" s="6">
        <v>3</v>
      </c>
    </row>
    <row r="215" spans="1:11" x14ac:dyDescent="0.3">
      <c r="A215" s="7" t="s">
        <v>36</v>
      </c>
      <c r="B215" s="6">
        <v>4</v>
      </c>
      <c r="C215" s="6">
        <v>3</v>
      </c>
      <c r="D215" s="6">
        <v>2</v>
      </c>
      <c r="E215" s="6">
        <v>4</v>
      </c>
      <c r="F215" s="6">
        <v>5</v>
      </c>
      <c r="G215" s="6">
        <v>3</v>
      </c>
      <c r="H215" s="6">
        <v>4</v>
      </c>
      <c r="I215" s="6">
        <v>5</v>
      </c>
      <c r="J215" s="6">
        <v>4</v>
      </c>
      <c r="K215" s="6">
        <v>3</v>
      </c>
    </row>
    <row r="216" spans="1:11" x14ac:dyDescent="0.3">
      <c r="A216" s="7" t="s">
        <v>39</v>
      </c>
      <c r="B216" s="6">
        <v>3</v>
      </c>
      <c r="C216" s="6">
        <v>4</v>
      </c>
      <c r="D216" s="6">
        <v>5</v>
      </c>
      <c r="E216" s="6">
        <v>2</v>
      </c>
      <c r="F216" s="6">
        <v>3</v>
      </c>
      <c r="G216" s="6">
        <v>4</v>
      </c>
      <c r="H216" s="6">
        <v>4</v>
      </c>
      <c r="I216" s="6">
        <v>3</v>
      </c>
      <c r="J216" s="6">
        <v>5</v>
      </c>
      <c r="K216" s="6">
        <v>4</v>
      </c>
    </row>
    <row r="217" spans="1:11" x14ac:dyDescent="0.3">
      <c r="A217" s="7" t="s">
        <v>37</v>
      </c>
      <c r="B217" s="6">
        <v>3</v>
      </c>
      <c r="C217" s="6">
        <v>4</v>
      </c>
      <c r="D217" s="6">
        <v>5</v>
      </c>
      <c r="E217" s="6">
        <v>4</v>
      </c>
      <c r="F217" s="6">
        <v>2</v>
      </c>
      <c r="G217" s="6">
        <v>3</v>
      </c>
      <c r="H217" s="6">
        <v>4</v>
      </c>
      <c r="I217" s="6">
        <v>5</v>
      </c>
      <c r="J217" s="6">
        <v>3</v>
      </c>
      <c r="K217" s="6">
        <v>4</v>
      </c>
    </row>
    <row r="218" spans="1:11" x14ac:dyDescent="0.3">
      <c r="A218" s="7" t="s">
        <v>38</v>
      </c>
      <c r="B218" s="6">
        <v>5</v>
      </c>
      <c r="C218" s="6">
        <v>4</v>
      </c>
      <c r="D218" s="6">
        <v>3</v>
      </c>
      <c r="E218" s="6">
        <v>4</v>
      </c>
      <c r="F218" s="6">
        <v>5</v>
      </c>
      <c r="G218" s="6">
        <v>3</v>
      </c>
      <c r="H218" s="6">
        <v>4</v>
      </c>
      <c r="I218" s="6">
        <v>5</v>
      </c>
      <c r="J218" s="6">
        <v>4</v>
      </c>
      <c r="K218" s="6">
        <v>3</v>
      </c>
    </row>
    <row r="219" spans="1:11" x14ac:dyDescent="0.3">
      <c r="A219" s="7" t="s">
        <v>40</v>
      </c>
      <c r="B219" s="6">
        <v>3</v>
      </c>
      <c r="C219" s="6">
        <v>4</v>
      </c>
      <c r="D219" s="6">
        <v>5</v>
      </c>
      <c r="E219" s="6">
        <v>2</v>
      </c>
      <c r="F219" s="6">
        <v>3</v>
      </c>
      <c r="G219" s="6">
        <v>4</v>
      </c>
      <c r="H219" s="6">
        <v>4</v>
      </c>
      <c r="I219" s="6">
        <v>3</v>
      </c>
      <c r="J219" s="6">
        <v>5</v>
      </c>
      <c r="K219" s="6">
        <v>4</v>
      </c>
    </row>
    <row r="220" spans="1:11" x14ac:dyDescent="0.3">
      <c r="A220" s="7" t="s">
        <v>43</v>
      </c>
      <c r="B220" s="6">
        <v>3</v>
      </c>
      <c r="C220" s="6">
        <v>4</v>
      </c>
      <c r="D220" s="6">
        <v>5</v>
      </c>
      <c r="E220" s="6">
        <v>4</v>
      </c>
      <c r="F220" s="6">
        <v>2</v>
      </c>
      <c r="G220" s="6">
        <v>3</v>
      </c>
      <c r="H220" s="6">
        <v>4</v>
      </c>
      <c r="I220" s="6">
        <v>5</v>
      </c>
      <c r="J220" s="6">
        <v>3</v>
      </c>
      <c r="K220" s="6">
        <v>4</v>
      </c>
    </row>
    <row r="221" spans="1:11" x14ac:dyDescent="0.3">
      <c r="A221" s="7" t="s">
        <v>44</v>
      </c>
      <c r="B221" s="6">
        <v>5</v>
      </c>
      <c r="C221" s="6">
        <v>4</v>
      </c>
      <c r="D221" s="6">
        <v>3</v>
      </c>
      <c r="E221" s="6">
        <v>4</v>
      </c>
      <c r="F221" s="6">
        <v>5</v>
      </c>
      <c r="G221" s="6">
        <v>3</v>
      </c>
      <c r="H221" s="6">
        <v>4</v>
      </c>
      <c r="I221" s="6">
        <v>5</v>
      </c>
      <c r="J221" s="6">
        <v>4</v>
      </c>
      <c r="K221" s="6">
        <v>3</v>
      </c>
    </row>
    <row r="222" spans="1:11" x14ac:dyDescent="0.3">
      <c r="A222" s="7" t="s">
        <v>45</v>
      </c>
      <c r="B222" s="6">
        <v>3</v>
      </c>
      <c r="C222" s="6">
        <v>4</v>
      </c>
      <c r="D222" s="6">
        <v>5</v>
      </c>
      <c r="E222" s="6">
        <v>2</v>
      </c>
      <c r="F222" s="6">
        <v>3</v>
      </c>
      <c r="G222" s="6">
        <v>4</v>
      </c>
      <c r="H222" s="6">
        <v>4</v>
      </c>
      <c r="I222" s="6">
        <v>3</v>
      </c>
      <c r="J222" s="6">
        <v>5</v>
      </c>
      <c r="K222" s="6">
        <v>4</v>
      </c>
    </row>
    <row r="240" ht="15" thickBot="1" x14ac:dyDescent="0.35"/>
    <row r="241" spans="3:22" x14ac:dyDescent="0.3">
      <c r="C241" s="4" t="s">
        <v>46</v>
      </c>
      <c r="D241" s="4"/>
      <c r="E241" s="4" t="s">
        <v>47</v>
      </c>
      <c r="F241" s="4"/>
      <c r="G241" s="4" t="s">
        <v>48</v>
      </c>
      <c r="H241" s="4"/>
      <c r="I241" s="4" t="s">
        <v>49</v>
      </c>
      <c r="J241" s="4"/>
      <c r="K241" s="4" t="s">
        <v>50</v>
      </c>
      <c r="L241" s="4"/>
      <c r="M241" s="4" t="s">
        <v>51</v>
      </c>
      <c r="N241" s="4"/>
      <c r="O241" s="4" t="s">
        <v>52</v>
      </c>
      <c r="P241" s="4"/>
      <c r="Q241" s="4" t="s">
        <v>53</v>
      </c>
      <c r="R241" s="4"/>
      <c r="S241" s="4" t="s">
        <v>54</v>
      </c>
      <c r="T241" s="4"/>
      <c r="U241" s="4" t="s">
        <v>55</v>
      </c>
      <c r="V241" s="4"/>
    </row>
    <row r="243" spans="3:22" x14ac:dyDescent="0.3">
      <c r="C243" t="s">
        <v>10</v>
      </c>
      <c r="D243">
        <v>3.7</v>
      </c>
      <c r="E243" t="s">
        <v>10</v>
      </c>
      <c r="F243">
        <v>3.8</v>
      </c>
      <c r="G243" t="s">
        <v>10</v>
      </c>
      <c r="H243">
        <v>3.7</v>
      </c>
      <c r="I243" t="s">
        <v>10</v>
      </c>
      <c r="J243">
        <v>3.7</v>
      </c>
      <c r="K243" t="s">
        <v>10</v>
      </c>
      <c r="L243">
        <v>3.7</v>
      </c>
      <c r="M243" t="s">
        <v>10</v>
      </c>
      <c r="N243">
        <v>4</v>
      </c>
      <c r="O243" t="s">
        <v>10</v>
      </c>
      <c r="P243">
        <v>3.7</v>
      </c>
      <c r="Q243" t="s">
        <v>10</v>
      </c>
      <c r="R243">
        <v>3.7</v>
      </c>
      <c r="S243" t="s">
        <v>10</v>
      </c>
      <c r="T243">
        <v>4</v>
      </c>
      <c r="U243" t="s">
        <v>10</v>
      </c>
      <c r="V243">
        <v>3.7</v>
      </c>
    </row>
    <row r="244" spans="3:22" x14ac:dyDescent="0.3">
      <c r="C244" t="s">
        <v>16</v>
      </c>
      <c r="D244">
        <v>0.29999999999999988</v>
      </c>
      <c r="E244" t="s">
        <v>16</v>
      </c>
      <c r="F244">
        <v>0.32659863237109027</v>
      </c>
      <c r="G244" t="s">
        <v>16</v>
      </c>
      <c r="H244">
        <v>0.29999999999999988</v>
      </c>
      <c r="I244" t="s">
        <v>16</v>
      </c>
      <c r="J244">
        <v>0.29999999999999988</v>
      </c>
      <c r="K244" t="s">
        <v>16</v>
      </c>
      <c r="L244">
        <v>0.29999999999999988</v>
      </c>
      <c r="M244" t="s">
        <v>16</v>
      </c>
      <c r="N244">
        <v>0.2581988897471611</v>
      </c>
      <c r="O244" t="s">
        <v>16</v>
      </c>
      <c r="P244">
        <v>0.29999999999999988</v>
      </c>
      <c r="Q244" t="s">
        <v>16</v>
      </c>
      <c r="R244">
        <v>0.29999999999999988</v>
      </c>
      <c r="S244" t="s">
        <v>16</v>
      </c>
      <c r="T244">
        <v>0.2581988897471611</v>
      </c>
      <c r="U244" t="s">
        <v>16</v>
      </c>
      <c r="V244">
        <v>0.29999999999999988</v>
      </c>
    </row>
    <row r="245" spans="3:22" x14ac:dyDescent="0.3">
      <c r="C245" t="s">
        <v>5</v>
      </c>
      <c r="D245">
        <v>4</v>
      </c>
      <c r="E245" t="s">
        <v>5</v>
      </c>
      <c r="F245">
        <v>4</v>
      </c>
      <c r="G245" t="s">
        <v>5</v>
      </c>
      <c r="H245">
        <v>4</v>
      </c>
      <c r="I245" t="s">
        <v>5</v>
      </c>
      <c r="J245">
        <v>4</v>
      </c>
      <c r="K245" t="s">
        <v>5</v>
      </c>
      <c r="L245">
        <v>4</v>
      </c>
      <c r="M245" t="s">
        <v>5</v>
      </c>
      <c r="N245">
        <v>4</v>
      </c>
      <c r="O245" t="s">
        <v>5</v>
      </c>
      <c r="P245">
        <v>4</v>
      </c>
      <c r="Q245" t="s">
        <v>5</v>
      </c>
      <c r="R245">
        <v>4</v>
      </c>
      <c r="S245" t="s">
        <v>5</v>
      </c>
      <c r="T245">
        <v>4</v>
      </c>
      <c r="U245" t="s">
        <v>5</v>
      </c>
      <c r="V245">
        <v>4</v>
      </c>
    </row>
    <row r="246" spans="3:22" x14ac:dyDescent="0.3">
      <c r="C246" t="s">
        <v>6</v>
      </c>
      <c r="D246">
        <v>4</v>
      </c>
      <c r="E246" t="s">
        <v>6</v>
      </c>
      <c r="F246">
        <v>5</v>
      </c>
      <c r="G246" t="s">
        <v>6</v>
      </c>
      <c r="H246">
        <v>4</v>
      </c>
      <c r="I246" t="s">
        <v>6</v>
      </c>
      <c r="J246">
        <v>4</v>
      </c>
      <c r="K246" t="s">
        <v>6</v>
      </c>
      <c r="L246">
        <v>4</v>
      </c>
      <c r="M246" t="s">
        <v>6</v>
      </c>
      <c r="N246">
        <v>4</v>
      </c>
      <c r="O246" t="s">
        <v>6</v>
      </c>
      <c r="P246">
        <v>4</v>
      </c>
      <c r="Q246" t="s">
        <v>6</v>
      </c>
      <c r="R246">
        <v>4</v>
      </c>
      <c r="S246" t="s">
        <v>6</v>
      </c>
      <c r="T246">
        <v>4</v>
      </c>
      <c r="U246" t="s">
        <v>6</v>
      </c>
      <c r="V246">
        <v>4</v>
      </c>
    </row>
    <row r="247" spans="3:22" x14ac:dyDescent="0.3">
      <c r="C247" t="s">
        <v>17</v>
      </c>
      <c r="D247">
        <v>0.94868329805051343</v>
      </c>
      <c r="E247" t="s">
        <v>17</v>
      </c>
      <c r="F247">
        <v>1.0327955589886442</v>
      </c>
      <c r="G247" t="s">
        <v>17</v>
      </c>
      <c r="H247">
        <v>0.94868329805051343</v>
      </c>
      <c r="I247" t="s">
        <v>17</v>
      </c>
      <c r="J247">
        <v>0.94868329805051343</v>
      </c>
      <c r="K247" t="s">
        <v>17</v>
      </c>
      <c r="L247">
        <v>0.94868329805051343</v>
      </c>
      <c r="M247" t="s">
        <v>17</v>
      </c>
      <c r="N247">
        <v>0.81649658092772603</v>
      </c>
      <c r="O247" t="s">
        <v>17</v>
      </c>
      <c r="P247">
        <v>0.94868329805051343</v>
      </c>
      <c r="Q247" t="s">
        <v>17</v>
      </c>
      <c r="R247">
        <v>0.94868329805051343</v>
      </c>
      <c r="S247" t="s">
        <v>17</v>
      </c>
      <c r="T247">
        <v>0.81649658092772603</v>
      </c>
      <c r="U247" t="s">
        <v>17</v>
      </c>
      <c r="V247">
        <v>0.94868329805051343</v>
      </c>
    </row>
    <row r="248" spans="3:22" x14ac:dyDescent="0.3">
      <c r="C248" t="s">
        <v>18</v>
      </c>
      <c r="D248">
        <v>0.89999999999999936</v>
      </c>
      <c r="E248" t="s">
        <v>18</v>
      </c>
      <c r="F248">
        <v>1.066666666666666</v>
      </c>
      <c r="G248" t="s">
        <v>18</v>
      </c>
      <c r="H248">
        <v>0.89999999999999936</v>
      </c>
      <c r="I248" t="s">
        <v>18</v>
      </c>
      <c r="J248">
        <v>0.89999999999999936</v>
      </c>
      <c r="K248" t="s">
        <v>18</v>
      </c>
      <c r="L248">
        <v>0.89999999999999936</v>
      </c>
      <c r="M248" t="s">
        <v>18</v>
      </c>
      <c r="N248">
        <v>0.66666666666666663</v>
      </c>
      <c r="O248" t="s">
        <v>18</v>
      </c>
      <c r="P248">
        <v>0.89999999999999936</v>
      </c>
      <c r="Q248" t="s">
        <v>18</v>
      </c>
      <c r="R248">
        <v>0.89999999999999936</v>
      </c>
      <c r="S248" t="s">
        <v>18</v>
      </c>
      <c r="T248">
        <v>0.66666666666666663</v>
      </c>
      <c r="U248" t="s">
        <v>18</v>
      </c>
      <c r="V248">
        <v>0.89999999999999936</v>
      </c>
    </row>
    <row r="249" spans="3:22" x14ac:dyDescent="0.3">
      <c r="C249" t="s">
        <v>19</v>
      </c>
      <c r="D249">
        <v>-0.34685479129923458</v>
      </c>
      <c r="E249" t="s">
        <v>19</v>
      </c>
      <c r="F249">
        <v>-0.8956473214285734</v>
      </c>
      <c r="G249" t="s">
        <v>19</v>
      </c>
      <c r="H249">
        <v>-0.34685479129923458</v>
      </c>
      <c r="I249" t="s">
        <v>19</v>
      </c>
      <c r="J249">
        <v>-0.34685479129923369</v>
      </c>
      <c r="K249" t="s">
        <v>19</v>
      </c>
      <c r="L249">
        <v>-0.34685479129923458</v>
      </c>
      <c r="M249" t="s">
        <v>19</v>
      </c>
      <c r="N249">
        <v>-1.3928571428571437</v>
      </c>
      <c r="O249" t="s">
        <v>19</v>
      </c>
      <c r="P249">
        <v>-0.34685479129923369</v>
      </c>
      <c r="Q249" t="s">
        <v>19</v>
      </c>
      <c r="R249">
        <v>-0.34685479129923458</v>
      </c>
      <c r="S249" t="s">
        <v>19</v>
      </c>
      <c r="T249">
        <v>-1.3928571428571437</v>
      </c>
      <c r="U249" t="s">
        <v>19</v>
      </c>
      <c r="V249">
        <v>-0.34685479129923369</v>
      </c>
    </row>
    <row r="250" spans="3:22" x14ac:dyDescent="0.3">
      <c r="C250" t="s">
        <v>20</v>
      </c>
      <c r="D250">
        <v>-0.23424278964210291</v>
      </c>
      <c r="E250" t="s">
        <v>20</v>
      </c>
      <c r="F250">
        <v>-0.27231914153020814</v>
      </c>
      <c r="G250" t="s">
        <v>20</v>
      </c>
      <c r="H250">
        <v>-0.23424278964210291</v>
      </c>
      <c r="I250" t="s">
        <v>20</v>
      </c>
      <c r="J250">
        <v>-0.23424278964210285</v>
      </c>
      <c r="K250" t="s">
        <v>20</v>
      </c>
      <c r="L250">
        <v>-0.23424278964210291</v>
      </c>
      <c r="M250" t="s">
        <v>20</v>
      </c>
      <c r="N250">
        <v>0</v>
      </c>
      <c r="O250" t="s">
        <v>20</v>
      </c>
      <c r="P250">
        <v>-0.23424278964210285</v>
      </c>
      <c r="Q250" t="s">
        <v>20</v>
      </c>
      <c r="R250">
        <v>-0.23424278964210291</v>
      </c>
      <c r="S250" t="s">
        <v>20</v>
      </c>
      <c r="T250">
        <v>0</v>
      </c>
      <c r="U250" t="s">
        <v>20</v>
      </c>
      <c r="V250">
        <v>-0.23424278964210285</v>
      </c>
    </row>
    <row r="251" spans="3:22" x14ac:dyDescent="0.3">
      <c r="C251" t="s">
        <v>21</v>
      </c>
      <c r="D251">
        <v>3</v>
      </c>
      <c r="E251" t="s">
        <v>21</v>
      </c>
      <c r="F251">
        <v>3</v>
      </c>
      <c r="G251" t="s">
        <v>21</v>
      </c>
      <c r="H251">
        <v>3</v>
      </c>
      <c r="I251" t="s">
        <v>21</v>
      </c>
      <c r="J251">
        <v>3</v>
      </c>
      <c r="K251" t="s">
        <v>21</v>
      </c>
      <c r="L251">
        <v>3</v>
      </c>
      <c r="M251" t="s">
        <v>21</v>
      </c>
      <c r="N251">
        <v>2</v>
      </c>
      <c r="O251" t="s">
        <v>21</v>
      </c>
      <c r="P251">
        <v>3</v>
      </c>
      <c r="Q251" t="s">
        <v>21</v>
      </c>
      <c r="R251">
        <v>3</v>
      </c>
      <c r="S251" t="s">
        <v>21</v>
      </c>
      <c r="T251">
        <v>2</v>
      </c>
      <c r="U251" t="s">
        <v>21</v>
      </c>
      <c r="V251">
        <v>3</v>
      </c>
    </row>
    <row r="252" spans="3:22" x14ac:dyDescent="0.3">
      <c r="C252" t="s">
        <v>22</v>
      </c>
      <c r="D252">
        <v>2</v>
      </c>
      <c r="E252" t="s">
        <v>22</v>
      </c>
      <c r="F252">
        <v>2</v>
      </c>
      <c r="G252" t="s">
        <v>22</v>
      </c>
      <c r="H252">
        <v>2</v>
      </c>
      <c r="I252" t="s">
        <v>22</v>
      </c>
      <c r="J252">
        <v>2</v>
      </c>
      <c r="K252" t="s">
        <v>22</v>
      </c>
      <c r="L252">
        <v>2</v>
      </c>
      <c r="M252" t="s">
        <v>22</v>
      </c>
      <c r="N252">
        <v>3</v>
      </c>
      <c r="O252" t="s">
        <v>22</v>
      </c>
      <c r="P252">
        <v>2</v>
      </c>
      <c r="Q252" t="s">
        <v>22</v>
      </c>
      <c r="R252">
        <v>2</v>
      </c>
      <c r="S252" t="s">
        <v>22</v>
      </c>
      <c r="T252">
        <v>3</v>
      </c>
      <c r="U252" t="s">
        <v>22</v>
      </c>
      <c r="V252">
        <v>2</v>
      </c>
    </row>
    <row r="253" spans="3:22" x14ac:dyDescent="0.3">
      <c r="C253" t="s">
        <v>23</v>
      </c>
      <c r="D253">
        <v>5</v>
      </c>
      <c r="E253" t="s">
        <v>23</v>
      </c>
      <c r="F253">
        <v>5</v>
      </c>
      <c r="G253" t="s">
        <v>23</v>
      </c>
      <c r="H253">
        <v>5</v>
      </c>
      <c r="I253" t="s">
        <v>23</v>
      </c>
      <c r="J253">
        <v>5</v>
      </c>
      <c r="K253" t="s">
        <v>23</v>
      </c>
      <c r="L253">
        <v>5</v>
      </c>
      <c r="M253" t="s">
        <v>23</v>
      </c>
      <c r="N253">
        <v>5</v>
      </c>
      <c r="O253" t="s">
        <v>23</v>
      </c>
      <c r="P253">
        <v>5</v>
      </c>
      <c r="Q253" t="s">
        <v>23</v>
      </c>
      <c r="R253">
        <v>5</v>
      </c>
      <c r="S253" t="s">
        <v>23</v>
      </c>
      <c r="T253">
        <v>5</v>
      </c>
      <c r="U253" t="s">
        <v>23</v>
      </c>
      <c r="V253">
        <v>5</v>
      </c>
    </row>
    <row r="254" spans="3:22" x14ac:dyDescent="0.3">
      <c r="C254" t="s">
        <v>24</v>
      </c>
      <c r="D254">
        <v>37</v>
      </c>
      <c r="E254" t="s">
        <v>24</v>
      </c>
      <c r="F254">
        <v>38</v>
      </c>
      <c r="G254" t="s">
        <v>24</v>
      </c>
      <c r="H254">
        <v>37</v>
      </c>
      <c r="I254" t="s">
        <v>24</v>
      </c>
      <c r="J254">
        <v>37</v>
      </c>
      <c r="K254" t="s">
        <v>24</v>
      </c>
      <c r="L254">
        <v>37</v>
      </c>
      <c r="M254" t="s">
        <v>24</v>
      </c>
      <c r="N254">
        <v>40</v>
      </c>
      <c r="O254" t="s">
        <v>24</v>
      </c>
      <c r="P254">
        <v>37</v>
      </c>
      <c r="Q254" t="s">
        <v>24</v>
      </c>
      <c r="R254">
        <v>37</v>
      </c>
      <c r="S254" t="s">
        <v>24</v>
      </c>
      <c r="T254">
        <v>40</v>
      </c>
      <c r="U254" t="s">
        <v>24</v>
      </c>
      <c r="V254">
        <v>37</v>
      </c>
    </row>
    <row r="255" spans="3:22" ht="15" thickBot="1" x14ac:dyDescent="0.35">
      <c r="C255" s="3" t="s">
        <v>25</v>
      </c>
      <c r="D255" s="3">
        <v>10</v>
      </c>
      <c r="E255" s="3" t="s">
        <v>25</v>
      </c>
      <c r="F255" s="3">
        <v>10</v>
      </c>
      <c r="G255" s="3" t="s">
        <v>25</v>
      </c>
      <c r="H255" s="3">
        <v>10</v>
      </c>
      <c r="I255" s="3" t="s">
        <v>25</v>
      </c>
      <c r="J255" s="3">
        <v>10</v>
      </c>
      <c r="K255" s="3" t="s">
        <v>25</v>
      </c>
      <c r="L255" s="3">
        <v>10</v>
      </c>
      <c r="M255" s="3" t="s">
        <v>25</v>
      </c>
      <c r="N255" s="3">
        <v>10</v>
      </c>
      <c r="O255" s="3" t="s">
        <v>25</v>
      </c>
      <c r="P255" s="3">
        <v>10</v>
      </c>
      <c r="Q255" s="3" t="s">
        <v>25</v>
      </c>
      <c r="R255" s="3">
        <v>10</v>
      </c>
      <c r="S255" s="3" t="s">
        <v>25</v>
      </c>
      <c r="T255" s="3">
        <v>10</v>
      </c>
      <c r="U255" s="3" t="s">
        <v>25</v>
      </c>
      <c r="V255" s="3">
        <v>10</v>
      </c>
    </row>
    <row r="277" spans="1:1" x14ac:dyDescent="0.3">
      <c r="A277" t="s">
        <v>56</v>
      </c>
    </row>
    <row r="278" spans="1:1" x14ac:dyDescent="0.3">
      <c r="A278">
        <v>35</v>
      </c>
    </row>
    <row r="279" spans="1:1" x14ac:dyDescent="0.3">
      <c r="A279">
        <v>28</v>
      </c>
    </row>
    <row r="280" spans="1:1" x14ac:dyDescent="0.3">
      <c r="A280">
        <v>32</v>
      </c>
    </row>
    <row r="281" spans="1:1" x14ac:dyDescent="0.3">
      <c r="A281">
        <v>45</v>
      </c>
    </row>
    <row r="282" spans="1:1" x14ac:dyDescent="0.3">
      <c r="A282">
        <v>38</v>
      </c>
    </row>
    <row r="283" spans="1:1" x14ac:dyDescent="0.3">
      <c r="A283">
        <v>29</v>
      </c>
    </row>
    <row r="284" spans="1:1" x14ac:dyDescent="0.3">
      <c r="A284">
        <v>42</v>
      </c>
    </row>
    <row r="285" spans="1:1" x14ac:dyDescent="0.3">
      <c r="A285">
        <v>30</v>
      </c>
    </row>
    <row r="286" spans="1:1" x14ac:dyDescent="0.3">
      <c r="A286">
        <v>36</v>
      </c>
    </row>
    <row r="287" spans="1:1" x14ac:dyDescent="0.3">
      <c r="A287">
        <v>41</v>
      </c>
    </row>
    <row r="288" spans="1:1" x14ac:dyDescent="0.3">
      <c r="A288">
        <v>47</v>
      </c>
    </row>
    <row r="289" spans="1:8" x14ac:dyDescent="0.3">
      <c r="A289">
        <v>31</v>
      </c>
    </row>
    <row r="290" spans="1:8" x14ac:dyDescent="0.3">
      <c r="A290">
        <v>39</v>
      </c>
    </row>
    <row r="291" spans="1:8" x14ac:dyDescent="0.3">
      <c r="A291">
        <v>43</v>
      </c>
    </row>
    <row r="292" spans="1:8" x14ac:dyDescent="0.3">
      <c r="A292">
        <v>37</v>
      </c>
    </row>
    <row r="293" spans="1:8" x14ac:dyDescent="0.3">
      <c r="A293">
        <v>30</v>
      </c>
    </row>
    <row r="294" spans="1:8" x14ac:dyDescent="0.3">
      <c r="A294">
        <v>34</v>
      </c>
    </row>
    <row r="295" spans="1:8" ht="15" thickBot="1" x14ac:dyDescent="0.35">
      <c r="A295">
        <v>39</v>
      </c>
    </row>
    <row r="296" spans="1:8" x14ac:dyDescent="0.3">
      <c r="A296">
        <v>28</v>
      </c>
      <c r="G296" s="5" t="s">
        <v>56</v>
      </c>
      <c r="H296" s="5"/>
    </row>
    <row r="297" spans="1:8" x14ac:dyDescent="0.3">
      <c r="A297">
        <v>33</v>
      </c>
    </row>
    <row r="298" spans="1:8" x14ac:dyDescent="0.3">
      <c r="A298">
        <v>36</v>
      </c>
      <c r="G298" t="s">
        <v>10</v>
      </c>
      <c r="H298">
        <v>36.183673469387756</v>
      </c>
    </row>
    <row r="299" spans="1:8" x14ac:dyDescent="0.3">
      <c r="A299">
        <v>40</v>
      </c>
      <c r="G299" t="s">
        <v>16</v>
      </c>
      <c r="H299">
        <v>0.77737646906080948</v>
      </c>
    </row>
    <row r="300" spans="1:8" x14ac:dyDescent="0.3">
      <c r="A300">
        <v>42</v>
      </c>
      <c r="G300" t="s">
        <v>5</v>
      </c>
      <c r="H300">
        <v>36</v>
      </c>
    </row>
    <row r="301" spans="1:8" x14ac:dyDescent="0.3">
      <c r="A301">
        <v>29</v>
      </c>
      <c r="G301" t="s">
        <v>6</v>
      </c>
      <c r="H301">
        <v>28</v>
      </c>
    </row>
    <row r="302" spans="1:8" x14ac:dyDescent="0.3">
      <c r="A302">
        <v>31</v>
      </c>
      <c r="G302" t="s">
        <v>17</v>
      </c>
      <c r="H302">
        <v>5.4416352834256667</v>
      </c>
    </row>
    <row r="303" spans="1:8" x14ac:dyDescent="0.3">
      <c r="A303">
        <v>45</v>
      </c>
      <c r="G303" t="s">
        <v>18</v>
      </c>
      <c r="H303">
        <v>29.611394557823132</v>
      </c>
    </row>
    <row r="304" spans="1:8" x14ac:dyDescent="0.3">
      <c r="A304">
        <v>38</v>
      </c>
      <c r="G304" t="s">
        <v>19</v>
      </c>
      <c r="H304">
        <v>-1.0381064875733812</v>
      </c>
    </row>
    <row r="305" spans="1:9" x14ac:dyDescent="0.3">
      <c r="A305">
        <v>33</v>
      </c>
      <c r="G305" t="s">
        <v>20</v>
      </c>
      <c r="H305">
        <v>0.11801234113505356</v>
      </c>
    </row>
    <row r="306" spans="1:9" x14ac:dyDescent="0.3">
      <c r="A306">
        <v>41</v>
      </c>
      <c r="G306" t="s">
        <v>21</v>
      </c>
      <c r="H306">
        <v>19</v>
      </c>
    </row>
    <row r="307" spans="1:9" x14ac:dyDescent="0.3">
      <c r="A307">
        <v>35</v>
      </c>
      <c r="G307" t="s">
        <v>22</v>
      </c>
      <c r="H307">
        <v>28</v>
      </c>
    </row>
    <row r="308" spans="1:9" x14ac:dyDescent="0.3">
      <c r="A308">
        <v>37</v>
      </c>
      <c r="G308" t="s">
        <v>23</v>
      </c>
      <c r="H308">
        <v>47</v>
      </c>
    </row>
    <row r="309" spans="1:9" x14ac:dyDescent="0.3">
      <c r="A309">
        <v>46</v>
      </c>
      <c r="G309" t="s">
        <v>24</v>
      </c>
      <c r="H309">
        <v>1773</v>
      </c>
    </row>
    <row r="310" spans="1:9" ht="15" thickBot="1" x14ac:dyDescent="0.35">
      <c r="A310">
        <v>30</v>
      </c>
      <c r="G310" s="3" t="s">
        <v>25</v>
      </c>
      <c r="H310" s="3">
        <v>49</v>
      </c>
    </row>
    <row r="311" spans="1:9" x14ac:dyDescent="0.3">
      <c r="A311">
        <v>39</v>
      </c>
    </row>
    <row r="312" spans="1:9" x14ac:dyDescent="0.3">
      <c r="A312">
        <v>43</v>
      </c>
    </row>
    <row r="313" spans="1:9" ht="15" thickBot="1" x14ac:dyDescent="0.35">
      <c r="A313">
        <v>28</v>
      </c>
    </row>
    <row r="314" spans="1:9" x14ac:dyDescent="0.3">
      <c r="A314">
        <v>32</v>
      </c>
      <c r="F314" s="4" t="s">
        <v>57</v>
      </c>
      <c r="G314" s="4" t="s">
        <v>41</v>
      </c>
      <c r="H314" s="4" t="s">
        <v>57</v>
      </c>
      <c r="I314" s="4" t="s">
        <v>41</v>
      </c>
    </row>
    <row r="315" spans="1:9" x14ac:dyDescent="0.3">
      <c r="A315">
        <v>36</v>
      </c>
      <c r="F315">
        <v>28</v>
      </c>
      <c r="G315">
        <v>4</v>
      </c>
      <c r="H315">
        <v>33.428571428571431</v>
      </c>
      <c r="I315">
        <v>8</v>
      </c>
    </row>
    <row r="316" spans="1:9" x14ac:dyDescent="0.3">
      <c r="A316">
        <v>29</v>
      </c>
      <c r="F316">
        <v>30.714285714285715</v>
      </c>
      <c r="G316">
        <v>6</v>
      </c>
      <c r="H316">
        <v>41.571428571428569</v>
      </c>
      <c r="I316">
        <v>8</v>
      </c>
    </row>
    <row r="317" spans="1:9" x14ac:dyDescent="0.3">
      <c r="A317">
        <v>31</v>
      </c>
      <c r="F317">
        <v>33.428571428571431</v>
      </c>
      <c r="G317">
        <v>8</v>
      </c>
      <c r="H317">
        <v>36.142857142857139</v>
      </c>
      <c r="I317">
        <v>7</v>
      </c>
    </row>
    <row r="318" spans="1:9" x14ac:dyDescent="0.3">
      <c r="A318">
        <v>37</v>
      </c>
      <c r="F318">
        <v>36.142857142857139</v>
      </c>
      <c r="G318">
        <v>7</v>
      </c>
      <c r="H318">
        <v>30.714285714285715</v>
      </c>
      <c r="I318">
        <v>6</v>
      </c>
    </row>
    <row r="319" spans="1:9" x14ac:dyDescent="0.3">
      <c r="A319">
        <v>40</v>
      </c>
      <c r="F319">
        <v>38.857142857142861</v>
      </c>
      <c r="G319">
        <v>6</v>
      </c>
      <c r="H319">
        <v>38.857142857142861</v>
      </c>
      <c r="I319">
        <v>6</v>
      </c>
    </row>
    <row r="320" spans="1:9" x14ac:dyDescent="0.3">
      <c r="A320">
        <v>42</v>
      </c>
      <c r="F320">
        <v>41.571428571428569</v>
      </c>
      <c r="G320">
        <v>8</v>
      </c>
      <c r="H320">
        <v>44.285714285714285</v>
      </c>
      <c r="I320">
        <v>6</v>
      </c>
    </row>
    <row r="321" spans="1:9" x14ac:dyDescent="0.3">
      <c r="A321">
        <v>33</v>
      </c>
      <c r="F321">
        <v>44.285714285714285</v>
      </c>
      <c r="G321">
        <v>6</v>
      </c>
      <c r="H321">
        <v>28</v>
      </c>
      <c r="I321">
        <v>4</v>
      </c>
    </row>
    <row r="322" spans="1:9" ht="15" thickBot="1" x14ac:dyDescent="0.35">
      <c r="A322">
        <v>39</v>
      </c>
      <c r="F322" s="3" t="s">
        <v>58</v>
      </c>
      <c r="G322" s="3">
        <v>4</v>
      </c>
      <c r="H322" s="3" t="s">
        <v>58</v>
      </c>
      <c r="I322" s="3">
        <v>4</v>
      </c>
    </row>
    <row r="323" spans="1:9" x14ac:dyDescent="0.3">
      <c r="A323">
        <v>28</v>
      </c>
    </row>
    <row r="324" spans="1:9" x14ac:dyDescent="0.3">
      <c r="A324">
        <v>35</v>
      </c>
    </row>
    <row r="325" spans="1:9" x14ac:dyDescent="0.3">
      <c r="A325">
        <v>38</v>
      </c>
    </row>
    <row r="326" spans="1:9" x14ac:dyDescent="0.3">
      <c r="A326">
        <v>43</v>
      </c>
    </row>
    <row r="358" spans="1:8" x14ac:dyDescent="0.3">
      <c r="A358" t="s">
        <v>59</v>
      </c>
    </row>
    <row r="359" spans="1:8" x14ac:dyDescent="0.3">
      <c r="A359">
        <v>125</v>
      </c>
    </row>
    <row r="360" spans="1:8" x14ac:dyDescent="0.3">
      <c r="A360">
        <v>148</v>
      </c>
    </row>
    <row r="361" spans="1:8" x14ac:dyDescent="0.3">
      <c r="A361">
        <v>137</v>
      </c>
    </row>
    <row r="362" spans="1:8" ht="15" thickBot="1" x14ac:dyDescent="0.35">
      <c r="A362">
        <v>120</v>
      </c>
    </row>
    <row r="363" spans="1:8" x14ac:dyDescent="0.3">
      <c r="A363">
        <v>135</v>
      </c>
      <c r="E363" s="4" t="s">
        <v>57</v>
      </c>
      <c r="F363" s="4" t="s">
        <v>41</v>
      </c>
      <c r="G363" s="4" t="s">
        <v>57</v>
      </c>
      <c r="H363" s="4" t="s">
        <v>41</v>
      </c>
    </row>
    <row r="364" spans="1:8" x14ac:dyDescent="0.3">
      <c r="A364">
        <v>132</v>
      </c>
      <c r="E364">
        <v>118</v>
      </c>
      <c r="F364">
        <v>1</v>
      </c>
      <c r="G364">
        <v>130</v>
      </c>
      <c r="H364">
        <v>10</v>
      </c>
    </row>
    <row r="365" spans="1:8" x14ac:dyDescent="0.3">
      <c r="A365">
        <v>145</v>
      </c>
      <c r="E365">
        <v>124</v>
      </c>
      <c r="F365">
        <v>6</v>
      </c>
      <c r="G365">
        <v>136</v>
      </c>
      <c r="H365">
        <v>9</v>
      </c>
    </row>
    <row r="366" spans="1:8" x14ac:dyDescent="0.3">
      <c r="A366">
        <v>122</v>
      </c>
      <c r="E366">
        <v>130</v>
      </c>
      <c r="F366">
        <v>10</v>
      </c>
      <c r="G366">
        <v>124</v>
      </c>
      <c r="H366">
        <v>6</v>
      </c>
    </row>
    <row r="367" spans="1:8" x14ac:dyDescent="0.3">
      <c r="A367">
        <v>130</v>
      </c>
      <c r="E367">
        <v>136</v>
      </c>
      <c r="F367">
        <v>9</v>
      </c>
      <c r="G367">
        <v>142</v>
      </c>
      <c r="H367">
        <v>3</v>
      </c>
    </row>
    <row r="368" spans="1:8" x14ac:dyDescent="0.3">
      <c r="A368">
        <v>141</v>
      </c>
      <c r="E368">
        <v>142</v>
      </c>
      <c r="F368">
        <v>3</v>
      </c>
      <c r="G368" t="s">
        <v>58</v>
      </c>
      <c r="H368">
        <v>2</v>
      </c>
    </row>
    <row r="369" spans="1:8" ht="15" thickBot="1" x14ac:dyDescent="0.35">
      <c r="A369">
        <v>118</v>
      </c>
      <c r="E369" s="3" t="s">
        <v>58</v>
      </c>
      <c r="F369" s="3">
        <v>2</v>
      </c>
      <c r="G369" s="3">
        <v>118</v>
      </c>
      <c r="H369" s="3">
        <v>1</v>
      </c>
    </row>
    <row r="370" spans="1:8" x14ac:dyDescent="0.3">
      <c r="A370">
        <v>125</v>
      </c>
    </row>
    <row r="371" spans="1:8" x14ac:dyDescent="0.3">
      <c r="A371">
        <v>132</v>
      </c>
    </row>
    <row r="372" spans="1:8" x14ac:dyDescent="0.3">
      <c r="A372">
        <v>136</v>
      </c>
    </row>
    <row r="373" spans="1:8" x14ac:dyDescent="0.3">
      <c r="A373">
        <v>128</v>
      </c>
    </row>
    <row r="374" spans="1:8" x14ac:dyDescent="0.3">
      <c r="A374">
        <v>123</v>
      </c>
    </row>
    <row r="375" spans="1:8" x14ac:dyDescent="0.3">
      <c r="A375">
        <v>132</v>
      </c>
    </row>
    <row r="376" spans="1:8" x14ac:dyDescent="0.3">
      <c r="A376">
        <v>129</v>
      </c>
    </row>
    <row r="377" spans="1:8" x14ac:dyDescent="0.3">
      <c r="A377">
        <v>136</v>
      </c>
    </row>
    <row r="378" spans="1:8" x14ac:dyDescent="0.3">
      <c r="A378">
        <v>127</v>
      </c>
    </row>
    <row r="379" spans="1:8" x14ac:dyDescent="0.3">
      <c r="A379">
        <v>130</v>
      </c>
    </row>
    <row r="380" spans="1:8" x14ac:dyDescent="0.3">
      <c r="A380">
        <v>122</v>
      </c>
    </row>
    <row r="381" spans="1:8" x14ac:dyDescent="0.3">
      <c r="A381">
        <v>125</v>
      </c>
    </row>
    <row r="382" spans="1:8" x14ac:dyDescent="0.3">
      <c r="A382">
        <v>141</v>
      </c>
    </row>
    <row r="383" spans="1:8" x14ac:dyDescent="0.3">
      <c r="A383">
        <v>119</v>
      </c>
    </row>
    <row r="384" spans="1:8" x14ac:dyDescent="0.3">
      <c r="A384">
        <v>125</v>
      </c>
    </row>
    <row r="385" spans="1:6" x14ac:dyDescent="0.3">
      <c r="A385">
        <v>131</v>
      </c>
    </row>
    <row r="386" spans="1:6" x14ac:dyDescent="0.3">
      <c r="A386">
        <v>136</v>
      </c>
    </row>
    <row r="387" spans="1:6" ht="15" thickBot="1" x14ac:dyDescent="0.35">
      <c r="A387">
        <v>128</v>
      </c>
    </row>
    <row r="388" spans="1:6" x14ac:dyDescent="0.3">
      <c r="A388">
        <v>124</v>
      </c>
      <c r="E388" s="5" t="s">
        <v>59</v>
      </c>
      <c r="F388" s="5"/>
    </row>
    <row r="389" spans="1:6" x14ac:dyDescent="0.3">
      <c r="A389">
        <v>132</v>
      </c>
    </row>
    <row r="390" spans="1:6" x14ac:dyDescent="0.3">
      <c r="E390" t="s">
        <v>10</v>
      </c>
      <c r="F390">
        <v>130.12903225806451</v>
      </c>
    </row>
    <row r="391" spans="1:6" x14ac:dyDescent="0.3">
      <c r="E391" t="s">
        <v>16</v>
      </c>
      <c r="F391">
        <v>1.3462348414568732</v>
      </c>
    </row>
    <row r="392" spans="1:6" x14ac:dyDescent="0.3">
      <c r="E392" t="s">
        <v>5</v>
      </c>
      <c r="F392">
        <v>130</v>
      </c>
    </row>
    <row r="393" spans="1:6" x14ac:dyDescent="0.3">
      <c r="E393" t="s">
        <v>6</v>
      </c>
      <c r="F393">
        <v>125</v>
      </c>
    </row>
    <row r="394" spans="1:6" x14ac:dyDescent="0.3">
      <c r="E394" t="s">
        <v>17</v>
      </c>
      <c r="F394">
        <v>7.4955183742637033</v>
      </c>
    </row>
    <row r="395" spans="1:6" x14ac:dyDescent="0.3">
      <c r="E395" t="s">
        <v>18</v>
      </c>
      <c r="F395">
        <v>56.182795698924792</v>
      </c>
    </row>
    <row r="396" spans="1:6" x14ac:dyDescent="0.3">
      <c r="E396" t="s">
        <v>19</v>
      </c>
      <c r="F396">
        <v>-0.1206866424299009</v>
      </c>
    </row>
    <row r="397" spans="1:6" x14ac:dyDescent="0.3">
      <c r="E397" t="s">
        <v>20</v>
      </c>
      <c r="F397">
        <v>0.522865416337291</v>
      </c>
    </row>
    <row r="398" spans="1:6" x14ac:dyDescent="0.3">
      <c r="E398" t="s">
        <v>21</v>
      </c>
      <c r="F398">
        <v>30</v>
      </c>
    </row>
    <row r="399" spans="1:6" x14ac:dyDescent="0.3">
      <c r="E399" t="s">
        <v>22</v>
      </c>
      <c r="F399">
        <v>118</v>
      </c>
    </row>
    <row r="400" spans="1:6" x14ac:dyDescent="0.3">
      <c r="E400" t="s">
        <v>23</v>
      </c>
      <c r="F400">
        <v>148</v>
      </c>
    </row>
    <row r="401" spans="5:6" x14ac:dyDescent="0.3">
      <c r="E401" t="s">
        <v>24</v>
      </c>
      <c r="F401">
        <v>4034</v>
      </c>
    </row>
    <row r="402" spans="5:6" ht="15" thickBot="1" x14ac:dyDescent="0.35">
      <c r="E402" s="3" t="s">
        <v>25</v>
      </c>
      <c r="F402" s="3">
        <v>31</v>
      </c>
    </row>
    <row r="446" spans="1:3" x14ac:dyDescent="0.3">
      <c r="A446" t="s">
        <v>60</v>
      </c>
      <c r="B446" t="s">
        <v>61</v>
      </c>
      <c r="C446" t="s">
        <v>62</v>
      </c>
    </row>
    <row r="447" spans="1:3" x14ac:dyDescent="0.3">
      <c r="A447">
        <v>45</v>
      </c>
      <c r="B447">
        <v>32</v>
      </c>
      <c r="C447">
        <v>40</v>
      </c>
    </row>
    <row r="448" spans="1:3" x14ac:dyDescent="0.3">
      <c r="A448">
        <v>35</v>
      </c>
      <c r="B448">
        <v>28</v>
      </c>
      <c r="C448">
        <v>39</v>
      </c>
    </row>
    <row r="449" spans="1:8" x14ac:dyDescent="0.3">
      <c r="A449">
        <v>40</v>
      </c>
      <c r="B449">
        <v>30</v>
      </c>
      <c r="C449">
        <v>42</v>
      </c>
    </row>
    <row r="450" spans="1:8" x14ac:dyDescent="0.3">
      <c r="A450">
        <v>38</v>
      </c>
      <c r="B450">
        <v>34</v>
      </c>
      <c r="C450">
        <v>41</v>
      </c>
    </row>
    <row r="451" spans="1:8" x14ac:dyDescent="0.3">
      <c r="A451">
        <v>42</v>
      </c>
      <c r="B451">
        <v>33</v>
      </c>
      <c r="C451">
        <v>38</v>
      </c>
    </row>
    <row r="452" spans="1:8" x14ac:dyDescent="0.3">
      <c r="A452">
        <v>37</v>
      </c>
      <c r="B452">
        <v>35</v>
      </c>
      <c r="C452">
        <v>43</v>
      </c>
    </row>
    <row r="453" spans="1:8" x14ac:dyDescent="0.3">
      <c r="A453">
        <v>39</v>
      </c>
      <c r="B453">
        <v>31</v>
      </c>
      <c r="C453">
        <v>45</v>
      </c>
    </row>
    <row r="454" spans="1:8" x14ac:dyDescent="0.3">
      <c r="A454">
        <v>43</v>
      </c>
      <c r="B454">
        <v>29</v>
      </c>
      <c r="C454">
        <v>44</v>
      </c>
    </row>
    <row r="455" spans="1:8" x14ac:dyDescent="0.3">
      <c r="A455">
        <v>44</v>
      </c>
      <c r="B455">
        <v>36</v>
      </c>
      <c r="C455">
        <v>41</v>
      </c>
    </row>
    <row r="456" spans="1:8" x14ac:dyDescent="0.3">
      <c r="A456">
        <v>41</v>
      </c>
      <c r="B456">
        <v>37</v>
      </c>
      <c r="C456">
        <v>37</v>
      </c>
    </row>
    <row r="463" spans="1:8" ht="15" thickBot="1" x14ac:dyDescent="0.35"/>
    <row r="464" spans="1:8" x14ac:dyDescent="0.3">
      <c r="C464" s="4" t="s">
        <v>60</v>
      </c>
      <c r="D464" s="4"/>
      <c r="E464" s="4" t="s">
        <v>61</v>
      </c>
      <c r="F464" s="4"/>
      <c r="G464" s="4" t="s">
        <v>62</v>
      </c>
      <c r="H464" s="4"/>
    </row>
    <row r="466" spans="3:8" x14ac:dyDescent="0.3">
      <c r="C466" t="s">
        <v>10</v>
      </c>
      <c r="D466">
        <v>40.4</v>
      </c>
      <c r="E466" t="s">
        <v>10</v>
      </c>
      <c r="F466">
        <v>32.5</v>
      </c>
      <c r="G466" t="s">
        <v>10</v>
      </c>
      <c r="H466">
        <v>41</v>
      </c>
    </row>
    <row r="467" spans="3:8" x14ac:dyDescent="0.3">
      <c r="C467" t="s">
        <v>16</v>
      </c>
      <c r="D467">
        <v>1.013245610238044</v>
      </c>
      <c r="E467" t="s">
        <v>16</v>
      </c>
      <c r="F467">
        <v>0.9574271077563381</v>
      </c>
      <c r="G467" t="s">
        <v>16</v>
      </c>
      <c r="H467">
        <v>0.81649658092772592</v>
      </c>
    </row>
    <row r="468" spans="3:8" x14ac:dyDescent="0.3">
      <c r="C468" t="s">
        <v>5</v>
      </c>
      <c r="D468">
        <v>40.5</v>
      </c>
      <c r="E468" t="s">
        <v>5</v>
      </c>
      <c r="F468">
        <v>32.5</v>
      </c>
      <c r="G468" t="s">
        <v>5</v>
      </c>
      <c r="H468">
        <v>41</v>
      </c>
    </row>
    <row r="469" spans="3:8" x14ac:dyDescent="0.3">
      <c r="C469" t="s">
        <v>6</v>
      </c>
      <c r="D469" t="e">
        <v>#N/A</v>
      </c>
      <c r="E469" t="s">
        <v>6</v>
      </c>
      <c r="F469" t="e">
        <v>#N/A</v>
      </c>
      <c r="G469" t="s">
        <v>6</v>
      </c>
      <c r="H469">
        <v>41</v>
      </c>
    </row>
    <row r="470" spans="3:8" x14ac:dyDescent="0.3">
      <c r="C470" t="s">
        <v>17</v>
      </c>
      <c r="D470">
        <v>3.2041639575194441</v>
      </c>
      <c r="E470" t="s">
        <v>17</v>
      </c>
      <c r="F470">
        <v>3.0276503540974917</v>
      </c>
      <c r="G470" t="s">
        <v>17</v>
      </c>
      <c r="H470">
        <v>2.5819888974716112</v>
      </c>
    </row>
    <row r="471" spans="3:8" x14ac:dyDescent="0.3">
      <c r="C471" t="s">
        <v>18</v>
      </c>
      <c r="D471">
        <v>10.266666666666666</v>
      </c>
      <c r="E471" t="s">
        <v>18</v>
      </c>
      <c r="F471">
        <v>9.1666666666666661</v>
      </c>
      <c r="G471" t="s">
        <v>18</v>
      </c>
      <c r="H471">
        <v>6.666666666666667</v>
      </c>
    </row>
    <row r="472" spans="3:8" x14ac:dyDescent="0.3">
      <c r="C472" t="s">
        <v>19</v>
      </c>
      <c r="D472">
        <v>-0.84183673469387843</v>
      </c>
      <c r="E472" t="s">
        <v>19</v>
      </c>
      <c r="F472">
        <v>-1.2000000000000002</v>
      </c>
      <c r="G472" t="s">
        <v>19</v>
      </c>
      <c r="H472">
        <v>-0.86249999999999938</v>
      </c>
    </row>
    <row r="473" spans="3:8" x14ac:dyDescent="0.3">
      <c r="C473" t="s">
        <v>20</v>
      </c>
      <c r="D473">
        <v>-0.20063178769254245</v>
      </c>
      <c r="E473" t="s">
        <v>20</v>
      </c>
      <c r="F473">
        <v>0</v>
      </c>
      <c r="G473" t="s">
        <v>20</v>
      </c>
      <c r="H473">
        <v>0</v>
      </c>
    </row>
    <row r="474" spans="3:8" x14ac:dyDescent="0.3">
      <c r="C474" t="s">
        <v>21</v>
      </c>
      <c r="D474">
        <v>10</v>
      </c>
      <c r="E474" t="s">
        <v>21</v>
      </c>
      <c r="F474">
        <v>9</v>
      </c>
      <c r="G474" t="s">
        <v>21</v>
      </c>
      <c r="H474">
        <v>8</v>
      </c>
    </row>
    <row r="475" spans="3:8" x14ac:dyDescent="0.3">
      <c r="C475" t="s">
        <v>22</v>
      </c>
      <c r="D475">
        <v>35</v>
      </c>
      <c r="E475" t="s">
        <v>22</v>
      </c>
      <c r="F475">
        <v>28</v>
      </c>
      <c r="G475" t="s">
        <v>22</v>
      </c>
      <c r="H475">
        <v>37</v>
      </c>
    </row>
    <row r="476" spans="3:8" x14ac:dyDescent="0.3">
      <c r="C476" t="s">
        <v>23</v>
      </c>
      <c r="D476">
        <v>45</v>
      </c>
      <c r="E476" t="s">
        <v>23</v>
      </c>
      <c r="F476">
        <v>37</v>
      </c>
      <c r="G476" t="s">
        <v>23</v>
      </c>
      <c r="H476">
        <v>45</v>
      </c>
    </row>
    <row r="477" spans="3:8" x14ac:dyDescent="0.3">
      <c r="C477" t="s">
        <v>24</v>
      </c>
      <c r="D477">
        <v>404</v>
      </c>
      <c r="E477" t="s">
        <v>24</v>
      </c>
      <c r="F477">
        <v>325</v>
      </c>
      <c r="G477" t="s">
        <v>24</v>
      </c>
      <c r="H477">
        <v>410</v>
      </c>
    </row>
    <row r="478" spans="3:8" ht="15" thickBot="1" x14ac:dyDescent="0.35">
      <c r="C478" s="3" t="s">
        <v>25</v>
      </c>
      <c r="D478" s="3">
        <v>10</v>
      </c>
      <c r="E478" s="3" t="s">
        <v>25</v>
      </c>
      <c r="F478" s="3">
        <v>10</v>
      </c>
      <c r="G478" s="3" t="s">
        <v>25</v>
      </c>
      <c r="H478" s="3">
        <v>10</v>
      </c>
    </row>
  </sheetData>
  <sortState xmlns:xlrd2="http://schemas.microsoft.com/office/spreadsheetml/2017/richdata2" ref="G364:H369">
    <sortCondition descending="1" ref="H364"/>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490EA-DF52-4E0D-8F13-CB33AC728A9A}">
  <dimension ref="A17:F304"/>
  <sheetViews>
    <sheetView topLeftCell="A206" workbookViewId="0">
      <selection activeCell="L150" sqref="L150"/>
    </sheetView>
  </sheetViews>
  <sheetFormatPr defaultRowHeight="14.4" x14ac:dyDescent="0.3"/>
  <sheetData>
    <row r="17" spans="1:5" x14ac:dyDescent="0.3">
      <c r="A17" t="s">
        <v>63</v>
      </c>
    </row>
    <row r="18" spans="1:5" ht="15" thickBot="1" x14ac:dyDescent="0.35">
      <c r="A18">
        <v>-1.3</v>
      </c>
    </row>
    <row r="19" spans="1:5" x14ac:dyDescent="0.3">
      <c r="A19">
        <v>2.9</v>
      </c>
      <c r="D19" s="5" t="s">
        <v>63</v>
      </c>
      <c r="E19" s="5"/>
    </row>
    <row r="20" spans="1:5" x14ac:dyDescent="0.3">
      <c r="A20">
        <v>-6.5</v>
      </c>
    </row>
    <row r="21" spans="1:5" x14ac:dyDescent="0.3">
      <c r="A21">
        <v>4.4000000000000004</v>
      </c>
      <c r="D21" t="s">
        <v>10</v>
      </c>
      <c r="E21">
        <v>4.8387096774193561E-2</v>
      </c>
    </row>
    <row r="22" spans="1:5" x14ac:dyDescent="0.3">
      <c r="A22">
        <v>-3.2</v>
      </c>
      <c r="D22" t="s">
        <v>16</v>
      </c>
      <c r="E22">
        <v>0.90913962597685294</v>
      </c>
    </row>
    <row r="23" spans="1:5" x14ac:dyDescent="0.3">
      <c r="A23">
        <v>5.3</v>
      </c>
      <c r="D23" t="s">
        <v>5</v>
      </c>
      <c r="E23">
        <v>-1.3</v>
      </c>
    </row>
    <row r="24" spans="1:5" x14ac:dyDescent="0.3">
      <c r="A24">
        <v>-2.2999999999999998</v>
      </c>
      <c r="D24" t="s">
        <v>6</v>
      </c>
      <c r="E24">
        <v>5.3</v>
      </c>
    </row>
    <row r="25" spans="1:5" x14ac:dyDescent="0.3">
      <c r="A25">
        <v>5.3</v>
      </c>
      <c r="D25" t="s">
        <v>17</v>
      </c>
      <c r="E25">
        <v>5.0618752103505367</v>
      </c>
    </row>
    <row r="26" spans="1:5" x14ac:dyDescent="0.3">
      <c r="A26">
        <v>-3.1</v>
      </c>
      <c r="D26" t="s">
        <v>18</v>
      </c>
      <c r="E26">
        <v>25.622580645161289</v>
      </c>
    </row>
    <row r="27" spans="1:5" x14ac:dyDescent="0.3">
      <c r="A27">
        <v>1.9</v>
      </c>
      <c r="D27" t="s">
        <v>19</v>
      </c>
      <c r="E27">
        <v>-1.4761476654890433</v>
      </c>
    </row>
    <row r="28" spans="1:5" x14ac:dyDescent="0.3">
      <c r="A28">
        <v>-3.1</v>
      </c>
      <c r="D28" t="s">
        <v>20</v>
      </c>
      <c r="E28">
        <v>-0.13510041200902109</v>
      </c>
    </row>
    <row r="29" spans="1:5" x14ac:dyDescent="0.3">
      <c r="A29">
        <v>4.7</v>
      </c>
      <c r="D29" t="s">
        <v>21</v>
      </c>
      <c r="E29">
        <v>16.5</v>
      </c>
    </row>
    <row r="30" spans="1:5" x14ac:dyDescent="0.3">
      <c r="A30">
        <v>-6.7</v>
      </c>
      <c r="D30" t="s">
        <v>22</v>
      </c>
      <c r="E30">
        <v>-8.3000000000000007</v>
      </c>
    </row>
    <row r="31" spans="1:5" x14ac:dyDescent="0.3">
      <c r="A31">
        <v>6.4</v>
      </c>
      <c r="D31" t="s">
        <v>23</v>
      </c>
      <c r="E31">
        <v>8.1999999999999993</v>
      </c>
    </row>
    <row r="32" spans="1:5" x14ac:dyDescent="0.3">
      <c r="A32">
        <v>-7.2</v>
      </c>
      <c r="D32" t="s">
        <v>24</v>
      </c>
      <c r="E32">
        <v>1.5000000000000004</v>
      </c>
    </row>
    <row r="33" spans="1:5" ht="15" thickBot="1" x14ac:dyDescent="0.35">
      <c r="A33">
        <v>3.4</v>
      </c>
      <c r="D33" s="3" t="s">
        <v>25</v>
      </c>
      <c r="E33" s="3">
        <v>31</v>
      </c>
    </row>
    <row r="34" spans="1:5" x14ac:dyDescent="0.3">
      <c r="A34">
        <v>-4.2</v>
      </c>
    </row>
    <row r="35" spans="1:5" x14ac:dyDescent="0.3">
      <c r="A35">
        <v>5.7</v>
      </c>
    </row>
    <row r="36" spans="1:5" x14ac:dyDescent="0.3">
      <c r="A36">
        <v>-7.1</v>
      </c>
    </row>
    <row r="37" spans="1:5" x14ac:dyDescent="0.3">
      <c r="A37">
        <v>8.1999999999999993</v>
      </c>
    </row>
    <row r="38" spans="1:5" x14ac:dyDescent="0.3">
      <c r="A38">
        <v>-6.9</v>
      </c>
    </row>
    <row r="39" spans="1:5" x14ac:dyDescent="0.3">
      <c r="A39">
        <v>4.9000000000000004</v>
      </c>
    </row>
    <row r="40" spans="1:5" x14ac:dyDescent="0.3">
      <c r="A40">
        <v>-3.9</v>
      </c>
    </row>
    <row r="41" spans="1:5" x14ac:dyDescent="0.3">
      <c r="A41">
        <v>4.2</v>
      </c>
    </row>
    <row r="42" spans="1:5" x14ac:dyDescent="0.3">
      <c r="A42">
        <v>-1.7</v>
      </c>
    </row>
    <row r="43" spans="1:5" x14ac:dyDescent="0.3">
      <c r="A43">
        <v>4.9000000000000004</v>
      </c>
    </row>
    <row r="44" spans="1:5" x14ac:dyDescent="0.3">
      <c r="A44">
        <v>-8.3000000000000007</v>
      </c>
    </row>
    <row r="45" spans="1:5" x14ac:dyDescent="0.3">
      <c r="A45">
        <v>4.2</v>
      </c>
    </row>
    <row r="46" spans="1:5" x14ac:dyDescent="0.3">
      <c r="A46">
        <v>-1.6</v>
      </c>
    </row>
    <row r="47" spans="1:5" x14ac:dyDescent="0.3">
      <c r="A47">
        <v>5.6</v>
      </c>
    </row>
    <row r="48" spans="1:5" x14ac:dyDescent="0.3">
      <c r="A48">
        <v>-3.4</v>
      </c>
    </row>
    <row r="72" spans="1:5" x14ac:dyDescent="0.3">
      <c r="A72" t="s">
        <v>64</v>
      </c>
    </row>
    <row r="73" spans="1:5" x14ac:dyDescent="0.3">
      <c r="A73">
        <v>2.2999999999999998</v>
      </c>
    </row>
    <row r="74" spans="1:5" ht="15" thickBot="1" x14ac:dyDescent="0.35">
      <c r="A74">
        <v>4.5</v>
      </c>
    </row>
    <row r="75" spans="1:5" x14ac:dyDescent="0.3">
      <c r="A75">
        <v>3.5</v>
      </c>
      <c r="D75" s="5" t="s">
        <v>64</v>
      </c>
      <c r="E75" s="5"/>
    </row>
    <row r="76" spans="1:5" x14ac:dyDescent="0.3">
      <c r="A76">
        <v>2.9</v>
      </c>
    </row>
    <row r="77" spans="1:5" x14ac:dyDescent="0.3">
      <c r="A77">
        <v>4.9000000000000004</v>
      </c>
      <c r="D77" t="s">
        <v>10</v>
      </c>
      <c r="E77">
        <v>4.6777777777777789</v>
      </c>
    </row>
    <row r="78" spans="1:5" x14ac:dyDescent="0.3">
      <c r="A78">
        <v>3.5</v>
      </c>
      <c r="D78" t="s">
        <v>16</v>
      </c>
      <c r="E78">
        <v>0.35066875343440729</v>
      </c>
    </row>
    <row r="79" spans="1:5" x14ac:dyDescent="0.3">
      <c r="A79">
        <v>8.3000000000000007</v>
      </c>
      <c r="D79" t="s">
        <v>5</v>
      </c>
      <c r="E79">
        <v>4.5</v>
      </c>
    </row>
    <row r="80" spans="1:5" x14ac:dyDescent="0.3">
      <c r="A80">
        <v>7.6</v>
      </c>
      <c r="D80" t="s">
        <v>6</v>
      </c>
      <c r="E80">
        <v>3.5</v>
      </c>
    </row>
    <row r="81" spans="1:5" x14ac:dyDescent="0.3">
      <c r="A81">
        <v>8.4</v>
      </c>
      <c r="D81" t="s">
        <v>17</v>
      </c>
      <c r="E81">
        <v>2.3523575107933428</v>
      </c>
    </row>
    <row r="82" spans="1:5" x14ac:dyDescent="0.3">
      <c r="A82">
        <v>2.2999999999999998</v>
      </c>
      <c r="D82" t="s">
        <v>18</v>
      </c>
      <c r="E82">
        <v>5.5335858585858508</v>
      </c>
    </row>
    <row r="83" spans="1:5" x14ac:dyDescent="0.3">
      <c r="A83">
        <v>1.3</v>
      </c>
      <c r="D83" t="s">
        <v>19</v>
      </c>
      <c r="E83">
        <v>-0.91856948661512439</v>
      </c>
    </row>
    <row r="84" spans="1:5" x14ac:dyDescent="0.3">
      <c r="A84">
        <v>2.9</v>
      </c>
      <c r="D84" t="s">
        <v>20</v>
      </c>
      <c r="E84">
        <v>0.31706026476568744</v>
      </c>
    </row>
    <row r="85" spans="1:5" x14ac:dyDescent="0.3">
      <c r="A85">
        <v>4.5999999999999996</v>
      </c>
      <c r="D85" t="s">
        <v>21</v>
      </c>
      <c r="E85">
        <v>8.3000000000000007</v>
      </c>
    </row>
    <row r="86" spans="1:5" x14ac:dyDescent="0.3">
      <c r="A86">
        <v>7.9</v>
      </c>
      <c r="D86" t="s">
        <v>22</v>
      </c>
      <c r="E86">
        <v>1.1000000000000001</v>
      </c>
    </row>
    <row r="87" spans="1:5" x14ac:dyDescent="0.3">
      <c r="A87">
        <v>7.4</v>
      </c>
      <c r="D87" t="s">
        <v>23</v>
      </c>
      <c r="E87">
        <v>9.4</v>
      </c>
    </row>
    <row r="88" spans="1:5" x14ac:dyDescent="0.3">
      <c r="A88">
        <v>1.3</v>
      </c>
      <c r="D88" t="s">
        <v>24</v>
      </c>
      <c r="E88">
        <v>210.50000000000006</v>
      </c>
    </row>
    <row r="89" spans="1:5" ht="15" thickBot="1" x14ac:dyDescent="0.35">
      <c r="A89">
        <v>3.9</v>
      </c>
      <c r="D89" s="3" t="s">
        <v>25</v>
      </c>
      <c r="E89" s="3">
        <v>45</v>
      </c>
    </row>
    <row r="90" spans="1:5" x14ac:dyDescent="0.3">
      <c r="A90">
        <v>8.8000000000000007</v>
      </c>
    </row>
    <row r="91" spans="1:5" x14ac:dyDescent="0.3">
      <c r="A91">
        <v>4.2</v>
      </c>
    </row>
    <row r="92" spans="1:5" x14ac:dyDescent="0.3">
      <c r="A92">
        <v>4.9000000000000004</v>
      </c>
    </row>
    <row r="93" spans="1:5" x14ac:dyDescent="0.3">
      <c r="A93">
        <v>4.4000000000000004</v>
      </c>
    </row>
    <row r="94" spans="1:5" x14ac:dyDescent="0.3">
      <c r="A94">
        <v>1.8</v>
      </c>
    </row>
    <row r="95" spans="1:5" x14ac:dyDescent="0.3">
      <c r="A95">
        <v>3.6</v>
      </c>
    </row>
    <row r="96" spans="1:5" x14ac:dyDescent="0.3">
      <c r="A96">
        <v>4.5999999999999996</v>
      </c>
    </row>
    <row r="97" spans="1:1" x14ac:dyDescent="0.3">
      <c r="A97">
        <v>6.4</v>
      </c>
    </row>
    <row r="98" spans="1:1" x14ac:dyDescent="0.3">
      <c r="A98">
        <v>3.4</v>
      </c>
    </row>
    <row r="99" spans="1:1" x14ac:dyDescent="0.3">
      <c r="A99">
        <v>1.2</v>
      </c>
    </row>
    <row r="100" spans="1:1" x14ac:dyDescent="0.3">
      <c r="A100">
        <v>3.5</v>
      </c>
    </row>
    <row r="101" spans="1:1" x14ac:dyDescent="0.3">
      <c r="A101">
        <v>9.4</v>
      </c>
    </row>
    <row r="102" spans="1:1" x14ac:dyDescent="0.3">
      <c r="A102">
        <v>7.8</v>
      </c>
    </row>
    <row r="103" spans="1:1" x14ac:dyDescent="0.3">
      <c r="A103">
        <v>5.6</v>
      </c>
    </row>
    <row r="104" spans="1:1" x14ac:dyDescent="0.3">
      <c r="A104">
        <v>1.3</v>
      </c>
    </row>
    <row r="105" spans="1:1" x14ac:dyDescent="0.3">
      <c r="A105">
        <v>7.3</v>
      </c>
    </row>
    <row r="106" spans="1:1" x14ac:dyDescent="0.3">
      <c r="A106">
        <v>4.9000000000000004</v>
      </c>
    </row>
    <row r="107" spans="1:1" x14ac:dyDescent="0.3">
      <c r="A107">
        <v>4.9000000000000004</v>
      </c>
    </row>
    <row r="108" spans="1:1" x14ac:dyDescent="0.3">
      <c r="A108">
        <v>7.5</v>
      </c>
    </row>
    <row r="109" spans="1:1" x14ac:dyDescent="0.3">
      <c r="A109">
        <v>6.3</v>
      </c>
    </row>
    <row r="110" spans="1:1" x14ac:dyDescent="0.3">
      <c r="A110">
        <v>2.8</v>
      </c>
    </row>
    <row r="111" spans="1:1" x14ac:dyDescent="0.3">
      <c r="A111">
        <v>5.5</v>
      </c>
    </row>
    <row r="112" spans="1:1" x14ac:dyDescent="0.3">
      <c r="A112">
        <v>8.1999999999999993</v>
      </c>
    </row>
    <row r="113" spans="1:1" x14ac:dyDescent="0.3">
      <c r="A113">
        <v>1.9</v>
      </c>
    </row>
    <row r="114" spans="1:1" x14ac:dyDescent="0.3">
      <c r="A114">
        <v>3.7</v>
      </c>
    </row>
    <row r="115" spans="1:1" x14ac:dyDescent="0.3">
      <c r="A115">
        <v>4.5</v>
      </c>
    </row>
    <row r="116" spans="1:1" x14ac:dyDescent="0.3">
      <c r="A116">
        <v>1.1000000000000001</v>
      </c>
    </row>
    <row r="117" spans="1:1" x14ac:dyDescent="0.3">
      <c r="A117">
        <v>3.5</v>
      </c>
    </row>
    <row r="141" spans="1:6" x14ac:dyDescent="0.3">
      <c r="A141" t="s">
        <v>65</v>
      </c>
    </row>
    <row r="142" spans="1:6" x14ac:dyDescent="0.3">
      <c r="A142">
        <v>6</v>
      </c>
    </row>
    <row r="143" spans="1:6" ht="15" thickBot="1" x14ac:dyDescent="0.35">
      <c r="A143">
        <v>4</v>
      </c>
    </row>
    <row r="144" spans="1:6" x14ac:dyDescent="0.3">
      <c r="A144">
        <v>2</v>
      </c>
      <c r="E144" s="5" t="s">
        <v>65</v>
      </c>
      <c r="F144" s="5"/>
    </row>
    <row r="145" spans="1:6" x14ac:dyDescent="0.3">
      <c r="A145">
        <v>9</v>
      </c>
    </row>
    <row r="146" spans="1:6" x14ac:dyDescent="0.3">
      <c r="A146">
        <v>4</v>
      </c>
      <c r="E146" t="s">
        <v>10</v>
      </c>
      <c r="F146">
        <v>4.8</v>
      </c>
    </row>
    <row r="147" spans="1:6" x14ac:dyDescent="0.3">
      <c r="A147">
        <v>7</v>
      </c>
      <c r="E147" t="s">
        <v>16</v>
      </c>
      <c r="F147">
        <v>0.40064051282018454</v>
      </c>
    </row>
    <row r="148" spans="1:6" x14ac:dyDescent="0.3">
      <c r="A148">
        <v>2</v>
      </c>
      <c r="E148" t="s">
        <v>5</v>
      </c>
      <c r="F148">
        <v>5</v>
      </c>
    </row>
    <row r="149" spans="1:6" x14ac:dyDescent="0.3">
      <c r="A149">
        <v>3</v>
      </c>
      <c r="E149" t="s">
        <v>6</v>
      </c>
      <c r="F149">
        <v>4</v>
      </c>
    </row>
    <row r="150" spans="1:6" x14ac:dyDescent="0.3">
      <c r="A150">
        <v>5</v>
      </c>
      <c r="E150" t="s">
        <v>17</v>
      </c>
      <c r="F150">
        <v>2.5338730868993458</v>
      </c>
    </row>
    <row r="151" spans="1:6" x14ac:dyDescent="0.3">
      <c r="A151">
        <v>6</v>
      </c>
      <c r="E151" t="s">
        <v>18</v>
      </c>
      <c r="F151">
        <v>6.4205128205128199</v>
      </c>
    </row>
    <row r="152" spans="1:6" x14ac:dyDescent="0.3">
      <c r="A152">
        <v>7</v>
      </c>
      <c r="E152" t="s">
        <v>19</v>
      </c>
      <c r="F152">
        <v>-0.85556729001003307</v>
      </c>
    </row>
    <row r="153" spans="1:6" x14ac:dyDescent="0.3">
      <c r="A153">
        <v>1</v>
      </c>
      <c r="E153" t="s">
        <v>20</v>
      </c>
      <c r="F153">
        <v>0.18674169473779298</v>
      </c>
    </row>
    <row r="154" spans="1:6" x14ac:dyDescent="0.3">
      <c r="A154">
        <v>6</v>
      </c>
      <c r="E154" t="s">
        <v>21</v>
      </c>
      <c r="F154">
        <v>8</v>
      </c>
    </row>
    <row r="155" spans="1:6" x14ac:dyDescent="0.3">
      <c r="A155">
        <v>2</v>
      </c>
      <c r="E155" t="s">
        <v>22</v>
      </c>
      <c r="F155">
        <v>1</v>
      </c>
    </row>
    <row r="156" spans="1:6" x14ac:dyDescent="0.3">
      <c r="A156">
        <v>9</v>
      </c>
      <c r="E156" t="s">
        <v>23</v>
      </c>
      <c r="F156">
        <v>9</v>
      </c>
    </row>
    <row r="157" spans="1:6" x14ac:dyDescent="0.3">
      <c r="A157">
        <v>5</v>
      </c>
      <c r="E157" t="s">
        <v>24</v>
      </c>
      <c r="F157">
        <v>192</v>
      </c>
    </row>
    <row r="158" spans="1:6" ht="15" thickBot="1" x14ac:dyDescent="0.35">
      <c r="A158">
        <v>5</v>
      </c>
      <c r="E158" s="3" t="s">
        <v>25</v>
      </c>
      <c r="F158" s="3">
        <v>40</v>
      </c>
    </row>
    <row r="159" spans="1:6" x14ac:dyDescent="0.3">
      <c r="A159">
        <v>4</v>
      </c>
    </row>
    <row r="160" spans="1:6" x14ac:dyDescent="0.3">
      <c r="A160">
        <v>4</v>
      </c>
    </row>
    <row r="161" spans="1:1" x14ac:dyDescent="0.3">
      <c r="A161">
        <v>9</v>
      </c>
    </row>
    <row r="162" spans="1:1" x14ac:dyDescent="0.3">
      <c r="A162">
        <v>4</v>
      </c>
    </row>
    <row r="163" spans="1:1" x14ac:dyDescent="0.3">
      <c r="A163">
        <v>2</v>
      </c>
    </row>
    <row r="164" spans="1:1" x14ac:dyDescent="0.3">
      <c r="A164">
        <v>1</v>
      </c>
    </row>
    <row r="165" spans="1:1" x14ac:dyDescent="0.3">
      <c r="A165">
        <v>3</v>
      </c>
    </row>
    <row r="166" spans="1:1" x14ac:dyDescent="0.3">
      <c r="A166">
        <v>6</v>
      </c>
    </row>
    <row r="167" spans="1:1" x14ac:dyDescent="0.3">
      <c r="A167">
        <v>4</v>
      </c>
    </row>
    <row r="168" spans="1:1" x14ac:dyDescent="0.3">
      <c r="A168">
        <v>9</v>
      </c>
    </row>
    <row r="169" spans="1:1" x14ac:dyDescent="0.3">
      <c r="A169">
        <v>4</v>
      </c>
    </row>
    <row r="170" spans="1:1" x14ac:dyDescent="0.3">
      <c r="A170">
        <v>1</v>
      </c>
    </row>
    <row r="171" spans="1:1" x14ac:dyDescent="0.3">
      <c r="A171">
        <v>1</v>
      </c>
    </row>
    <row r="172" spans="1:1" x14ac:dyDescent="0.3">
      <c r="A172">
        <v>7</v>
      </c>
    </row>
    <row r="173" spans="1:1" x14ac:dyDescent="0.3">
      <c r="A173">
        <v>9</v>
      </c>
    </row>
    <row r="174" spans="1:1" x14ac:dyDescent="0.3">
      <c r="A174">
        <v>5</v>
      </c>
    </row>
    <row r="175" spans="1:1" x14ac:dyDescent="0.3">
      <c r="A175">
        <v>6</v>
      </c>
    </row>
    <row r="176" spans="1:1" x14ac:dyDescent="0.3">
      <c r="A176">
        <v>1</v>
      </c>
    </row>
    <row r="177" spans="1:1" x14ac:dyDescent="0.3">
      <c r="A177">
        <v>5</v>
      </c>
    </row>
    <row r="178" spans="1:1" x14ac:dyDescent="0.3">
      <c r="A178">
        <v>3</v>
      </c>
    </row>
    <row r="179" spans="1:1" x14ac:dyDescent="0.3">
      <c r="A179">
        <v>7</v>
      </c>
    </row>
    <row r="180" spans="1:1" x14ac:dyDescent="0.3">
      <c r="A180">
        <v>5</v>
      </c>
    </row>
    <row r="181" spans="1:1" x14ac:dyDescent="0.3">
      <c r="A181">
        <v>9</v>
      </c>
    </row>
    <row r="202" spans="1:5" x14ac:dyDescent="0.3">
      <c r="A202" t="s">
        <v>66</v>
      </c>
    </row>
    <row r="203" spans="1:5" ht="15" thickBot="1" x14ac:dyDescent="0.35">
      <c r="A203">
        <v>200</v>
      </c>
    </row>
    <row r="204" spans="1:5" x14ac:dyDescent="0.3">
      <c r="A204">
        <v>210</v>
      </c>
      <c r="D204" s="5" t="s">
        <v>66</v>
      </c>
      <c r="E204" s="5"/>
    </row>
    <row r="205" spans="1:5" x14ac:dyDescent="0.3">
      <c r="A205">
        <v>350</v>
      </c>
    </row>
    <row r="206" spans="1:5" x14ac:dyDescent="0.3">
      <c r="A206">
        <v>500</v>
      </c>
      <c r="D206" t="s">
        <v>10</v>
      </c>
      <c r="E206">
        <v>503.42857142857144</v>
      </c>
    </row>
    <row r="207" spans="1:5" x14ac:dyDescent="0.3">
      <c r="A207">
        <v>650</v>
      </c>
      <c r="D207" t="s">
        <v>16</v>
      </c>
      <c r="E207">
        <v>45.640065800155199</v>
      </c>
    </row>
    <row r="208" spans="1:5" x14ac:dyDescent="0.3">
      <c r="A208">
        <v>450</v>
      </c>
      <c r="D208" t="s">
        <v>5</v>
      </c>
      <c r="E208">
        <v>450</v>
      </c>
    </row>
    <row r="209" spans="1:5" x14ac:dyDescent="0.3">
      <c r="A209">
        <v>120</v>
      </c>
      <c r="D209" t="s">
        <v>6</v>
      </c>
      <c r="E209">
        <v>450</v>
      </c>
    </row>
    <row r="210" spans="1:5" x14ac:dyDescent="0.3">
      <c r="A210">
        <v>350</v>
      </c>
      <c r="D210" t="s">
        <v>17</v>
      </c>
      <c r="E210">
        <v>270.01027057963438</v>
      </c>
    </row>
    <row r="211" spans="1:5" x14ac:dyDescent="0.3">
      <c r="A211">
        <v>450</v>
      </c>
      <c r="D211" t="s">
        <v>18</v>
      </c>
      <c r="E211">
        <v>72905.546218487376</v>
      </c>
    </row>
    <row r="212" spans="1:5" x14ac:dyDescent="0.3">
      <c r="A212">
        <v>700</v>
      </c>
      <c r="D212" t="s">
        <v>19</v>
      </c>
      <c r="E212">
        <v>-1.1726397714247936</v>
      </c>
    </row>
    <row r="213" spans="1:5" x14ac:dyDescent="0.3">
      <c r="A213">
        <v>950</v>
      </c>
      <c r="D213" t="s">
        <v>20</v>
      </c>
      <c r="E213">
        <v>0.13591966464524241</v>
      </c>
    </row>
    <row r="214" spans="1:5" x14ac:dyDescent="0.3">
      <c r="A214">
        <v>900</v>
      </c>
      <c r="D214" t="s">
        <v>21</v>
      </c>
      <c r="E214">
        <v>830</v>
      </c>
    </row>
    <row r="215" spans="1:5" x14ac:dyDescent="0.3">
      <c r="A215">
        <v>850</v>
      </c>
      <c r="D215" t="s">
        <v>22</v>
      </c>
      <c r="E215">
        <v>120</v>
      </c>
    </row>
    <row r="216" spans="1:5" x14ac:dyDescent="0.3">
      <c r="A216">
        <v>800</v>
      </c>
      <c r="D216" t="s">
        <v>23</v>
      </c>
      <c r="E216">
        <v>950</v>
      </c>
    </row>
    <row r="217" spans="1:5" x14ac:dyDescent="0.3">
      <c r="A217">
        <v>520</v>
      </c>
      <c r="D217" t="s">
        <v>24</v>
      </c>
      <c r="E217">
        <v>17620</v>
      </c>
    </row>
    <row r="218" spans="1:5" ht="15" thickBot="1" x14ac:dyDescent="0.35">
      <c r="A218">
        <v>150</v>
      </c>
      <c r="D218" s="3" t="s">
        <v>25</v>
      </c>
      <c r="E218" s="3">
        <v>35</v>
      </c>
    </row>
    <row r="219" spans="1:5" x14ac:dyDescent="0.3">
      <c r="A219">
        <v>650</v>
      </c>
    </row>
    <row r="220" spans="1:5" x14ac:dyDescent="0.3">
      <c r="A220">
        <v>450</v>
      </c>
    </row>
    <row r="221" spans="1:5" x14ac:dyDescent="0.3">
      <c r="A221">
        <v>230</v>
      </c>
    </row>
    <row r="222" spans="1:5" x14ac:dyDescent="0.3">
      <c r="A222">
        <v>780</v>
      </c>
    </row>
    <row r="223" spans="1:5" x14ac:dyDescent="0.3">
      <c r="A223">
        <v>950</v>
      </c>
    </row>
    <row r="224" spans="1:5" x14ac:dyDescent="0.3">
      <c r="A224">
        <v>450</v>
      </c>
    </row>
    <row r="225" spans="1:1" x14ac:dyDescent="0.3">
      <c r="A225">
        <v>650</v>
      </c>
    </row>
    <row r="226" spans="1:1" x14ac:dyDescent="0.3">
      <c r="A226">
        <v>500</v>
      </c>
    </row>
    <row r="227" spans="1:1" x14ac:dyDescent="0.3">
      <c r="A227">
        <v>200</v>
      </c>
    </row>
    <row r="228" spans="1:1" x14ac:dyDescent="0.3">
      <c r="A228">
        <v>120</v>
      </c>
    </row>
    <row r="229" spans="1:1" x14ac:dyDescent="0.3">
      <c r="A229">
        <v>320</v>
      </c>
    </row>
    <row r="230" spans="1:1" x14ac:dyDescent="0.3">
      <c r="A230">
        <v>780</v>
      </c>
    </row>
    <row r="231" spans="1:1" x14ac:dyDescent="0.3">
      <c r="A231">
        <v>450</v>
      </c>
    </row>
    <row r="232" spans="1:1" x14ac:dyDescent="0.3">
      <c r="A232">
        <v>650</v>
      </c>
    </row>
    <row r="233" spans="1:1" x14ac:dyDescent="0.3">
      <c r="A233">
        <v>120</v>
      </c>
    </row>
    <row r="234" spans="1:1" x14ac:dyDescent="0.3">
      <c r="A234">
        <v>350</v>
      </c>
    </row>
    <row r="235" spans="1:1" x14ac:dyDescent="0.3">
      <c r="A235">
        <v>120</v>
      </c>
    </row>
    <row r="236" spans="1:1" x14ac:dyDescent="0.3">
      <c r="A236">
        <v>750</v>
      </c>
    </row>
    <row r="237" spans="1:1" x14ac:dyDescent="0.3">
      <c r="A237">
        <v>950</v>
      </c>
    </row>
    <row r="263" spans="1:5" x14ac:dyDescent="0.3">
      <c r="A263" t="s">
        <v>67</v>
      </c>
    </row>
    <row r="264" spans="1:5" x14ac:dyDescent="0.3">
      <c r="A264">
        <v>12</v>
      </c>
    </row>
    <row r="265" spans="1:5" x14ac:dyDescent="0.3">
      <c r="A265">
        <v>18</v>
      </c>
    </row>
    <row r="266" spans="1:5" x14ac:dyDescent="0.3">
      <c r="A266">
        <v>17</v>
      </c>
    </row>
    <row r="267" spans="1:5" ht="15" thickBot="1" x14ac:dyDescent="0.35">
      <c r="A267">
        <v>22</v>
      </c>
    </row>
    <row r="268" spans="1:5" x14ac:dyDescent="0.3">
      <c r="A268">
        <v>23</v>
      </c>
      <c r="D268" s="5" t="s">
        <v>67</v>
      </c>
      <c r="E268" s="5"/>
    </row>
    <row r="269" spans="1:5" x14ac:dyDescent="0.3">
      <c r="A269">
        <v>24</v>
      </c>
    </row>
    <row r="270" spans="1:5" x14ac:dyDescent="0.3">
      <c r="A270">
        <v>20</v>
      </c>
      <c r="D270" t="s">
        <v>10</v>
      </c>
      <c r="E270">
        <v>16.024390243902438</v>
      </c>
    </row>
    <row r="271" spans="1:5" x14ac:dyDescent="0.3">
      <c r="A271">
        <v>15</v>
      </c>
      <c r="D271" t="s">
        <v>16</v>
      </c>
      <c r="E271">
        <v>0.62809021885554794</v>
      </c>
    </row>
    <row r="272" spans="1:5" x14ac:dyDescent="0.3">
      <c r="A272">
        <v>18</v>
      </c>
      <c r="D272" t="s">
        <v>5</v>
      </c>
      <c r="E272">
        <v>16</v>
      </c>
    </row>
    <row r="273" spans="1:5" x14ac:dyDescent="0.3">
      <c r="A273">
        <v>15</v>
      </c>
      <c r="D273" t="s">
        <v>6</v>
      </c>
      <c r="E273">
        <v>14</v>
      </c>
    </row>
    <row r="274" spans="1:5" x14ac:dyDescent="0.3">
      <c r="A274">
        <v>14</v>
      </c>
      <c r="D274" t="s">
        <v>17</v>
      </c>
      <c r="E274">
        <v>4.0217397036484615</v>
      </c>
    </row>
    <row r="275" spans="1:5" x14ac:dyDescent="0.3">
      <c r="A275">
        <v>13</v>
      </c>
      <c r="D275" t="s">
        <v>18</v>
      </c>
      <c r="E275">
        <v>16.174390243902415</v>
      </c>
    </row>
    <row r="276" spans="1:5" x14ac:dyDescent="0.3">
      <c r="A276">
        <v>11</v>
      </c>
      <c r="D276" t="s">
        <v>19</v>
      </c>
      <c r="E276">
        <v>2.5902744361484884</v>
      </c>
    </row>
    <row r="277" spans="1:5" x14ac:dyDescent="0.3">
      <c r="A277">
        <v>12</v>
      </c>
      <c r="D277" t="s">
        <v>20</v>
      </c>
      <c r="E277">
        <v>-0.59810707137584118</v>
      </c>
    </row>
    <row r="278" spans="1:5" x14ac:dyDescent="0.3">
      <c r="A278">
        <v>16</v>
      </c>
      <c r="D278" t="s">
        <v>21</v>
      </c>
      <c r="E278">
        <v>22</v>
      </c>
    </row>
    <row r="279" spans="1:5" x14ac:dyDescent="0.3">
      <c r="A279">
        <v>15</v>
      </c>
      <c r="D279" t="s">
        <v>22</v>
      </c>
      <c r="E279">
        <v>2</v>
      </c>
    </row>
    <row r="280" spans="1:5" x14ac:dyDescent="0.3">
      <c r="A280">
        <v>14</v>
      </c>
      <c r="D280" t="s">
        <v>23</v>
      </c>
      <c r="E280">
        <v>24</v>
      </c>
    </row>
    <row r="281" spans="1:5" x14ac:dyDescent="0.3">
      <c r="A281">
        <v>18</v>
      </c>
      <c r="D281" t="s">
        <v>24</v>
      </c>
      <c r="E281">
        <v>657</v>
      </c>
    </row>
    <row r="282" spans="1:5" ht="15" thickBot="1" x14ac:dyDescent="0.35">
      <c r="A282">
        <v>19</v>
      </c>
      <c r="D282" s="3" t="s">
        <v>25</v>
      </c>
      <c r="E282" s="3">
        <v>41</v>
      </c>
    </row>
    <row r="283" spans="1:5" x14ac:dyDescent="0.3">
      <c r="A283">
        <v>2</v>
      </c>
    </row>
    <row r="284" spans="1:5" x14ac:dyDescent="0.3">
      <c r="A284">
        <v>23</v>
      </c>
    </row>
    <row r="285" spans="1:5" x14ac:dyDescent="0.3">
      <c r="A285">
        <v>21</v>
      </c>
    </row>
    <row r="286" spans="1:5" x14ac:dyDescent="0.3">
      <c r="A286">
        <v>12</v>
      </c>
    </row>
    <row r="287" spans="1:5" x14ac:dyDescent="0.3">
      <c r="A287">
        <v>14</v>
      </c>
    </row>
    <row r="288" spans="1:5" x14ac:dyDescent="0.3">
      <c r="A288">
        <v>13</v>
      </c>
    </row>
    <row r="289" spans="1:1" x14ac:dyDescent="0.3">
      <c r="A289">
        <v>15</v>
      </c>
    </row>
    <row r="290" spans="1:1" x14ac:dyDescent="0.3">
      <c r="A290">
        <v>14</v>
      </c>
    </row>
    <row r="291" spans="1:1" x14ac:dyDescent="0.3">
      <c r="A291">
        <v>16</v>
      </c>
    </row>
    <row r="292" spans="1:1" x14ac:dyDescent="0.3">
      <c r="A292">
        <v>18</v>
      </c>
    </row>
    <row r="293" spans="1:1" x14ac:dyDescent="0.3">
      <c r="A293">
        <v>19</v>
      </c>
    </row>
    <row r="294" spans="1:1" x14ac:dyDescent="0.3">
      <c r="A294">
        <v>17</v>
      </c>
    </row>
    <row r="295" spans="1:1" x14ac:dyDescent="0.3">
      <c r="A295">
        <v>14</v>
      </c>
    </row>
    <row r="296" spans="1:1" x14ac:dyDescent="0.3">
      <c r="A296">
        <v>17</v>
      </c>
    </row>
    <row r="297" spans="1:1" x14ac:dyDescent="0.3">
      <c r="A297">
        <v>21</v>
      </c>
    </row>
    <row r="298" spans="1:1" x14ac:dyDescent="0.3">
      <c r="A298">
        <v>15</v>
      </c>
    </row>
    <row r="299" spans="1:1" x14ac:dyDescent="0.3">
      <c r="A299">
        <v>16</v>
      </c>
    </row>
    <row r="300" spans="1:1" x14ac:dyDescent="0.3">
      <c r="A300">
        <v>17</v>
      </c>
    </row>
    <row r="301" spans="1:1" x14ac:dyDescent="0.3">
      <c r="A301">
        <v>18</v>
      </c>
    </row>
    <row r="302" spans="1:1" x14ac:dyDescent="0.3">
      <c r="A302">
        <v>14</v>
      </c>
    </row>
    <row r="303" spans="1:1" x14ac:dyDescent="0.3">
      <c r="A303">
        <v>12</v>
      </c>
    </row>
    <row r="304" spans="1:1" x14ac:dyDescent="0.3">
      <c r="A304">
        <v>13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66C16-E074-43F0-96FF-FCC002D3E830}">
  <dimension ref="A5:M596"/>
  <sheetViews>
    <sheetView topLeftCell="A442" workbookViewId="0">
      <selection activeCell="O481" sqref="O481"/>
    </sheetView>
  </sheetViews>
  <sheetFormatPr defaultRowHeight="14.4" x14ac:dyDescent="0.3"/>
  <sheetData>
    <row r="5" spans="1:13" x14ac:dyDescent="0.3">
      <c r="A5">
        <v>40</v>
      </c>
      <c r="C5" t="s">
        <v>68</v>
      </c>
      <c r="D5">
        <f>_xlfn.QUARTILE.EXC(A5:A104,1)</f>
        <v>126.25</v>
      </c>
    </row>
    <row r="6" spans="1:13" x14ac:dyDescent="0.3">
      <c r="A6">
        <v>45</v>
      </c>
      <c r="C6" t="s">
        <v>69</v>
      </c>
      <c r="D6">
        <f>_xlfn.QUARTILE.EXC(A5:A104,2)</f>
        <v>252.5</v>
      </c>
    </row>
    <row r="7" spans="1:13" x14ac:dyDescent="0.3">
      <c r="A7">
        <v>50</v>
      </c>
      <c r="C7" t="s">
        <v>70</v>
      </c>
      <c r="D7">
        <f>_xlfn.QUARTILE.EXC(A5:A104,3)</f>
        <v>378.75</v>
      </c>
    </row>
    <row r="8" spans="1:13" x14ac:dyDescent="0.3">
      <c r="A8">
        <v>55</v>
      </c>
    </row>
    <row r="9" spans="1:13" x14ac:dyDescent="0.3">
      <c r="A9">
        <v>60</v>
      </c>
      <c r="C9">
        <v>10</v>
      </c>
      <c r="D9">
        <f>_xlfn.PERCENTILE.EXC(A5:A104,0.1)</f>
        <v>72.300000000000011</v>
      </c>
    </row>
    <row r="10" spans="1:13" x14ac:dyDescent="0.3">
      <c r="A10">
        <v>62</v>
      </c>
      <c r="C10">
        <v>25</v>
      </c>
      <c r="D10">
        <f>_xlfn.PERCENTILE.EXC(A5:A104,0.25)</f>
        <v>126.25</v>
      </c>
    </row>
    <row r="11" spans="1:13" x14ac:dyDescent="0.3">
      <c r="A11">
        <v>65</v>
      </c>
      <c r="C11">
        <v>75</v>
      </c>
      <c r="D11">
        <f>_xlfn.PERCENTILE.EXC(A5:A104,0.75)</f>
        <v>378.75</v>
      </c>
    </row>
    <row r="12" spans="1:13" x14ac:dyDescent="0.3">
      <c r="A12">
        <v>68</v>
      </c>
      <c r="C12">
        <v>90</v>
      </c>
      <c r="D12">
        <f>_xlfn.PERCENTILE.EXC(A5:A104,0.9)</f>
        <v>454.5</v>
      </c>
    </row>
    <row r="13" spans="1:13" x14ac:dyDescent="0.3">
      <c r="A13">
        <v>70</v>
      </c>
    </row>
    <row r="14" spans="1:13" x14ac:dyDescent="0.3">
      <c r="A14">
        <v>72</v>
      </c>
      <c r="D14" s="8" t="s">
        <v>71</v>
      </c>
      <c r="E14" s="8"/>
      <c r="F14" s="8"/>
      <c r="G14" s="8"/>
      <c r="H14" s="8"/>
      <c r="I14" s="8"/>
      <c r="J14" s="8"/>
      <c r="K14" s="8"/>
      <c r="L14" s="8"/>
      <c r="M14" s="8"/>
    </row>
    <row r="15" spans="1:13" x14ac:dyDescent="0.3">
      <c r="A15">
        <v>75</v>
      </c>
      <c r="D15" s="8"/>
      <c r="E15" s="8"/>
      <c r="F15" s="8"/>
      <c r="G15" s="8"/>
      <c r="H15" s="8"/>
      <c r="I15" s="8"/>
      <c r="J15" s="8"/>
      <c r="K15" s="8"/>
      <c r="L15" s="8"/>
      <c r="M15" s="8"/>
    </row>
    <row r="16" spans="1:13" x14ac:dyDescent="0.3">
      <c r="A16">
        <v>78</v>
      </c>
      <c r="D16" s="8"/>
      <c r="E16" s="8"/>
      <c r="F16" s="8"/>
      <c r="G16" s="8"/>
      <c r="H16" s="8"/>
      <c r="I16" s="8"/>
      <c r="J16" s="8"/>
      <c r="K16" s="8"/>
      <c r="L16" s="8"/>
      <c r="M16" s="8"/>
    </row>
    <row r="17" spans="1:13" x14ac:dyDescent="0.3">
      <c r="A17">
        <v>80</v>
      </c>
      <c r="D17" s="8"/>
      <c r="E17" s="8"/>
      <c r="F17" s="8"/>
      <c r="G17" s="8"/>
      <c r="H17" s="8"/>
      <c r="I17" s="8"/>
      <c r="J17" s="8"/>
      <c r="K17" s="8"/>
      <c r="L17" s="8"/>
      <c r="M17" s="8"/>
    </row>
    <row r="18" spans="1:13" x14ac:dyDescent="0.3">
      <c r="A18">
        <v>82</v>
      </c>
      <c r="D18" s="8"/>
      <c r="E18" s="8"/>
      <c r="F18" s="8"/>
      <c r="G18" s="8"/>
      <c r="H18" s="8"/>
      <c r="I18" s="8"/>
      <c r="J18" s="8"/>
      <c r="K18" s="8"/>
      <c r="L18" s="8"/>
      <c r="M18" s="8"/>
    </row>
    <row r="19" spans="1:13" x14ac:dyDescent="0.3">
      <c r="A19">
        <v>85</v>
      </c>
    </row>
    <row r="20" spans="1:13" x14ac:dyDescent="0.3">
      <c r="A20">
        <v>88</v>
      </c>
    </row>
    <row r="21" spans="1:13" x14ac:dyDescent="0.3">
      <c r="A21">
        <v>90</v>
      </c>
    </row>
    <row r="22" spans="1:13" x14ac:dyDescent="0.3">
      <c r="A22">
        <v>92</v>
      </c>
    </row>
    <row r="23" spans="1:13" x14ac:dyDescent="0.3">
      <c r="A23">
        <v>95</v>
      </c>
    </row>
    <row r="24" spans="1:13" x14ac:dyDescent="0.3">
      <c r="A24">
        <v>100</v>
      </c>
    </row>
    <row r="25" spans="1:13" x14ac:dyDescent="0.3">
      <c r="A25">
        <v>105</v>
      </c>
    </row>
    <row r="26" spans="1:13" x14ac:dyDescent="0.3">
      <c r="A26">
        <v>110</v>
      </c>
    </row>
    <row r="27" spans="1:13" x14ac:dyDescent="0.3">
      <c r="A27">
        <v>115</v>
      </c>
    </row>
    <row r="28" spans="1:13" x14ac:dyDescent="0.3">
      <c r="A28">
        <v>120</v>
      </c>
    </row>
    <row r="29" spans="1:13" x14ac:dyDescent="0.3">
      <c r="A29">
        <v>125</v>
      </c>
    </row>
    <row r="30" spans="1:13" x14ac:dyDescent="0.3">
      <c r="A30">
        <v>130</v>
      </c>
    </row>
    <row r="31" spans="1:13" x14ac:dyDescent="0.3">
      <c r="A31">
        <v>135</v>
      </c>
    </row>
    <row r="32" spans="1:13" x14ac:dyDescent="0.3">
      <c r="A32">
        <v>140</v>
      </c>
    </row>
    <row r="33" spans="1:1" x14ac:dyDescent="0.3">
      <c r="A33">
        <v>145</v>
      </c>
    </row>
    <row r="34" spans="1:1" x14ac:dyDescent="0.3">
      <c r="A34">
        <v>150</v>
      </c>
    </row>
    <row r="35" spans="1:1" x14ac:dyDescent="0.3">
      <c r="A35">
        <v>155</v>
      </c>
    </row>
    <row r="36" spans="1:1" x14ac:dyDescent="0.3">
      <c r="A36">
        <v>160</v>
      </c>
    </row>
    <row r="37" spans="1:1" x14ac:dyDescent="0.3">
      <c r="A37">
        <v>165</v>
      </c>
    </row>
    <row r="38" spans="1:1" x14ac:dyDescent="0.3">
      <c r="A38">
        <v>170</v>
      </c>
    </row>
    <row r="39" spans="1:1" x14ac:dyDescent="0.3">
      <c r="A39">
        <v>175</v>
      </c>
    </row>
    <row r="40" spans="1:1" x14ac:dyDescent="0.3">
      <c r="A40">
        <v>180</v>
      </c>
    </row>
    <row r="41" spans="1:1" x14ac:dyDescent="0.3">
      <c r="A41">
        <v>185</v>
      </c>
    </row>
    <row r="42" spans="1:1" x14ac:dyDescent="0.3">
      <c r="A42">
        <v>190</v>
      </c>
    </row>
    <row r="43" spans="1:1" x14ac:dyDescent="0.3">
      <c r="A43">
        <v>195</v>
      </c>
    </row>
    <row r="44" spans="1:1" x14ac:dyDescent="0.3">
      <c r="A44">
        <v>200</v>
      </c>
    </row>
    <row r="45" spans="1:1" x14ac:dyDescent="0.3">
      <c r="A45">
        <v>205</v>
      </c>
    </row>
    <row r="46" spans="1:1" x14ac:dyDescent="0.3">
      <c r="A46">
        <v>210</v>
      </c>
    </row>
    <row r="47" spans="1:1" x14ac:dyDescent="0.3">
      <c r="A47">
        <v>215</v>
      </c>
    </row>
    <row r="48" spans="1:1" x14ac:dyDescent="0.3">
      <c r="A48">
        <v>220</v>
      </c>
    </row>
    <row r="49" spans="1:1" x14ac:dyDescent="0.3">
      <c r="A49">
        <v>225</v>
      </c>
    </row>
    <row r="50" spans="1:1" x14ac:dyDescent="0.3">
      <c r="A50">
        <v>230</v>
      </c>
    </row>
    <row r="51" spans="1:1" x14ac:dyDescent="0.3">
      <c r="A51">
        <v>235</v>
      </c>
    </row>
    <row r="52" spans="1:1" x14ac:dyDescent="0.3">
      <c r="A52">
        <v>240</v>
      </c>
    </row>
    <row r="53" spans="1:1" x14ac:dyDescent="0.3">
      <c r="A53">
        <v>245</v>
      </c>
    </row>
    <row r="54" spans="1:1" x14ac:dyDescent="0.3">
      <c r="A54">
        <v>250</v>
      </c>
    </row>
    <row r="55" spans="1:1" x14ac:dyDescent="0.3">
      <c r="A55">
        <v>255</v>
      </c>
    </row>
    <row r="56" spans="1:1" x14ac:dyDescent="0.3">
      <c r="A56">
        <v>260</v>
      </c>
    </row>
    <row r="57" spans="1:1" x14ac:dyDescent="0.3">
      <c r="A57">
        <v>265</v>
      </c>
    </row>
    <row r="58" spans="1:1" x14ac:dyDescent="0.3">
      <c r="A58">
        <v>270</v>
      </c>
    </row>
    <row r="59" spans="1:1" x14ac:dyDescent="0.3">
      <c r="A59">
        <v>275</v>
      </c>
    </row>
    <row r="60" spans="1:1" x14ac:dyDescent="0.3">
      <c r="A60">
        <v>280</v>
      </c>
    </row>
    <row r="61" spans="1:1" x14ac:dyDescent="0.3">
      <c r="A61">
        <v>285</v>
      </c>
    </row>
    <row r="62" spans="1:1" x14ac:dyDescent="0.3">
      <c r="A62">
        <v>290</v>
      </c>
    </row>
    <row r="63" spans="1:1" x14ac:dyDescent="0.3">
      <c r="A63">
        <v>295</v>
      </c>
    </row>
    <row r="64" spans="1:1" x14ac:dyDescent="0.3">
      <c r="A64">
        <v>300</v>
      </c>
    </row>
    <row r="65" spans="1:1" x14ac:dyDescent="0.3">
      <c r="A65">
        <v>305</v>
      </c>
    </row>
    <row r="66" spans="1:1" x14ac:dyDescent="0.3">
      <c r="A66">
        <v>310</v>
      </c>
    </row>
    <row r="67" spans="1:1" x14ac:dyDescent="0.3">
      <c r="A67">
        <v>315</v>
      </c>
    </row>
    <row r="68" spans="1:1" x14ac:dyDescent="0.3">
      <c r="A68">
        <v>320</v>
      </c>
    </row>
    <row r="69" spans="1:1" x14ac:dyDescent="0.3">
      <c r="A69">
        <v>325</v>
      </c>
    </row>
    <row r="70" spans="1:1" x14ac:dyDescent="0.3">
      <c r="A70">
        <v>330</v>
      </c>
    </row>
    <row r="71" spans="1:1" x14ac:dyDescent="0.3">
      <c r="A71">
        <v>335</v>
      </c>
    </row>
    <row r="72" spans="1:1" x14ac:dyDescent="0.3">
      <c r="A72">
        <v>340</v>
      </c>
    </row>
    <row r="73" spans="1:1" x14ac:dyDescent="0.3">
      <c r="A73">
        <v>345</v>
      </c>
    </row>
    <row r="74" spans="1:1" x14ac:dyDescent="0.3">
      <c r="A74">
        <v>350</v>
      </c>
    </row>
    <row r="75" spans="1:1" x14ac:dyDescent="0.3">
      <c r="A75">
        <v>355</v>
      </c>
    </row>
    <row r="76" spans="1:1" x14ac:dyDescent="0.3">
      <c r="A76">
        <v>360</v>
      </c>
    </row>
    <row r="77" spans="1:1" x14ac:dyDescent="0.3">
      <c r="A77">
        <v>365</v>
      </c>
    </row>
    <row r="78" spans="1:1" x14ac:dyDescent="0.3">
      <c r="A78">
        <v>370</v>
      </c>
    </row>
    <row r="79" spans="1:1" x14ac:dyDescent="0.3">
      <c r="A79">
        <v>375</v>
      </c>
    </row>
    <row r="80" spans="1:1" x14ac:dyDescent="0.3">
      <c r="A80">
        <v>380</v>
      </c>
    </row>
    <row r="81" spans="1:1" x14ac:dyDescent="0.3">
      <c r="A81">
        <v>385</v>
      </c>
    </row>
    <row r="82" spans="1:1" x14ac:dyDescent="0.3">
      <c r="A82">
        <v>390</v>
      </c>
    </row>
    <row r="83" spans="1:1" x14ac:dyDescent="0.3">
      <c r="A83">
        <v>395</v>
      </c>
    </row>
    <row r="84" spans="1:1" x14ac:dyDescent="0.3">
      <c r="A84">
        <v>400</v>
      </c>
    </row>
    <row r="85" spans="1:1" x14ac:dyDescent="0.3">
      <c r="A85">
        <v>405</v>
      </c>
    </row>
    <row r="86" spans="1:1" x14ac:dyDescent="0.3">
      <c r="A86">
        <v>410</v>
      </c>
    </row>
    <row r="87" spans="1:1" x14ac:dyDescent="0.3">
      <c r="A87">
        <v>415</v>
      </c>
    </row>
    <row r="88" spans="1:1" x14ac:dyDescent="0.3">
      <c r="A88">
        <v>420</v>
      </c>
    </row>
    <row r="89" spans="1:1" x14ac:dyDescent="0.3">
      <c r="A89">
        <v>425</v>
      </c>
    </row>
    <row r="90" spans="1:1" x14ac:dyDescent="0.3">
      <c r="A90">
        <v>430</v>
      </c>
    </row>
    <row r="91" spans="1:1" x14ac:dyDescent="0.3">
      <c r="A91">
        <v>435</v>
      </c>
    </row>
    <row r="92" spans="1:1" x14ac:dyDescent="0.3">
      <c r="A92">
        <v>440</v>
      </c>
    </row>
    <row r="93" spans="1:1" x14ac:dyDescent="0.3">
      <c r="A93">
        <v>445</v>
      </c>
    </row>
    <row r="94" spans="1:1" x14ac:dyDescent="0.3">
      <c r="A94">
        <v>450</v>
      </c>
    </row>
    <row r="95" spans="1:1" x14ac:dyDescent="0.3">
      <c r="A95">
        <v>455</v>
      </c>
    </row>
    <row r="96" spans="1:1" x14ac:dyDescent="0.3">
      <c r="A96">
        <v>460</v>
      </c>
    </row>
    <row r="97" spans="1:5" x14ac:dyDescent="0.3">
      <c r="A97">
        <v>465</v>
      </c>
    </row>
    <row r="98" spans="1:5" x14ac:dyDescent="0.3">
      <c r="A98">
        <v>470</v>
      </c>
    </row>
    <row r="99" spans="1:5" x14ac:dyDescent="0.3">
      <c r="A99">
        <v>475</v>
      </c>
    </row>
    <row r="100" spans="1:5" x14ac:dyDescent="0.3">
      <c r="A100">
        <v>480</v>
      </c>
    </row>
    <row r="101" spans="1:5" x14ac:dyDescent="0.3">
      <c r="A101">
        <v>485</v>
      </c>
    </row>
    <row r="102" spans="1:5" x14ac:dyDescent="0.3">
      <c r="A102">
        <v>490</v>
      </c>
    </row>
    <row r="103" spans="1:5" x14ac:dyDescent="0.3">
      <c r="A103">
        <v>495</v>
      </c>
    </row>
    <row r="104" spans="1:5" x14ac:dyDescent="0.3">
      <c r="A104">
        <v>500</v>
      </c>
    </row>
    <row r="112" spans="1:5" x14ac:dyDescent="0.3">
      <c r="A112">
        <v>55</v>
      </c>
      <c r="D112" t="s">
        <v>68</v>
      </c>
      <c r="E112">
        <f>_xlfn.QUARTILE.EXC(A112:A211,1)</f>
        <v>141.25</v>
      </c>
    </row>
    <row r="113" spans="1:5" x14ac:dyDescent="0.3">
      <c r="A113">
        <v>60</v>
      </c>
      <c r="D113" t="s">
        <v>69</v>
      </c>
      <c r="E113">
        <f>_xlfn.QUARTILE.EXC(A112:A211,2)</f>
        <v>267.5</v>
      </c>
    </row>
    <row r="114" spans="1:5" x14ac:dyDescent="0.3">
      <c r="A114">
        <v>62</v>
      </c>
      <c r="D114" t="s">
        <v>70</v>
      </c>
      <c r="E114">
        <f>_xlfn.QUARTILE.EXC(A112:A211,3)</f>
        <v>393.75</v>
      </c>
    </row>
    <row r="115" spans="1:5" x14ac:dyDescent="0.3">
      <c r="A115">
        <v>65</v>
      </c>
    </row>
    <row r="116" spans="1:5" x14ac:dyDescent="0.3">
      <c r="A116">
        <v>68</v>
      </c>
    </row>
    <row r="117" spans="1:5" x14ac:dyDescent="0.3">
      <c r="A117">
        <v>70</v>
      </c>
    </row>
    <row r="118" spans="1:5" x14ac:dyDescent="0.3">
      <c r="A118">
        <v>72</v>
      </c>
    </row>
    <row r="119" spans="1:5" x14ac:dyDescent="0.3">
      <c r="A119">
        <v>75</v>
      </c>
      <c r="D119">
        <v>15</v>
      </c>
      <c r="E119">
        <f>_xlfn.PERCENTILE.EXC(A112:A211,0.15)</f>
        <v>92.449999999999989</v>
      </c>
    </row>
    <row r="120" spans="1:5" x14ac:dyDescent="0.3">
      <c r="A120">
        <v>78</v>
      </c>
      <c r="D120">
        <v>50</v>
      </c>
      <c r="E120">
        <f>_xlfn.PERCENTILE.EXC(A112:A211,0.5)</f>
        <v>267.5</v>
      </c>
    </row>
    <row r="121" spans="1:5" x14ac:dyDescent="0.3">
      <c r="A121">
        <v>80</v>
      </c>
      <c r="D121">
        <v>85</v>
      </c>
      <c r="E121">
        <f>_xlfn.PERCENTILE.EXC(A112:A211,0.85)</f>
        <v>444.25</v>
      </c>
    </row>
    <row r="122" spans="1:5" x14ac:dyDescent="0.3">
      <c r="A122">
        <v>82</v>
      </c>
    </row>
    <row r="123" spans="1:5" x14ac:dyDescent="0.3">
      <c r="A123">
        <v>85</v>
      </c>
    </row>
    <row r="124" spans="1:5" x14ac:dyDescent="0.3">
      <c r="A124">
        <v>88</v>
      </c>
    </row>
    <row r="125" spans="1:5" x14ac:dyDescent="0.3">
      <c r="A125">
        <v>90</v>
      </c>
    </row>
    <row r="126" spans="1:5" x14ac:dyDescent="0.3">
      <c r="A126">
        <v>92</v>
      </c>
    </row>
    <row r="127" spans="1:5" x14ac:dyDescent="0.3">
      <c r="A127">
        <v>95</v>
      </c>
    </row>
    <row r="128" spans="1:5" x14ac:dyDescent="0.3">
      <c r="A128">
        <v>100</v>
      </c>
    </row>
    <row r="129" spans="1:1" x14ac:dyDescent="0.3">
      <c r="A129">
        <v>105</v>
      </c>
    </row>
    <row r="130" spans="1:1" x14ac:dyDescent="0.3">
      <c r="A130">
        <v>110</v>
      </c>
    </row>
    <row r="131" spans="1:1" x14ac:dyDescent="0.3">
      <c r="A131">
        <v>115</v>
      </c>
    </row>
    <row r="132" spans="1:1" x14ac:dyDescent="0.3">
      <c r="A132">
        <v>120</v>
      </c>
    </row>
    <row r="133" spans="1:1" x14ac:dyDescent="0.3">
      <c r="A133">
        <v>125</v>
      </c>
    </row>
    <row r="134" spans="1:1" x14ac:dyDescent="0.3">
      <c r="A134">
        <v>130</v>
      </c>
    </row>
    <row r="135" spans="1:1" x14ac:dyDescent="0.3">
      <c r="A135">
        <v>135</v>
      </c>
    </row>
    <row r="136" spans="1:1" x14ac:dyDescent="0.3">
      <c r="A136">
        <v>140</v>
      </c>
    </row>
    <row r="137" spans="1:1" x14ac:dyDescent="0.3">
      <c r="A137">
        <v>145</v>
      </c>
    </row>
    <row r="138" spans="1:1" x14ac:dyDescent="0.3">
      <c r="A138">
        <v>150</v>
      </c>
    </row>
    <row r="139" spans="1:1" x14ac:dyDescent="0.3">
      <c r="A139">
        <v>155</v>
      </c>
    </row>
    <row r="140" spans="1:1" x14ac:dyDescent="0.3">
      <c r="A140">
        <v>160</v>
      </c>
    </row>
    <row r="141" spans="1:1" x14ac:dyDescent="0.3">
      <c r="A141">
        <v>165</v>
      </c>
    </row>
    <row r="142" spans="1:1" x14ac:dyDescent="0.3">
      <c r="A142">
        <v>170</v>
      </c>
    </row>
    <row r="143" spans="1:1" x14ac:dyDescent="0.3">
      <c r="A143">
        <v>175</v>
      </c>
    </row>
    <row r="144" spans="1:1" x14ac:dyDescent="0.3">
      <c r="A144">
        <v>180</v>
      </c>
    </row>
    <row r="145" spans="1:1" x14ac:dyDescent="0.3">
      <c r="A145">
        <v>185</v>
      </c>
    </row>
    <row r="146" spans="1:1" x14ac:dyDescent="0.3">
      <c r="A146">
        <v>190</v>
      </c>
    </row>
    <row r="147" spans="1:1" x14ac:dyDescent="0.3">
      <c r="A147">
        <v>195</v>
      </c>
    </row>
    <row r="148" spans="1:1" x14ac:dyDescent="0.3">
      <c r="A148">
        <v>200</v>
      </c>
    </row>
    <row r="149" spans="1:1" x14ac:dyDescent="0.3">
      <c r="A149">
        <v>205</v>
      </c>
    </row>
    <row r="150" spans="1:1" x14ac:dyDescent="0.3">
      <c r="A150">
        <v>210</v>
      </c>
    </row>
    <row r="151" spans="1:1" x14ac:dyDescent="0.3">
      <c r="A151">
        <v>215</v>
      </c>
    </row>
    <row r="152" spans="1:1" x14ac:dyDescent="0.3">
      <c r="A152">
        <v>220</v>
      </c>
    </row>
    <row r="153" spans="1:1" x14ac:dyDescent="0.3">
      <c r="A153">
        <v>225</v>
      </c>
    </row>
    <row r="154" spans="1:1" x14ac:dyDescent="0.3">
      <c r="A154">
        <v>230</v>
      </c>
    </row>
    <row r="155" spans="1:1" x14ac:dyDescent="0.3">
      <c r="A155">
        <v>235</v>
      </c>
    </row>
    <row r="156" spans="1:1" x14ac:dyDescent="0.3">
      <c r="A156">
        <v>240</v>
      </c>
    </row>
    <row r="157" spans="1:1" x14ac:dyDescent="0.3">
      <c r="A157">
        <v>245</v>
      </c>
    </row>
    <row r="158" spans="1:1" x14ac:dyDescent="0.3">
      <c r="A158">
        <v>250</v>
      </c>
    </row>
    <row r="159" spans="1:1" x14ac:dyDescent="0.3">
      <c r="A159">
        <v>255</v>
      </c>
    </row>
    <row r="160" spans="1:1" x14ac:dyDescent="0.3">
      <c r="A160">
        <v>260</v>
      </c>
    </row>
    <row r="161" spans="1:1" x14ac:dyDescent="0.3">
      <c r="A161">
        <v>265</v>
      </c>
    </row>
    <row r="162" spans="1:1" x14ac:dyDescent="0.3">
      <c r="A162">
        <v>270</v>
      </c>
    </row>
    <row r="163" spans="1:1" x14ac:dyDescent="0.3">
      <c r="A163">
        <v>275</v>
      </c>
    </row>
    <row r="164" spans="1:1" x14ac:dyDescent="0.3">
      <c r="A164">
        <v>280</v>
      </c>
    </row>
    <row r="165" spans="1:1" x14ac:dyDescent="0.3">
      <c r="A165">
        <v>285</v>
      </c>
    </row>
    <row r="166" spans="1:1" x14ac:dyDescent="0.3">
      <c r="A166">
        <v>290</v>
      </c>
    </row>
    <row r="167" spans="1:1" x14ac:dyDescent="0.3">
      <c r="A167">
        <v>295</v>
      </c>
    </row>
    <row r="168" spans="1:1" x14ac:dyDescent="0.3">
      <c r="A168">
        <v>300</v>
      </c>
    </row>
    <row r="169" spans="1:1" x14ac:dyDescent="0.3">
      <c r="A169">
        <v>305</v>
      </c>
    </row>
    <row r="170" spans="1:1" x14ac:dyDescent="0.3">
      <c r="A170">
        <v>310</v>
      </c>
    </row>
    <row r="171" spans="1:1" x14ac:dyDescent="0.3">
      <c r="A171">
        <v>315</v>
      </c>
    </row>
    <row r="172" spans="1:1" x14ac:dyDescent="0.3">
      <c r="A172">
        <v>320</v>
      </c>
    </row>
    <row r="173" spans="1:1" x14ac:dyDescent="0.3">
      <c r="A173">
        <v>325</v>
      </c>
    </row>
    <row r="174" spans="1:1" x14ac:dyDescent="0.3">
      <c r="A174">
        <v>330</v>
      </c>
    </row>
    <row r="175" spans="1:1" x14ac:dyDescent="0.3">
      <c r="A175">
        <v>335</v>
      </c>
    </row>
    <row r="176" spans="1:1" x14ac:dyDescent="0.3">
      <c r="A176">
        <v>340</v>
      </c>
    </row>
    <row r="177" spans="1:1" x14ac:dyDescent="0.3">
      <c r="A177">
        <v>345</v>
      </c>
    </row>
    <row r="178" spans="1:1" x14ac:dyDescent="0.3">
      <c r="A178">
        <v>350</v>
      </c>
    </row>
    <row r="179" spans="1:1" x14ac:dyDescent="0.3">
      <c r="A179">
        <v>355</v>
      </c>
    </row>
    <row r="180" spans="1:1" x14ac:dyDescent="0.3">
      <c r="A180">
        <v>360</v>
      </c>
    </row>
    <row r="181" spans="1:1" x14ac:dyDescent="0.3">
      <c r="A181">
        <v>365</v>
      </c>
    </row>
    <row r="182" spans="1:1" x14ac:dyDescent="0.3">
      <c r="A182">
        <v>370</v>
      </c>
    </row>
    <row r="183" spans="1:1" x14ac:dyDescent="0.3">
      <c r="A183">
        <v>375</v>
      </c>
    </row>
    <row r="184" spans="1:1" x14ac:dyDescent="0.3">
      <c r="A184">
        <v>380</v>
      </c>
    </row>
    <row r="185" spans="1:1" x14ac:dyDescent="0.3">
      <c r="A185">
        <v>385</v>
      </c>
    </row>
    <row r="186" spans="1:1" x14ac:dyDescent="0.3">
      <c r="A186">
        <v>390</v>
      </c>
    </row>
    <row r="187" spans="1:1" x14ac:dyDescent="0.3">
      <c r="A187">
        <v>395</v>
      </c>
    </row>
    <row r="188" spans="1:1" x14ac:dyDescent="0.3">
      <c r="A188">
        <v>400</v>
      </c>
    </row>
    <row r="189" spans="1:1" x14ac:dyDescent="0.3">
      <c r="A189">
        <v>405</v>
      </c>
    </row>
    <row r="190" spans="1:1" x14ac:dyDescent="0.3">
      <c r="A190">
        <v>410</v>
      </c>
    </row>
    <row r="191" spans="1:1" x14ac:dyDescent="0.3">
      <c r="A191">
        <v>415</v>
      </c>
    </row>
    <row r="192" spans="1:1" x14ac:dyDescent="0.3">
      <c r="A192">
        <v>420</v>
      </c>
    </row>
    <row r="193" spans="1:1" x14ac:dyDescent="0.3">
      <c r="A193">
        <v>425</v>
      </c>
    </row>
    <row r="194" spans="1:1" x14ac:dyDescent="0.3">
      <c r="A194">
        <v>430</v>
      </c>
    </row>
    <row r="195" spans="1:1" x14ac:dyDescent="0.3">
      <c r="A195">
        <v>435</v>
      </c>
    </row>
    <row r="196" spans="1:1" x14ac:dyDescent="0.3">
      <c r="A196">
        <v>440</v>
      </c>
    </row>
    <row r="197" spans="1:1" x14ac:dyDescent="0.3">
      <c r="A197">
        <v>445</v>
      </c>
    </row>
    <row r="198" spans="1:1" x14ac:dyDescent="0.3">
      <c r="A198">
        <v>450</v>
      </c>
    </row>
    <row r="199" spans="1:1" x14ac:dyDescent="0.3">
      <c r="A199">
        <v>455</v>
      </c>
    </row>
    <row r="200" spans="1:1" x14ac:dyDescent="0.3">
      <c r="A200">
        <v>460</v>
      </c>
    </row>
    <row r="201" spans="1:1" x14ac:dyDescent="0.3">
      <c r="A201">
        <v>465</v>
      </c>
    </row>
    <row r="202" spans="1:1" x14ac:dyDescent="0.3">
      <c r="A202">
        <v>470</v>
      </c>
    </row>
    <row r="203" spans="1:1" x14ac:dyDescent="0.3">
      <c r="A203">
        <v>475</v>
      </c>
    </row>
    <row r="204" spans="1:1" x14ac:dyDescent="0.3">
      <c r="A204">
        <v>480</v>
      </c>
    </row>
    <row r="205" spans="1:1" x14ac:dyDescent="0.3">
      <c r="A205">
        <v>485</v>
      </c>
    </row>
    <row r="206" spans="1:1" x14ac:dyDescent="0.3">
      <c r="A206">
        <v>490</v>
      </c>
    </row>
    <row r="207" spans="1:1" x14ac:dyDescent="0.3">
      <c r="A207">
        <v>495</v>
      </c>
    </row>
    <row r="208" spans="1:1" x14ac:dyDescent="0.3">
      <c r="A208">
        <v>500</v>
      </c>
    </row>
    <row r="209" spans="1:5" x14ac:dyDescent="0.3">
      <c r="A209">
        <v>505</v>
      </c>
    </row>
    <row r="210" spans="1:5" x14ac:dyDescent="0.3">
      <c r="A210">
        <v>510</v>
      </c>
    </row>
    <row r="211" spans="1:5" x14ac:dyDescent="0.3">
      <c r="A211">
        <v>515</v>
      </c>
    </row>
    <row r="220" spans="1:5" x14ac:dyDescent="0.3">
      <c r="A220">
        <v>20</v>
      </c>
    </row>
    <row r="221" spans="1:5" x14ac:dyDescent="0.3">
      <c r="A221">
        <v>25</v>
      </c>
    </row>
    <row r="222" spans="1:5" x14ac:dyDescent="0.3">
      <c r="A222">
        <v>30</v>
      </c>
      <c r="D222" t="s">
        <v>68</v>
      </c>
      <c r="E222">
        <f>_xlfn.QUARTILE.EXC(A220:A329,1)</f>
        <v>153.75</v>
      </c>
    </row>
    <row r="223" spans="1:5" x14ac:dyDescent="0.3">
      <c r="A223">
        <v>35</v>
      </c>
      <c r="D223" t="s">
        <v>69</v>
      </c>
      <c r="E223">
        <f>_xlfn.QUARTILE.EXC(A220:A329,2)</f>
        <v>292.5</v>
      </c>
    </row>
    <row r="224" spans="1:5" x14ac:dyDescent="0.3">
      <c r="A224">
        <v>40</v>
      </c>
      <c r="D224" t="s">
        <v>70</v>
      </c>
      <c r="E224">
        <f>_xlfn.QUARTILE.EXC(A220:A329,3)</f>
        <v>431.25</v>
      </c>
    </row>
    <row r="225" spans="1:5" x14ac:dyDescent="0.3">
      <c r="A225">
        <v>45</v>
      </c>
    </row>
    <row r="226" spans="1:5" x14ac:dyDescent="0.3">
      <c r="A226">
        <v>50</v>
      </c>
    </row>
    <row r="227" spans="1:5" x14ac:dyDescent="0.3">
      <c r="A227">
        <v>55</v>
      </c>
    </row>
    <row r="228" spans="1:5" x14ac:dyDescent="0.3">
      <c r="A228">
        <v>60</v>
      </c>
    </row>
    <row r="229" spans="1:5" x14ac:dyDescent="0.3">
      <c r="A229">
        <v>65</v>
      </c>
      <c r="D229">
        <v>20</v>
      </c>
      <c r="E229">
        <f>_xlfn.PERCENTILE.EXC(A220:A329,0.2)</f>
        <v>126.00000000000001</v>
      </c>
    </row>
    <row r="230" spans="1:5" x14ac:dyDescent="0.3">
      <c r="A230">
        <v>70</v>
      </c>
      <c r="D230">
        <v>40</v>
      </c>
      <c r="E230">
        <f>_xlfn.PERCENTILE.EXC(A220:A329,0.4)</f>
        <v>237.00000000000003</v>
      </c>
    </row>
    <row r="231" spans="1:5" x14ac:dyDescent="0.3">
      <c r="A231">
        <v>75</v>
      </c>
      <c r="D231">
        <v>80</v>
      </c>
      <c r="E231">
        <f>_xlfn.PERCENTILE.EXC(A220:A329,0.8)</f>
        <v>459.00000000000006</v>
      </c>
    </row>
    <row r="232" spans="1:5" x14ac:dyDescent="0.3">
      <c r="A232">
        <v>80</v>
      </c>
    </row>
    <row r="233" spans="1:5" x14ac:dyDescent="0.3">
      <c r="A233">
        <v>85</v>
      </c>
    </row>
    <row r="234" spans="1:5" x14ac:dyDescent="0.3">
      <c r="A234">
        <v>90</v>
      </c>
    </row>
    <row r="235" spans="1:5" x14ac:dyDescent="0.3">
      <c r="A235">
        <v>95</v>
      </c>
    </row>
    <row r="236" spans="1:5" x14ac:dyDescent="0.3">
      <c r="A236">
        <v>100</v>
      </c>
    </row>
    <row r="237" spans="1:5" x14ac:dyDescent="0.3">
      <c r="A237">
        <v>105</v>
      </c>
    </row>
    <row r="238" spans="1:5" x14ac:dyDescent="0.3">
      <c r="A238">
        <v>110</v>
      </c>
    </row>
    <row r="239" spans="1:5" x14ac:dyDescent="0.3">
      <c r="A239">
        <v>115</v>
      </c>
    </row>
    <row r="240" spans="1:5" x14ac:dyDescent="0.3">
      <c r="A240">
        <v>120</v>
      </c>
    </row>
    <row r="241" spans="1:1" x14ac:dyDescent="0.3">
      <c r="A241">
        <v>125</v>
      </c>
    </row>
    <row r="242" spans="1:1" x14ac:dyDescent="0.3">
      <c r="A242">
        <v>130</v>
      </c>
    </row>
    <row r="243" spans="1:1" x14ac:dyDescent="0.3">
      <c r="A243">
        <v>135</v>
      </c>
    </row>
    <row r="244" spans="1:1" x14ac:dyDescent="0.3">
      <c r="A244">
        <v>140</v>
      </c>
    </row>
    <row r="245" spans="1:1" x14ac:dyDescent="0.3">
      <c r="A245">
        <v>145</v>
      </c>
    </row>
    <row r="246" spans="1:1" x14ac:dyDescent="0.3">
      <c r="A246">
        <v>150</v>
      </c>
    </row>
    <row r="247" spans="1:1" x14ac:dyDescent="0.3">
      <c r="A247">
        <v>155</v>
      </c>
    </row>
    <row r="248" spans="1:1" x14ac:dyDescent="0.3">
      <c r="A248">
        <v>160</v>
      </c>
    </row>
    <row r="249" spans="1:1" x14ac:dyDescent="0.3">
      <c r="A249">
        <v>165</v>
      </c>
    </row>
    <row r="250" spans="1:1" x14ac:dyDescent="0.3">
      <c r="A250">
        <v>170</v>
      </c>
    </row>
    <row r="251" spans="1:1" x14ac:dyDescent="0.3">
      <c r="A251">
        <v>175</v>
      </c>
    </row>
    <row r="252" spans="1:1" x14ac:dyDescent="0.3">
      <c r="A252">
        <v>180</v>
      </c>
    </row>
    <row r="253" spans="1:1" x14ac:dyDescent="0.3">
      <c r="A253">
        <v>185</v>
      </c>
    </row>
    <row r="254" spans="1:1" x14ac:dyDescent="0.3">
      <c r="A254">
        <v>190</v>
      </c>
    </row>
    <row r="255" spans="1:1" x14ac:dyDescent="0.3">
      <c r="A255">
        <v>195</v>
      </c>
    </row>
    <row r="256" spans="1:1" x14ac:dyDescent="0.3">
      <c r="A256">
        <v>200</v>
      </c>
    </row>
    <row r="257" spans="1:1" x14ac:dyDescent="0.3">
      <c r="A257">
        <v>205</v>
      </c>
    </row>
    <row r="258" spans="1:1" x14ac:dyDescent="0.3">
      <c r="A258">
        <v>210</v>
      </c>
    </row>
    <row r="259" spans="1:1" x14ac:dyDescent="0.3">
      <c r="A259">
        <v>215</v>
      </c>
    </row>
    <row r="260" spans="1:1" x14ac:dyDescent="0.3">
      <c r="A260">
        <v>220</v>
      </c>
    </row>
    <row r="261" spans="1:1" x14ac:dyDescent="0.3">
      <c r="A261">
        <v>225</v>
      </c>
    </row>
    <row r="262" spans="1:1" x14ac:dyDescent="0.3">
      <c r="A262">
        <v>230</v>
      </c>
    </row>
    <row r="263" spans="1:1" x14ac:dyDescent="0.3">
      <c r="A263">
        <v>235</v>
      </c>
    </row>
    <row r="264" spans="1:1" x14ac:dyDescent="0.3">
      <c r="A264">
        <v>240</v>
      </c>
    </row>
    <row r="265" spans="1:1" x14ac:dyDescent="0.3">
      <c r="A265">
        <v>245</v>
      </c>
    </row>
    <row r="266" spans="1:1" x14ac:dyDescent="0.3">
      <c r="A266">
        <v>250</v>
      </c>
    </row>
    <row r="267" spans="1:1" x14ac:dyDescent="0.3">
      <c r="A267">
        <v>255</v>
      </c>
    </row>
    <row r="268" spans="1:1" x14ac:dyDescent="0.3">
      <c r="A268">
        <v>260</v>
      </c>
    </row>
    <row r="269" spans="1:1" x14ac:dyDescent="0.3">
      <c r="A269">
        <v>265</v>
      </c>
    </row>
    <row r="270" spans="1:1" x14ac:dyDescent="0.3">
      <c r="A270">
        <v>270</v>
      </c>
    </row>
    <row r="271" spans="1:1" x14ac:dyDescent="0.3">
      <c r="A271">
        <v>275</v>
      </c>
    </row>
    <row r="272" spans="1:1" x14ac:dyDescent="0.3">
      <c r="A272">
        <v>280</v>
      </c>
    </row>
    <row r="273" spans="1:1" x14ac:dyDescent="0.3">
      <c r="A273">
        <v>285</v>
      </c>
    </row>
    <row r="274" spans="1:1" x14ac:dyDescent="0.3">
      <c r="A274">
        <v>290</v>
      </c>
    </row>
    <row r="275" spans="1:1" x14ac:dyDescent="0.3">
      <c r="A275">
        <v>295</v>
      </c>
    </row>
    <row r="276" spans="1:1" x14ac:dyDescent="0.3">
      <c r="A276">
        <v>300</v>
      </c>
    </row>
    <row r="277" spans="1:1" x14ac:dyDescent="0.3">
      <c r="A277">
        <v>305</v>
      </c>
    </row>
    <row r="278" spans="1:1" x14ac:dyDescent="0.3">
      <c r="A278">
        <v>310</v>
      </c>
    </row>
    <row r="279" spans="1:1" x14ac:dyDescent="0.3">
      <c r="A279">
        <v>315</v>
      </c>
    </row>
    <row r="280" spans="1:1" x14ac:dyDescent="0.3">
      <c r="A280">
        <v>320</v>
      </c>
    </row>
    <row r="281" spans="1:1" x14ac:dyDescent="0.3">
      <c r="A281">
        <v>325</v>
      </c>
    </row>
    <row r="282" spans="1:1" x14ac:dyDescent="0.3">
      <c r="A282">
        <v>330</v>
      </c>
    </row>
    <row r="283" spans="1:1" x14ac:dyDescent="0.3">
      <c r="A283">
        <v>335</v>
      </c>
    </row>
    <row r="284" spans="1:1" x14ac:dyDescent="0.3">
      <c r="A284">
        <v>340</v>
      </c>
    </row>
    <row r="285" spans="1:1" x14ac:dyDescent="0.3">
      <c r="A285">
        <v>345</v>
      </c>
    </row>
    <row r="286" spans="1:1" x14ac:dyDescent="0.3">
      <c r="A286">
        <v>350</v>
      </c>
    </row>
    <row r="287" spans="1:1" x14ac:dyDescent="0.3">
      <c r="A287">
        <v>355</v>
      </c>
    </row>
    <row r="288" spans="1:1" x14ac:dyDescent="0.3">
      <c r="A288">
        <v>360</v>
      </c>
    </row>
    <row r="289" spans="1:1" x14ac:dyDescent="0.3">
      <c r="A289">
        <v>365</v>
      </c>
    </row>
    <row r="290" spans="1:1" x14ac:dyDescent="0.3">
      <c r="A290">
        <v>370</v>
      </c>
    </row>
    <row r="291" spans="1:1" x14ac:dyDescent="0.3">
      <c r="A291">
        <v>375</v>
      </c>
    </row>
    <row r="292" spans="1:1" x14ac:dyDescent="0.3">
      <c r="A292">
        <v>380</v>
      </c>
    </row>
    <row r="293" spans="1:1" x14ac:dyDescent="0.3">
      <c r="A293">
        <v>385</v>
      </c>
    </row>
    <row r="294" spans="1:1" x14ac:dyDescent="0.3">
      <c r="A294">
        <v>390</v>
      </c>
    </row>
    <row r="295" spans="1:1" x14ac:dyDescent="0.3">
      <c r="A295">
        <v>395</v>
      </c>
    </row>
    <row r="296" spans="1:1" x14ac:dyDescent="0.3">
      <c r="A296">
        <v>400</v>
      </c>
    </row>
    <row r="297" spans="1:1" x14ac:dyDescent="0.3">
      <c r="A297">
        <v>405</v>
      </c>
    </row>
    <row r="298" spans="1:1" x14ac:dyDescent="0.3">
      <c r="A298">
        <v>410</v>
      </c>
    </row>
    <row r="299" spans="1:1" x14ac:dyDescent="0.3">
      <c r="A299">
        <v>415</v>
      </c>
    </row>
    <row r="300" spans="1:1" x14ac:dyDescent="0.3">
      <c r="A300">
        <v>420</v>
      </c>
    </row>
    <row r="301" spans="1:1" x14ac:dyDescent="0.3">
      <c r="A301">
        <v>425</v>
      </c>
    </row>
    <row r="302" spans="1:1" x14ac:dyDescent="0.3">
      <c r="A302">
        <v>430</v>
      </c>
    </row>
    <row r="303" spans="1:1" x14ac:dyDescent="0.3">
      <c r="A303">
        <v>435</v>
      </c>
    </row>
    <row r="304" spans="1:1" x14ac:dyDescent="0.3">
      <c r="A304">
        <v>440</v>
      </c>
    </row>
    <row r="305" spans="1:1" x14ac:dyDescent="0.3">
      <c r="A305">
        <v>445</v>
      </c>
    </row>
    <row r="306" spans="1:1" x14ac:dyDescent="0.3">
      <c r="A306">
        <v>450</v>
      </c>
    </row>
    <row r="307" spans="1:1" x14ac:dyDescent="0.3">
      <c r="A307">
        <v>455</v>
      </c>
    </row>
    <row r="308" spans="1:1" x14ac:dyDescent="0.3">
      <c r="A308">
        <v>460</v>
      </c>
    </row>
    <row r="309" spans="1:1" x14ac:dyDescent="0.3">
      <c r="A309">
        <v>465</v>
      </c>
    </row>
    <row r="310" spans="1:1" x14ac:dyDescent="0.3">
      <c r="A310">
        <v>470</v>
      </c>
    </row>
    <row r="311" spans="1:1" x14ac:dyDescent="0.3">
      <c r="A311">
        <v>475</v>
      </c>
    </row>
    <row r="312" spans="1:1" x14ac:dyDescent="0.3">
      <c r="A312">
        <v>480</v>
      </c>
    </row>
    <row r="313" spans="1:1" x14ac:dyDescent="0.3">
      <c r="A313">
        <v>485</v>
      </c>
    </row>
    <row r="314" spans="1:1" x14ac:dyDescent="0.3">
      <c r="A314">
        <v>490</v>
      </c>
    </row>
    <row r="315" spans="1:1" x14ac:dyDescent="0.3">
      <c r="A315">
        <v>495</v>
      </c>
    </row>
    <row r="316" spans="1:1" x14ac:dyDescent="0.3">
      <c r="A316">
        <v>500</v>
      </c>
    </row>
    <row r="317" spans="1:1" x14ac:dyDescent="0.3">
      <c r="A317">
        <v>505</v>
      </c>
    </row>
    <row r="318" spans="1:1" x14ac:dyDescent="0.3">
      <c r="A318">
        <v>510</v>
      </c>
    </row>
    <row r="319" spans="1:1" x14ac:dyDescent="0.3">
      <c r="A319">
        <v>515</v>
      </c>
    </row>
    <row r="320" spans="1:1" x14ac:dyDescent="0.3">
      <c r="A320">
        <v>520</v>
      </c>
    </row>
    <row r="321" spans="1:1" x14ac:dyDescent="0.3">
      <c r="A321">
        <v>525</v>
      </c>
    </row>
    <row r="322" spans="1:1" x14ac:dyDescent="0.3">
      <c r="A322">
        <v>530</v>
      </c>
    </row>
    <row r="323" spans="1:1" x14ac:dyDescent="0.3">
      <c r="A323">
        <v>535</v>
      </c>
    </row>
    <row r="324" spans="1:1" x14ac:dyDescent="0.3">
      <c r="A324">
        <v>540</v>
      </c>
    </row>
    <row r="325" spans="1:1" x14ac:dyDescent="0.3">
      <c r="A325">
        <v>545</v>
      </c>
    </row>
    <row r="326" spans="1:1" x14ac:dyDescent="0.3">
      <c r="A326">
        <v>550</v>
      </c>
    </row>
    <row r="327" spans="1:1" x14ac:dyDescent="0.3">
      <c r="A327">
        <v>555</v>
      </c>
    </row>
    <row r="328" spans="1:1" x14ac:dyDescent="0.3">
      <c r="A328">
        <v>560</v>
      </c>
    </row>
    <row r="329" spans="1:1" x14ac:dyDescent="0.3">
      <c r="A329">
        <v>565</v>
      </c>
    </row>
    <row r="339" spans="1:6" x14ac:dyDescent="0.3">
      <c r="A339">
        <v>15</v>
      </c>
    </row>
    <row r="340" spans="1:6" x14ac:dyDescent="0.3">
      <c r="A340">
        <v>20</v>
      </c>
    </row>
    <row r="341" spans="1:6" x14ac:dyDescent="0.3">
      <c r="A341">
        <v>25</v>
      </c>
      <c r="E341" t="s">
        <v>68</v>
      </c>
      <c r="F341">
        <f>_xlfn.QUARTILE.EXC(A339:A459,1)</f>
        <v>157.5</v>
      </c>
    </row>
    <row r="342" spans="1:6" x14ac:dyDescent="0.3">
      <c r="A342">
        <v>30</v>
      </c>
      <c r="E342" t="s">
        <v>69</v>
      </c>
      <c r="F342">
        <f>_xlfn.QUARTILE.EXC(A339:A459,2)</f>
        <v>310</v>
      </c>
    </row>
    <row r="343" spans="1:6" x14ac:dyDescent="0.3">
      <c r="A343">
        <v>35</v>
      </c>
      <c r="E343" t="s">
        <v>70</v>
      </c>
      <c r="F343">
        <f>_xlfn.QUARTILE.EXC(A339:A459,3)</f>
        <v>462.5</v>
      </c>
    </row>
    <row r="344" spans="1:6" x14ac:dyDescent="0.3">
      <c r="A344">
        <v>40</v>
      </c>
    </row>
    <row r="345" spans="1:6" x14ac:dyDescent="0.3">
      <c r="A345">
        <v>45</v>
      </c>
    </row>
    <row r="346" spans="1:6" x14ac:dyDescent="0.3">
      <c r="A346">
        <v>50</v>
      </c>
      <c r="E346">
        <v>30</v>
      </c>
      <c r="F346">
        <f>_xlfn.PERCENTILE.EXC(A339:A459,0.3)</f>
        <v>188</v>
      </c>
    </row>
    <row r="347" spans="1:6" x14ac:dyDescent="0.3">
      <c r="A347">
        <v>55</v>
      </c>
      <c r="E347">
        <v>50</v>
      </c>
      <c r="F347">
        <f>_xlfn.PERCENTILE.EXC(A339:A459,0.5)</f>
        <v>310</v>
      </c>
    </row>
    <row r="348" spans="1:6" x14ac:dyDescent="0.3">
      <c r="A348">
        <v>60</v>
      </c>
      <c r="E348">
        <v>70</v>
      </c>
      <c r="F348">
        <f>_xlfn.PERCENTILE.EXC(A339:A459,0.7)</f>
        <v>431.99999999999994</v>
      </c>
    </row>
    <row r="349" spans="1:6" x14ac:dyDescent="0.3">
      <c r="A349">
        <v>65</v>
      </c>
    </row>
    <row r="350" spans="1:6" x14ac:dyDescent="0.3">
      <c r="A350">
        <v>70</v>
      </c>
    </row>
    <row r="351" spans="1:6" x14ac:dyDescent="0.3">
      <c r="A351">
        <v>75</v>
      </c>
    </row>
    <row r="352" spans="1:6" x14ac:dyDescent="0.3">
      <c r="A352">
        <v>80</v>
      </c>
    </row>
    <row r="353" spans="1:1" x14ac:dyDescent="0.3">
      <c r="A353">
        <v>85</v>
      </c>
    </row>
    <row r="354" spans="1:1" x14ac:dyDescent="0.3">
      <c r="A354">
        <v>90</v>
      </c>
    </row>
    <row r="355" spans="1:1" x14ac:dyDescent="0.3">
      <c r="A355">
        <v>95</v>
      </c>
    </row>
    <row r="356" spans="1:1" x14ac:dyDescent="0.3">
      <c r="A356">
        <v>100</v>
      </c>
    </row>
    <row r="357" spans="1:1" x14ac:dyDescent="0.3">
      <c r="A357">
        <v>105</v>
      </c>
    </row>
    <row r="358" spans="1:1" x14ac:dyDescent="0.3">
      <c r="A358">
        <v>110</v>
      </c>
    </row>
    <row r="359" spans="1:1" x14ac:dyDescent="0.3">
      <c r="A359">
        <v>115</v>
      </c>
    </row>
    <row r="360" spans="1:1" x14ac:dyDescent="0.3">
      <c r="A360">
        <v>120</v>
      </c>
    </row>
    <row r="361" spans="1:1" x14ac:dyDescent="0.3">
      <c r="A361">
        <v>125</v>
      </c>
    </row>
    <row r="362" spans="1:1" x14ac:dyDescent="0.3">
      <c r="A362">
        <v>130</v>
      </c>
    </row>
    <row r="363" spans="1:1" x14ac:dyDescent="0.3">
      <c r="A363">
        <v>135</v>
      </c>
    </row>
    <row r="364" spans="1:1" x14ac:dyDescent="0.3">
      <c r="A364">
        <v>140</v>
      </c>
    </row>
    <row r="365" spans="1:1" x14ac:dyDescent="0.3">
      <c r="A365">
        <v>145</v>
      </c>
    </row>
    <row r="366" spans="1:1" x14ac:dyDescent="0.3">
      <c r="A366">
        <v>150</v>
      </c>
    </row>
    <row r="367" spans="1:1" x14ac:dyDescent="0.3">
      <c r="A367">
        <v>155</v>
      </c>
    </row>
    <row r="368" spans="1:1" x14ac:dyDescent="0.3">
      <c r="A368">
        <v>160</v>
      </c>
    </row>
    <row r="369" spans="1:1" x14ac:dyDescent="0.3">
      <c r="A369">
        <v>165</v>
      </c>
    </row>
    <row r="370" spans="1:1" x14ac:dyDescent="0.3">
      <c r="A370">
        <v>170</v>
      </c>
    </row>
    <row r="371" spans="1:1" x14ac:dyDescent="0.3">
      <c r="A371">
        <v>175</v>
      </c>
    </row>
    <row r="372" spans="1:1" x14ac:dyDescent="0.3">
      <c r="A372">
        <v>180</v>
      </c>
    </row>
    <row r="373" spans="1:1" x14ac:dyDescent="0.3">
      <c r="A373">
        <v>185</v>
      </c>
    </row>
    <row r="374" spans="1:1" x14ac:dyDescent="0.3">
      <c r="A374">
        <v>190</v>
      </c>
    </row>
    <row r="375" spans="1:1" x14ac:dyDescent="0.3">
      <c r="A375">
        <v>195</v>
      </c>
    </row>
    <row r="376" spans="1:1" x14ac:dyDescent="0.3">
      <c r="A376">
        <v>200</v>
      </c>
    </row>
    <row r="377" spans="1:1" x14ac:dyDescent="0.3">
      <c r="A377">
        <v>205</v>
      </c>
    </row>
    <row r="378" spans="1:1" x14ac:dyDescent="0.3">
      <c r="A378">
        <v>210</v>
      </c>
    </row>
    <row r="379" spans="1:1" x14ac:dyDescent="0.3">
      <c r="A379">
        <v>215</v>
      </c>
    </row>
    <row r="380" spans="1:1" x14ac:dyDescent="0.3">
      <c r="A380">
        <v>220</v>
      </c>
    </row>
    <row r="381" spans="1:1" x14ac:dyDescent="0.3">
      <c r="A381">
        <v>225</v>
      </c>
    </row>
    <row r="382" spans="1:1" x14ac:dyDescent="0.3">
      <c r="A382">
        <v>230</v>
      </c>
    </row>
    <row r="383" spans="1:1" x14ac:dyDescent="0.3">
      <c r="A383">
        <v>235</v>
      </c>
    </row>
    <row r="384" spans="1:1" x14ac:dyDescent="0.3">
      <c r="A384">
        <v>240</v>
      </c>
    </row>
    <row r="385" spans="1:1" x14ac:dyDescent="0.3">
      <c r="A385">
        <v>245</v>
      </c>
    </row>
    <row r="386" spans="1:1" x14ac:dyDescent="0.3">
      <c r="A386">
        <v>250</v>
      </c>
    </row>
    <row r="387" spans="1:1" x14ac:dyDescent="0.3">
      <c r="A387">
        <v>255</v>
      </c>
    </row>
    <row r="388" spans="1:1" x14ac:dyDescent="0.3">
      <c r="A388">
        <v>260</v>
      </c>
    </row>
    <row r="389" spans="1:1" x14ac:dyDescent="0.3">
      <c r="A389">
        <v>265</v>
      </c>
    </row>
    <row r="390" spans="1:1" x14ac:dyDescent="0.3">
      <c r="A390">
        <v>270</v>
      </c>
    </row>
    <row r="391" spans="1:1" x14ac:dyDescent="0.3">
      <c r="A391">
        <v>275</v>
      </c>
    </row>
    <row r="392" spans="1:1" x14ac:dyDescent="0.3">
      <c r="A392">
        <v>280</v>
      </c>
    </row>
    <row r="393" spans="1:1" x14ac:dyDescent="0.3">
      <c r="A393">
        <v>285</v>
      </c>
    </row>
    <row r="394" spans="1:1" x14ac:dyDescent="0.3">
      <c r="A394">
        <v>290</v>
      </c>
    </row>
    <row r="395" spans="1:1" x14ac:dyDescent="0.3">
      <c r="A395">
        <v>295</v>
      </c>
    </row>
    <row r="396" spans="1:1" x14ac:dyDescent="0.3">
      <c r="A396">
        <v>300</v>
      </c>
    </row>
    <row r="397" spans="1:1" x14ac:dyDescent="0.3">
      <c r="A397">
        <v>305</v>
      </c>
    </row>
    <row r="398" spans="1:1" x14ac:dyDescent="0.3">
      <c r="A398">
        <v>310</v>
      </c>
    </row>
    <row r="399" spans="1:1" x14ac:dyDescent="0.3">
      <c r="A399">
        <v>315</v>
      </c>
    </row>
    <row r="400" spans="1:1" x14ac:dyDescent="0.3">
      <c r="A400">
        <v>320</v>
      </c>
    </row>
    <row r="401" spans="1:1" x14ac:dyDescent="0.3">
      <c r="A401">
        <v>325</v>
      </c>
    </row>
    <row r="402" spans="1:1" x14ac:dyDescent="0.3">
      <c r="A402">
        <v>330</v>
      </c>
    </row>
    <row r="403" spans="1:1" x14ac:dyDescent="0.3">
      <c r="A403">
        <v>335</v>
      </c>
    </row>
    <row r="404" spans="1:1" x14ac:dyDescent="0.3">
      <c r="A404">
        <v>340</v>
      </c>
    </row>
    <row r="405" spans="1:1" x14ac:dyDescent="0.3">
      <c r="A405">
        <v>345</v>
      </c>
    </row>
    <row r="406" spans="1:1" x14ac:dyDescent="0.3">
      <c r="A406">
        <v>350</v>
      </c>
    </row>
    <row r="407" spans="1:1" x14ac:dyDescent="0.3">
      <c r="A407">
        <v>355</v>
      </c>
    </row>
    <row r="408" spans="1:1" x14ac:dyDescent="0.3">
      <c r="A408">
        <v>360</v>
      </c>
    </row>
    <row r="409" spans="1:1" x14ac:dyDescent="0.3">
      <c r="A409">
        <v>365</v>
      </c>
    </row>
    <row r="410" spans="1:1" x14ac:dyDescent="0.3">
      <c r="A410">
        <v>370</v>
      </c>
    </row>
    <row r="411" spans="1:1" x14ac:dyDescent="0.3">
      <c r="A411">
        <v>375</v>
      </c>
    </row>
    <row r="412" spans="1:1" x14ac:dyDescent="0.3">
      <c r="A412">
        <v>380</v>
      </c>
    </row>
    <row r="413" spans="1:1" x14ac:dyDescent="0.3">
      <c r="A413">
        <v>385</v>
      </c>
    </row>
    <row r="414" spans="1:1" x14ac:dyDescent="0.3">
      <c r="A414">
        <v>390</v>
      </c>
    </row>
    <row r="415" spans="1:1" x14ac:dyDescent="0.3">
      <c r="A415">
        <v>395</v>
      </c>
    </row>
    <row r="416" spans="1:1" x14ac:dyDescent="0.3">
      <c r="A416">
        <v>400</v>
      </c>
    </row>
    <row r="417" spans="1:1" x14ac:dyDescent="0.3">
      <c r="A417">
        <v>405</v>
      </c>
    </row>
    <row r="418" spans="1:1" x14ac:dyDescent="0.3">
      <c r="A418">
        <v>410</v>
      </c>
    </row>
    <row r="419" spans="1:1" x14ac:dyDescent="0.3">
      <c r="A419">
        <v>415</v>
      </c>
    </row>
    <row r="420" spans="1:1" x14ac:dyDescent="0.3">
      <c r="A420">
        <v>420</v>
      </c>
    </row>
    <row r="421" spans="1:1" x14ac:dyDescent="0.3">
      <c r="A421">
        <v>425</v>
      </c>
    </row>
    <row r="422" spans="1:1" x14ac:dyDescent="0.3">
      <c r="A422">
        <v>430</v>
      </c>
    </row>
    <row r="423" spans="1:1" x14ac:dyDescent="0.3">
      <c r="A423">
        <v>435</v>
      </c>
    </row>
    <row r="424" spans="1:1" x14ac:dyDescent="0.3">
      <c r="A424">
        <v>440</v>
      </c>
    </row>
    <row r="425" spans="1:1" x14ac:dyDescent="0.3">
      <c r="A425">
        <v>445</v>
      </c>
    </row>
    <row r="426" spans="1:1" x14ac:dyDescent="0.3">
      <c r="A426">
        <v>450</v>
      </c>
    </row>
    <row r="427" spans="1:1" x14ac:dyDescent="0.3">
      <c r="A427">
        <v>455</v>
      </c>
    </row>
    <row r="428" spans="1:1" x14ac:dyDescent="0.3">
      <c r="A428">
        <v>460</v>
      </c>
    </row>
    <row r="429" spans="1:1" x14ac:dyDescent="0.3">
      <c r="A429">
        <v>465</v>
      </c>
    </row>
    <row r="430" spans="1:1" x14ac:dyDescent="0.3">
      <c r="A430">
        <v>470</v>
      </c>
    </row>
    <row r="431" spans="1:1" x14ac:dyDescent="0.3">
      <c r="A431">
        <v>475</v>
      </c>
    </row>
    <row r="432" spans="1:1" x14ac:dyDescent="0.3">
      <c r="A432">
        <v>480</v>
      </c>
    </row>
    <row r="433" spans="1:1" x14ac:dyDescent="0.3">
      <c r="A433">
        <v>485</v>
      </c>
    </row>
    <row r="434" spans="1:1" x14ac:dyDescent="0.3">
      <c r="A434">
        <v>490</v>
      </c>
    </row>
    <row r="435" spans="1:1" x14ac:dyDescent="0.3">
      <c r="A435">
        <v>495</v>
      </c>
    </row>
    <row r="436" spans="1:1" x14ac:dyDescent="0.3">
      <c r="A436">
        <v>500</v>
      </c>
    </row>
    <row r="437" spans="1:1" x14ac:dyDescent="0.3">
      <c r="A437">
        <v>505</v>
      </c>
    </row>
    <row r="438" spans="1:1" x14ac:dyDescent="0.3">
      <c r="A438">
        <v>510</v>
      </c>
    </row>
    <row r="439" spans="1:1" x14ac:dyDescent="0.3">
      <c r="A439">
        <v>515</v>
      </c>
    </row>
    <row r="440" spans="1:1" x14ac:dyDescent="0.3">
      <c r="A440">
        <v>520</v>
      </c>
    </row>
    <row r="441" spans="1:1" x14ac:dyDescent="0.3">
      <c r="A441">
        <v>525</v>
      </c>
    </row>
    <row r="442" spans="1:1" x14ac:dyDescent="0.3">
      <c r="A442">
        <v>530</v>
      </c>
    </row>
    <row r="443" spans="1:1" x14ac:dyDescent="0.3">
      <c r="A443">
        <v>535</v>
      </c>
    </row>
    <row r="444" spans="1:1" x14ac:dyDescent="0.3">
      <c r="A444">
        <v>540</v>
      </c>
    </row>
    <row r="445" spans="1:1" x14ac:dyDescent="0.3">
      <c r="A445">
        <v>545</v>
      </c>
    </row>
    <row r="446" spans="1:1" x14ac:dyDescent="0.3">
      <c r="A446">
        <v>550</v>
      </c>
    </row>
    <row r="447" spans="1:1" x14ac:dyDescent="0.3">
      <c r="A447">
        <v>555</v>
      </c>
    </row>
    <row r="448" spans="1:1" x14ac:dyDescent="0.3">
      <c r="A448">
        <v>560</v>
      </c>
    </row>
    <row r="449" spans="1:1" x14ac:dyDescent="0.3">
      <c r="A449">
        <v>565</v>
      </c>
    </row>
    <row r="450" spans="1:1" x14ac:dyDescent="0.3">
      <c r="A450">
        <v>570</v>
      </c>
    </row>
    <row r="451" spans="1:1" x14ac:dyDescent="0.3">
      <c r="A451">
        <v>575</v>
      </c>
    </row>
    <row r="452" spans="1:1" x14ac:dyDescent="0.3">
      <c r="A452">
        <v>580</v>
      </c>
    </row>
    <row r="453" spans="1:1" x14ac:dyDescent="0.3">
      <c r="A453">
        <v>585</v>
      </c>
    </row>
    <row r="454" spans="1:1" x14ac:dyDescent="0.3">
      <c r="A454">
        <v>590</v>
      </c>
    </row>
    <row r="455" spans="1:1" x14ac:dyDescent="0.3">
      <c r="A455">
        <v>595</v>
      </c>
    </row>
    <row r="456" spans="1:1" x14ac:dyDescent="0.3">
      <c r="A456">
        <v>600</v>
      </c>
    </row>
    <row r="457" spans="1:1" x14ac:dyDescent="0.3">
      <c r="A457">
        <v>605</v>
      </c>
    </row>
    <row r="458" spans="1:1" x14ac:dyDescent="0.3">
      <c r="A458">
        <v>610</v>
      </c>
    </row>
    <row r="459" spans="1:1" x14ac:dyDescent="0.3">
      <c r="A459">
        <v>120</v>
      </c>
    </row>
    <row r="467" spans="1:4" x14ac:dyDescent="0.3">
      <c r="A467">
        <v>0.2</v>
      </c>
    </row>
    <row r="468" spans="1:4" x14ac:dyDescent="0.3">
      <c r="A468">
        <v>0.2</v>
      </c>
      <c r="C468" t="s">
        <v>68</v>
      </c>
      <c r="D468">
        <f>_xlfn.QUARTILE.EXC(A467:A596,1)</f>
        <v>0.5</v>
      </c>
    </row>
    <row r="469" spans="1:4" x14ac:dyDescent="0.3">
      <c r="A469">
        <v>0.3</v>
      </c>
      <c r="C469" t="s">
        <v>69</v>
      </c>
      <c r="D469">
        <f>_xlfn.QUARTILE.EXC(A467:A596,2)</f>
        <v>0.7</v>
      </c>
    </row>
    <row r="470" spans="1:4" x14ac:dyDescent="0.3">
      <c r="A470">
        <v>0.3</v>
      </c>
      <c r="C470" t="s">
        <v>70</v>
      </c>
      <c r="D470">
        <f>_xlfn.QUARTILE.EXC(A467:A596,3)</f>
        <v>0.9</v>
      </c>
    </row>
    <row r="471" spans="1:4" x14ac:dyDescent="0.3">
      <c r="A471">
        <v>0.3</v>
      </c>
    </row>
    <row r="472" spans="1:4" x14ac:dyDescent="0.3">
      <c r="A472">
        <v>0.3</v>
      </c>
    </row>
    <row r="473" spans="1:4" x14ac:dyDescent="0.3">
      <c r="A473">
        <v>0.3</v>
      </c>
      <c r="C473">
        <v>25</v>
      </c>
      <c r="D473">
        <f>_xlfn.PERCENTILE.EXC(A467:A596,0.25)</f>
        <v>0.5</v>
      </c>
    </row>
    <row r="474" spans="1:4" x14ac:dyDescent="0.3">
      <c r="A474">
        <v>0.3</v>
      </c>
      <c r="C474">
        <v>50</v>
      </c>
      <c r="D474">
        <f>_xlfn.PERCENTILE.EXC(A467:A596,0.5)</f>
        <v>0.7</v>
      </c>
    </row>
    <row r="475" spans="1:4" x14ac:dyDescent="0.3">
      <c r="A475">
        <v>0.3</v>
      </c>
      <c r="C475">
        <v>75</v>
      </c>
      <c r="D475">
        <f>_xlfn.PERCENTILE.EXC(A467:A596,0.75)</f>
        <v>0.9</v>
      </c>
    </row>
    <row r="476" spans="1:4" x14ac:dyDescent="0.3">
      <c r="A476">
        <v>0.3</v>
      </c>
    </row>
    <row r="477" spans="1:4" x14ac:dyDescent="0.3">
      <c r="A477">
        <v>0.3</v>
      </c>
    </row>
    <row r="478" spans="1:4" x14ac:dyDescent="0.3">
      <c r="A478">
        <v>0.4</v>
      </c>
    </row>
    <row r="479" spans="1:4" x14ac:dyDescent="0.3">
      <c r="A479">
        <v>0.4</v>
      </c>
    </row>
    <row r="480" spans="1:4" x14ac:dyDescent="0.3">
      <c r="A480">
        <v>0.4</v>
      </c>
    </row>
    <row r="481" spans="1:1" x14ac:dyDescent="0.3">
      <c r="A481">
        <v>0.4</v>
      </c>
    </row>
    <row r="482" spans="1:1" x14ac:dyDescent="0.3">
      <c r="A482">
        <v>0.4</v>
      </c>
    </row>
    <row r="483" spans="1:1" x14ac:dyDescent="0.3">
      <c r="A483">
        <v>0.4</v>
      </c>
    </row>
    <row r="484" spans="1:1" x14ac:dyDescent="0.3">
      <c r="A484">
        <v>0.4</v>
      </c>
    </row>
    <row r="485" spans="1:1" x14ac:dyDescent="0.3">
      <c r="A485">
        <v>0.4</v>
      </c>
    </row>
    <row r="486" spans="1:1" x14ac:dyDescent="0.3">
      <c r="A486">
        <v>0.4</v>
      </c>
    </row>
    <row r="487" spans="1:1" x14ac:dyDescent="0.3">
      <c r="A487">
        <v>0.4</v>
      </c>
    </row>
    <row r="488" spans="1:1" x14ac:dyDescent="0.3">
      <c r="A488">
        <v>0.4</v>
      </c>
    </row>
    <row r="489" spans="1:1" x14ac:dyDescent="0.3">
      <c r="A489">
        <v>0.4</v>
      </c>
    </row>
    <row r="490" spans="1:1" x14ac:dyDescent="0.3">
      <c r="A490">
        <v>0.4</v>
      </c>
    </row>
    <row r="491" spans="1:1" x14ac:dyDescent="0.3">
      <c r="A491">
        <v>0.5</v>
      </c>
    </row>
    <row r="492" spans="1:1" x14ac:dyDescent="0.3">
      <c r="A492">
        <v>0.5</v>
      </c>
    </row>
    <row r="493" spans="1:1" x14ac:dyDescent="0.3">
      <c r="A493">
        <v>0.5</v>
      </c>
    </row>
    <row r="494" spans="1:1" x14ac:dyDescent="0.3">
      <c r="A494">
        <v>0.5</v>
      </c>
    </row>
    <row r="495" spans="1:1" x14ac:dyDescent="0.3">
      <c r="A495">
        <v>0.5</v>
      </c>
    </row>
    <row r="496" spans="1:1" x14ac:dyDescent="0.3">
      <c r="A496">
        <v>0.5</v>
      </c>
    </row>
    <row r="497" spans="1:1" x14ac:dyDescent="0.3">
      <c r="A497">
        <v>0.5</v>
      </c>
    </row>
    <row r="498" spans="1:1" x14ac:dyDescent="0.3">
      <c r="A498">
        <v>0.5</v>
      </c>
    </row>
    <row r="499" spans="1:1" x14ac:dyDescent="0.3">
      <c r="A499">
        <v>0.5</v>
      </c>
    </row>
    <row r="500" spans="1:1" x14ac:dyDescent="0.3">
      <c r="A500">
        <v>0.5</v>
      </c>
    </row>
    <row r="501" spans="1:1" x14ac:dyDescent="0.3">
      <c r="A501">
        <v>0.5</v>
      </c>
    </row>
    <row r="502" spans="1:1" x14ac:dyDescent="0.3">
      <c r="A502">
        <v>0.5</v>
      </c>
    </row>
    <row r="503" spans="1:1" x14ac:dyDescent="0.3">
      <c r="A503">
        <v>0.5</v>
      </c>
    </row>
    <row r="504" spans="1:1" x14ac:dyDescent="0.3">
      <c r="A504">
        <v>0.5</v>
      </c>
    </row>
    <row r="505" spans="1:1" x14ac:dyDescent="0.3">
      <c r="A505">
        <v>0.6</v>
      </c>
    </row>
    <row r="506" spans="1:1" x14ac:dyDescent="0.3">
      <c r="A506">
        <v>0.6</v>
      </c>
    </row>
    <row r="507" spans="1:1" x14ac:dyDescent="0.3">
      <c r="A507">
        <v>0.6</v>
      </c>
    </row>
    <row r="508" spans="1:1" x14ac:dyDescent="0.3">
      <c r="A508">
        <v>0.6</v>
      </c>
    </row>
    <row r="509" spans="1:1" x14ac:dyDescent="0.3">
      <c r="A509">
        <v>0.6</v>
      </c>
    </row>
    <row r="510" spans="1:1" x14ac:dyDescent="0.3">
      <c r="A510">
        <v>0.6</v>
      </c>
    </row>
    <row r="511" spans="1:1" x14ac:dyDescent="0.3">
      <c r="A511">
        <v>0.6</v>
      </c>
    </row>
    <row r="512" spans="1:1" x14ac:dyDescent="0.3">
      <c r="A512">
        <v>0.6</v>
      </c>
    </row>
    <row r="513" spans="1:1" x14ac:dyDescent="0.3">
      <c r="A513">
        <v>0.6</v>
      </c>
    </row>
    <row r="514" spans="1:1" x14ac:dyDescent="0.3">
      <c r="A514">
        <v>0.6</v>
      </c>
    </row>
    <row r="515" spans="1:1" x14ac:dyDescent="0.3">
      <c r="A515">
        <v>0.6</v>
      </c>
    </row>
    <row r="516" spans="1:1" x14ac:dyDescent="0.3">
      <c r="A516">
        <v>0.6</v>
      </c>
    </row>
    <row r="517" spans="1:1" x14ac:dyDescent="0.3">
      <c r="A517">
        <v>0.6</v>
      </c>
    </row>
    <row r="518" spans="1:1" x14ac:dyDescent="0.3">
      <c r="A518">
        <v>0.6</v>
      </c>
    </row>
    <row r="519" spans="1:1" x14ac:dyDescent="0.3">
      <c r="A519">
        <v>0.6</v>
      </c>
    </row>
    <row r="520" spans="1:1" x14ac:dyDescent="0.3">
      <c r="A520">
        <v>0.6</v>
      </c>
    </row>
    <row r="521" spans="1:1" x14ac:dyDescent="0.3">
      <c r="A521">
        <v>0.7</v>
      </c>
    </row>
    <row r="522" spans="1:1" x14ac:dyDescent="0.3">
      <c r="A522">
        <v>0.7</v>
      </c>
    </row>
    <row r="523" spans="1:1" x14ac:dyDescent="0.3">
      <c r="A523">
        <v>0.7</v>
      </c>
    </row>
    <row r="524" spans="1:1" x14ac:dyDescent="0.3">
      <c r="A524">
        <v>0.7</v>
      </c>
    </row>
    <row r="525" spans="1:1" x14ac:dyDescent="0.3">
      <c r="A525">
        <v>0.7</v>
      </c>
    </row>
    <row r="526" spans="1:1" x14ac:dyDescent="0.3">
      <c r="A526">
        <v>0.7</v>
      </c>
    </row>
    <row r="527" spans="1:1" x14ac:dyDescent="0.3">
      <c r="A527">
        <v>0.7</v>
      </c>
    </row>
    <row r="528" spans="1:1" x14ac:dyDescent="0.3">
      <c r="A528">
        <v>0.7</v>
      </c>
    </row>
    <row r="529" spans="1:1" x14ac:dyDescent="0.3">
      <c r="A529">
        <v>0.7</v>
      </c>
    </row>
    <row r="530" spans="1:1" x14ac:dyDescent="0.3">
      <c r="A530">
        <v>0.7</v>
      </c>
    </row>
    <row r="531" spans="1:1" x14ac:dyDescent="0.3">
      <c r="A531">
        <v>0.7</v>
      </c>
    </row>
    <row r="532" spans="1:1" x14ac:dyDescent="0.3">
      <c r="A532">
        <v>0.7</v>
      </c>
    </row>
    <row r="533" spans="1:1" x14ac:dyDescent="0.3">
      <c r="A533">
        <v>0.7</v>
      </c>
    </row>
    <row r="534" spans="1:1" x14ac:dyDescent="0.3">
      <c r="A534">
        <v>0.7</v>
      </c>
    </row>
    <row r="535" spans="1:1" x14ac:dyDescent="0.3">
      <c r="A535">
        <v>0.7</v>
      </c>
    </row>
    <row r="536" spans="1:1" x14ac:dyDescent="0.3">
      <c r="A536">
        <v>0.8</v>
      </c>
    </row>
    <row r="537" spans="1:1" x14ac:dyDescent="0.3">
      <c r="A537">
        <v>0.8</v>
      </c>
    </row>
    <row r="538" spans="1:1" x14ac:dyDescent="0.3">
      <c r="A538">
        <v>0.8</v>
      </c>
    </row>
    <row r="539" spans="1:1" x14ac:dyDescent="0.3">
      <c r="A539">
        <v>0.8</v>
      </c>
    </row>
    <row r="540" spans="1:1" x14ac:dyDescent="0.3">
      <c r="A540">
        <v>0.8</v>
      </c>
    </row>
    <row r="541" spans="1:1" x14ac:dyDescent="0.3">
      <c r="A541">
        <v>0.8</v>
      </c>
    </row>
    <row r="542" spans="1:1" x14ac:dyDescent="0.3">
      <c r="A542">
        <v>0.8</v>
      </c>
    </row>
    <row r="543" spans="1:1" x14ac:dyDescent="0.3">
      <c r="A543">
        <v>0.8</v>
      </c>
    </row>
    <row r="544" spans="1:1" x14ac:dyDescent="0.3">
      <c r="A544">
        <v>0.8</v>
      </c>
    </row>
    <row r="545" spans="1:1" x14ac:dyDescent="0.3">
      <c r="A545">
        <v>0.8</v>
      </c>
    </row>
    <row r="546" spans="1:1" x14ac:dyDescent="0.3">
      <c r="A546">
        <v>0.8</v>
      </c>
    </row>
    <row r="547" spans="1:1" x14ac:dyDescent="0.3">
      <c r="A547">
        <v>0.8</v>
      </c>
    </row>
    <row r="548" spans="1:1" x14ac:dyDescent="0.3">
      <c r="A548">
        <v>0.8</v>
      </c>
    </row>
    <row r="549" spans="1:1" x14ac:dyDescent="0.3">
      <c r="A549">
        <v>0.8</v>
      </c>
    </row>
    <row r="550" spans="1:1" x14ac:dyDescent="0.3">
      <c r="A550">
        <v>0.8</v>
      </c>
    </row>
    <row r="551" spans="1:1" x14ac:dyDescent="0.3">
      <c r="A551">
        <v>0.8</v>
      </c>
    </row>
    <row r="552" spans="1:1" x14ac:dyDescent="0.3">
      <c r="A552">
        <v>0.9</v>
      </c>
    </row>
    <row r="553" spans="1:1" x14ac:dyDescent="0.3">
      <c r="A553">
        <v>0.9</v>
      </c>
    </row>
    <row r="554" spans="1:1" x14ac:dyDescent="0.3">
      <c r="A554">
        <v>0.9</v>
      </c>
    </row>
    <row r="555" spans="1:1" x14ac:dyDescent="0.3">
      <c r="A555">
        <v>0.9</v>
      </c>
    </row>
    <row r="556" spans="1:1" x14ac:dyDescent="0.3">
      <c r="A556">
        <v>0.9</v>
      </c>
    </row>
    <row r="557" spans="1:1" x14ac:dyDescent="0.3">
      <c r="A557">
        <v>0.9</v>
      </c>
    </row>
    <row r="558" spans="1:1" x14ac:dyDescent="0.3">
      <c r="A558">
        <v>0.9</v>
      </c>
    </row>
    <row r="559" spans="1:1" x14ac:dyDescent="0.3">
      <c r="A559">
        <v>0.9</v>
      </c>
    </row>
    <row r="560" spans="1:1" x14ac:dyDescent="0.3">
      <c r="A560">
        <v>0.9</v>
      </c>
    </row>
    <row r="561" spans="1:1" x14ac:dyDescent="0.3">
      <c r="A561">
        <v>0.9</v>
      </c>
    </row>
    <row r="562" spans="1:1" x14ac:dyDescent="0.3">
      <c r="A562">
        <v>0.9</v>
      </c>
    </row>
    <row r="563" spans="1:1" x14ac:dyDescent="0.3">
      <c r="A563">
        <v>0.9</v>
      </c>
    </row>
    <row r="564" spans="1:1" x14ac:dyDescent="0.3">
      <c r="A564">
        <v>0.9</v>
      </c>
    </row>
    <row r="565" spans="1:1" x14ac:dyDescent="0.3">
      <c r="A565">
        <v>0.9</v>
      </c>
    </row>
    <row r="566" spans="1:1" x14ac:dyDescent="0.3">
      <c r="A566">
        <v>0.9</v>
      </c>
    </row>
    <row r="567" spans="1:1" x14ac:dyDescent="0.3">
      <c r="A567">
        <v>1</v>
      </c>
    </row>
    <row r="568" spans="1:1" x14ac:dyDescent="0.3">
      <c r="A568">
        <v>1</v>
      </c>
    </row>
    <row r="569" spans="1:1" x14ac:dyDescent="0.3">
      <c r="A569">
        <v>1</v>
      </c>
    </row>
    <row r="570" spans="1:1" x14ac:dyDescent="0.3">
      <c r="A570">
        <v>1</v>
      </c>
    </row>
    <row r="571" spans="1:1" x14ac:dyDescent="0.3">
      <c r="A571">
        <v>1</v>
      </c>
    </row>
    <row r="572" spans="1:1" x14ac:dyDescent="0.3">
      <c r="A572">
        <v>1</v>
      </c>
    </row>
    <row r="573" spans="1:1" x14ac:dyDescent="0.3">
      <c r="A573">
        <v>1</v>
      </c>
    </row>
    <row r="574" spans="1:1" x14ac:dyDescent="0.3">
      <c r="A574">
        <v>1</v>
      </c>
    </row>
    <row r="575" spans="1:1" x14ac:dyDescent="0.3">
      <c r="A575">
        <v>1</v>
      </c>
    </row>
    <row r="576" spans="1:1" x14ac:dyDescent="0.3">
      <c r="A576">
        <v>1</v>
      </c>
    </row>
    <row r="577" spans="1:1" x14ac:dyDescent="0.3">
      <c r="A577">
        <v>1</v>
      </c>
    </row>
    <row r="578" spans="1:1" x14ac:dyDescent="0.3">
      <c r="A578">
        <v>1</v>
      </c>
    </row>
    <row r="579" spans="1:1" x14ac:dyDescent="0.3">
      <c r="A579">
        <v>1</v>
      </c>
    </row>
    <row r="580" spans="1:1" x14ac:dyDescent="0.3">
      <c r="A580">
        <v>1</v>
      </c>
    </row>
    <row r="581" spans="1:1" x14ac:dyDescent="0.3">
      <c r="A581">
        <v>1.1000000000000001</v>
      </c>
    </row>
    <row r="582" spans="1:1" x14ac:dyDescent="0.3">
      <c r="A582">
        <v>1.1000000000000001</v>
      </c>
    </row>
    <row r="583" spans="1:1" x14ac:dyDescent="0.3">
      <c r="A583">
        <v>1.1000000000000001</v>
      </c>
    </row>
    <row r="584" spans="1:1" x14ac:dyDescent="0.3">
      <c r="A584">
        <v>1.1000000000000001</v>
      </c>
    </row>
    <row r="585" spans="1:1" x14ac:dyDescent="0.3">
      <c r="A585">
        <v>1.1000000000000001</v>
      </c>
    </row>
    <row r="586" spans="1:1" x14ac:dyDescent="0.3">
      <c r="A586">
        <v>1.1000000000000001</v>
      </c>
    </row>
    <row r="587" spans="1:1" x14ac:dyDescent="0.3">
      <c r="A587">
        <v>1.1000000000000001</v>
      </c>
    </row>
    <row r="588" spans="1:1" x14ac:dyDescent="0.3">
      <c r="A588">
        <v>1.1000000000000001</v>
      </c>
    </row>
    <row r="589" spans="1:1" x14ac:dyDescent="0.3">
      <c r="A589">
        <v>1.1000000000000001</v>
      </c>
    </row>
    <row r="590" spans="1:1" x14ac:dyDescent="0.3">
      <c r="A590">
        <v>1.2</v>
      </c>
    </row>
    <row r="591" spans="1:1" x14ac:dyDescent="0.3">
      <c r="A591">
        <v>1.2</v>
      </c>
    </row>
    <row r="592" spans="1:1" x14ac:dyDescent="0.3">
      <c r="A592">
        <v>1.2</v>
      </c>
    </row>
    <row r="593" spans="1:1" x14ac:dyDescent="0.3">
      <c r="A593">
        <v>1.3</v>
      </c>
    </row>
    <row r="594" spans="1:1" x14ac:dyDescent="0.3">
      <c r="A594">
        <v>1.3</v>
      </c>
    </row>
    <row r="595" spans="1:1" x14ac:dyDescent="0.3">
      <c r="A595">
        <v>1.4</v>
      </c>
    </row>
    <row r="596" spans="1:1" x14ac:dyDescent="0.3">
      <c r="A596">
        <v>1.5</v>
      </c>
    </row>
  </sheetData>
  <mergeCells count="1">
    <mergeCell ref="D14:M1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76742-5EF6-4AF3-AD97-9DF113C9AD3A}">
  <dimension ref="A6:H101"/>
  <sheetViews>
    <sheetView tabSelected="1" workbookViewId="0">
      <selection activeCell="S85" sqref="S85"/>
    </sheetView>
  </sheetViews>
  <sheetFormatPr defaultRowHeight="14.4" x14ac:dyDescent="0.3"/>
  <sheetData>
    <row r="6" spans="1:8" x14ac:dyDescent="0.3">
      <c r="A6" s="9" t="s">
        <v>72</v>
      </c>
      <c r="B6" s="9"/>
      <c r="C6" s="9"/>
      <c r="D6" s="9"/>
      <c r="E6" s="9"/>
      <c r="F6" s="9"/>
      <c r="G6" s="9"/>
    </row>
    <row r="7" spans="1:8" x14ac:dyDescent="0.3">
      <c r="A7" s="9"/>
      <c r="B7" s="9"/>
      <c r="C7" s="9"/>
      <c r="D7" s="9"/>
      <c r="E7" s="9"/>
      <c r="F7" s="9"/>
      <c r="G7" s="9"/>
    </row>
    <row r="8" spans="1:8" x14ac:dyDescent="0.3">
      <c r="A8" s="9"/>
      <c r="B8" s="9"/>
      <c r="C8" s="9"/>
      <c r="D8" s="9"/>
      <c r="E8" s="9"/>
      <c r="F8" s="9"/>
      <c r="G8" s="9"/>
    </row>
    <row r="9" spans="1:8" x14ac:dyDescent="0.3">
      <c r="A9" s="9"/>
      <c r="B9" s="9"/>
      <c r="C9" s="9"/>
      <c r="D9" s="9"/>
      <c r="E9" s="9"/>
      <c r="F9" s="9"/>
      <c r="G9" s="9"/>
    </row>
    <row r="11" spans="1:8" ht="15" thickBot="1" x14ac:dyDescent="0.35">
      <c r="A11" s="11" t="s">
        <v>73</v>
      </c>
      <c r="B11" s="11" t="s">
        <v>74</v>
      </c>
    </row>
    <row r="12" spans="1:8" x14ac:dyDescent="0.3">
      <c r="A12" s="10">
        <v>10</v>
      </c>
      <c r="B12" s="10">
        <v>50</v>
      </c>
      <c r="F12" s="14"/>
      <c r="G12" s="14" t="s">
        <v>73</v>
      </c>
      <c r="H12" s="14" t="s">
        <v>74</v>
      </c>
    </row>
    <row r="13" spans="1:8" x14ac:dyDescent="0.3">
      <c r="A13" s="10">
        <v>12</v>
      </c>
      <c r="B13" s="10">
        <v>55</v>
      </c>
      <c r="F13" s="12" t="s">
        <v>73</v>
      </c>
      <c r="G13" s="12">
        <f>VARP('Correlation and Covariance'!$A$12:$A$23)</f>
        <v>75.854166666666671</v>
      </c>
      <c r="H13" s="12"/>
    </row>
    <row r="14" spans="1:8" ht="15" thickBot="1" x14ac:dyDescent="0.35">
      <c r="A14" s="10">
        <v>15</v>
      </c>
      <c r="B14" s="10">
        <v>60</v>
      </c>
      <c r="F14" s="13" t="s">
        <v>74</v>
      </c>
      <c r="G14" s="13">
        <v>150.20833333333334</v>
      </c>
      <c r="H14" s="13">
        <f>VARP('Correlation and Covariance'!$B$12:$B$23)</f>
        <v>297.91666666666669</v>
      </c>
    </row>
    <row r="15" spans="1:8" x14ac:dyDescent="0.3">
      <c r="A15" s="10">
        <v>18</v>
      </c>
      <c r="B15" s="10">
        <v>65</v>
      </c>
    </row>
    <row r="16" spans="1:8" ht="15" thickBot="1" x14ac:dyDescent="0.35">
      <c r="A16" s="10">
        <v>20</v>
      </c>
      <c r="B16" s="10">
        <v>70</v>
      </c>
    </row>
    <row r="17" spans="1:8" x14ac:dyDescent="0.3">
      <c r="A17" s="10">
        <v>22</v>
      </c>
      <c r="B17" s="10">
        <v>75</v>
      </c>
      <c r="F17" s="14"/>
      <c r="G17" s="14" t="s">
        <v>73</v>
      </c>
      <c r="H17" s="14" t="s">
        <v>74</v>
      </c>
    </row>
    <row r="18" spans="1:8" x14ac:dyDescent="0.3">
      <c r="A18" s="10">
        <v>25</v>
      </c>
      <c r="B18" s="10">
        <v>80</v>
      </c>
      <c r="F18" s="12" t="s">
        <v>73</v>
      </c>
      <c r="G18" s="12">
        <v>1</v>
      </c>
      <c r="H18" s="12"/>
    </row>
    <row r="19" spans="1:8" ht="15" thickBot="1" x14ac:dyDescent="0.35">
      <c r="A19" s="10">
        <v>28</v>
      </c>
      <c r="B19" s="10">
        <v>85</v>
      </c>
      <c r="F19" s="13" t="s">
        <v>74</v>
      </c>
      <c r="G19" s="13">
        <v>0.99921031003664817</v>
      </c>
      <c r="H19" s="13">
        <v>1</v>
      </c>
    </row>
    <row r="20" spans="1:8" x14ac:dyDescent="0.3">
      <c r="A20" s="10">
        <v>30</v>
      </c>
      <c r="B20" s="10">
        <v>90</v>
      </c>
    </row>
    <row r="21" spans="1:8" x14ac:dyDescent="0.3">
      <c r="A21" s="10">
        <v>32</v>
      </c>
      <c r="B21" s="10">
        <v>95</v>
      </c>
    </row>
    <row r="22" spans="1:8" x14ac:dyDescent="0.3">
      <c r="A22" s="10">
        <v>35</v>
      </c>
      <c r="B22" s="10">
        <v>100</v>
      </c>
    </row>
    <row r="23" spans="1:8" x14ac:dyDescent="0.3">
      <c r="A23" s="10">
        <v>38</v>
      </c>
      <c r="B23" s="10">
        <v>105</v>
      </c>
    </row>
    <row r="34" spans="1:6" x14ac:dyDescent="0.3">
      <c r="A34" s="9" t="s">
        <v>75</v>
      </c>
      <c r="B34" s="9"/>
      <c r="C34" s="9"/>
      <c r="D34" s="9"/>
      <c r="E34" s="9"/>
      <c r="F34" s="9"/>
    </row>
    <row r="35" spans="1:6" x14ac:dyDescent="0.3">
      <c r="A35" s="9"/>
      <c r="B35" s="9"/>
      <c r="C35" s="9"/>
      <c r="D35" s="9"/>
      <c r="E35" s="9"/>
      <c r="F35" s="9"/>
    </row>
    <row r="36" spans="1:6" x14ac:dyDescent="0.3">
      <c r="A36" s="9"/>
      <c r="B36" s="9"/>
      <c r="C36" s="9"/>
      <c r="D36" s="9"/>
      <c r="E36" s="9"/>
      <c r="F36" s="9"/>
    </row>
    <row r="37" spans="1:6" x14ac:dyDescent="0.3">
      <c r="A37" s="9"/>
      <c r="B37" s="9"/>
      <c r="C37" s="9"/>
      <c r="D37" s="9"/>
      <c r="E37" s="9"/>
      <c r="F37" s="9"/>
    </row>
    <row r="39" spans="1:6" x14ac:dyDescent="0.3">
      <c r="A39" s="16" t="s">
        <v>76</v>
      </c>
      <c r="B39" s="16" t="s">
        <v>77</v>
      </c>
    </row>
    <row r="40" spans="1:6" x14ac:dyDescent="0.3">
      <c r="A40" s="15">
        <v>45</v>
      </c>
      <c r="B40" s="15">
        <v>52</v>
      </c>
    </row>
    <row r="41" spans="1:6" x14ac:dyDescent="0.3">
      <c r="A41" s="15">
        <v>47</v>
      </c>
      <c r="B41" s="15">
        <v>54</v>
      </c>
    </row>
    <row r="42" spans="1:6" x14ac:dyDescent="0.3">
      <c r="A42" s="15">
        <v>48</v>
      </c>
      <c r="B42" s="15">
        <v>55</v>
      </c>
    </row>
    <row r="43" spans="1:6" x14ac:dyDescent="0.3">
      <c r="A43" s="15">
        <v>50</v>
      </c>
      <c r="B43" s="15">
        <v>57</v>
      </c>
    </row>
    <row r="44" spans="1:6" x14ac:dyDescent="0.3">
      <c r="A44" s="15">
        <v>52</v>
      </c>
      <c r="B44" s="15">
        <v>59</v>
      </c>
    </row>
    <row r="45" spans="1:6" x14ac:dyDescent="0.3">
      <c r="A45" s="15">
        <v>53</v>
      </c>
      <c r="B45" s="15">
        <v>60</v>
      </c>
    </row>
    <row r="46" spans="1:6" x14ac:dyDescent="0.3">
      <c r="A46" s="15">
        <v>55</v>
      </c>
      <c r="B46" s="15">
        <v>61</v>
      </c>
    </row>
    <row r="47" spans="1:6" x14ac:dyDescent="0.3">
      <c r="A47" s="15">
        <v>56</v>
      </c>
      <c r="B47" s="15">
        <v>62</v>
      </c>
    </row>
    <row r="48" spans="1:6" x14ac:dyDescent="0.3">
      <c r="A48" s="15">
        <v>58</v>
      </c>
      <c r="B48" s="15">
        <v>64</v>
      </c>
    </row>
    <row r="49" spans="1:8" ht="15" thickBot="1" x14ac:dyDescent="0.35">
      <c r="A49" s="15">
        <v>60</v>
      </c>
      <c r="B49" s="15">
        <v>66</v>
      </c>
    </row>
    <row r="50" spans="1:8" x14ac:dyDescent="0.3">
      <c r="A50" s="15">
        <v>62</v>
      </c>
      <c r="B50" s="15">
        <v>67</v>
      </c>
      <c r="F50" s="14"/>
      <c r="G50" s="14" t="s">
        <v>76</v>
      </c>
      <c r="H50" s="14" t="s">
        <v>77</v>
      </c>
    </row>
    <row r="51" spans="1:8" x14ac:dyDescent="0.3">
      <c r="A51" s="15">
        <v>64</v>
      </c>
      <c r="B51" s="15">
        <v>69</v>
      </c>
      <c r="F51" s="12" t="s">
        <v>76</v>
      </c>
      <c r="G51" s="12">
        <f>VARP('Correlation and Covariance'!$A$40:$A$59)</f>
        <v>96.8</v>
      </c>
      <c r="H51" s="12"/>
    </row>
    <row r="52" spans="1:8" ht="15" thickBot="1" x14ac:dyDescent="0.35">
      <c r="A52" s="15">
        <v>65</v>
      </c>
      <c r="B52" s="15">
        <v>71</v>
      </c>
      <c r="F52" s="13" t="s">
        <v>77</v>
      </c>
      <c r="G52" s="13">
        <v>92.65</v>
      </c>
      <c r="H52" s="13">
        <f>VARP('Correlation and Covariance'!$B$40:$B$59)</f>
        <v>88.927499999999995</v>
      </c>
    </row>
    <row r="53" spans="1:8" x14ac:dyDescent="0.3">
      <c r="A53" s="15">
        <v>67</v>
      </c>
      <c r="B53" s="15">
        <v>73</v>
      </c>
    </row>
    <row r="54" spans="1:8" ht="15" thickBot="1" x14ac:dyDescent="0.35">
      <c r="A54" s="15">
        <v>69</v>
      </c>
      <c r="B54" s="15">
        <v>74</v>
      </c>
    </row>
    <row r="55" spans="1:8" x14ac:dyDescent="0.3">
      <c r="A55" s="15">
        <v>70</v>
      </c>
      <c r="B55" s="15">
        <v>76</v>
      </c>
      <c r="F55" s="14"/>
      <c r="G55" s="14" t="s">
        <v>76</v>
      </c>
      <c r="H55" s="14" t="s">
        <v>77</v>
      </c>
    </row>
    <row r="56" spans="1:8" x14ac:dyDescent="0.3">
      <c r="A56" s="15">
        <v>72</v>
      </c>
      <c r="B56" s="15">
        <v>78</v>
      </c>
      <c r="F56" s="12" t="s">
        <v>76</v>
      </c>
      <c r="G56" s="12">
        <v>1</v>
      </c>
      <c r="H56" s="12"/>
    </row>
    <row r="57" spans="1:8" ht="15" thickBot="1" x14ac:dyDescent="0.35">
      <c r="A57" s="15">
        <v>74</v>
      </c>
      <c r="B57" s="15">
        <v>80</v>
      </c>
      <c r="F57" s="13" t="s">
        <v>77</v>
      </c>
      <c r="G57" s="13">
        <v>0.99859572699637911</v>
      </c>
      <c r="H57" s="13">
        <v>1</v>
      </c>
    </row>
    <row r="58" spans="1:8" x14ac:dyDescent="0.3">
      <c r="A58" s="15">
        <v>76</v>
      </c>
      <c r="B58" s="15">
        <v>82</v>
      </c>
    </row>
    <row r="59" spans="1:8" x14ac:dyDescent="0.3">
      <c r="A59" s="15">
        <v>77</v>
      </c>
      <c r="B59" s="15">
        <v>83</v>
      </c>
    </row>
    <row r="65" spans="1:6" x14ac:dyDescent="0.3">
      <c r="A65" s="9" t="s">
        <v>78</v>
      </c>
      <c r="B65" s="9"/>
      <c r="C65" s="9"/>
      <c r="D65" s="9"/>
      <c r="E65" s="9"/>
      <c r="F65" s="9"/>
    </row>
    <row r="66" spans="1:6" x14ac:dyDescent="0.3">
      <c r="A66" s="9"/>
      <c r="B66" s="9"/>
      <c r="C66" s="9"/>
      <c r="D66" s="9"/>
      <c r="E66" s="9"/>
      <c r="F66" s="9"/>
    </row>
    <row r="67" spans="1:6" x14ac:dyDescent="0.3">
      <c r="A67" s="9"/>
      <c r="B67" s="9"/>
      <c r="C67" s="9"/>
      <c r="D67" s="9"/>
      <c r="E67" s="9"/>
      <c r="F67" s="9"/>
    </row>
    <row r="68" spans="1:6" x14ac:dyDescent="0.3">
      <c r="A68" s="9"/>
      <c r="B68" s="9"/>
      <c r="C68" s="9"/>
      <c r="D68" s="9"/>
      <c r="E68" s="9"/>
      <c r="F68" s="9"/>
    </row>
    <row r="71" spans="1:6" x14ac:dyDescent="0.3">
      <c r="A71" s="17" t="s">
        <v>79</v>
      </c>
      <c r="B71" s="17" t="s">
        <v>80</v>
      </c>
    </row>
    <row r="72" spans="1:6" x14ac:dyDescent="0.3">
      <c r="A72" s="17">
        <v>10</v>
      </c>
      <c r="B72" s="17">
        <v>60</v>
      </c>
    </row>
    <row r="73" spans="1:6" x14ac:dyDescent="0.3">
      <c r="A73" s="17">
        <v>12</v>
      </c>
      <c r="B73" s="17">
        <v>65</v>
      </c>
    </row>
    <row r="74" spans="1:6" x14ac:dyDescent="0.3">
      <c r="A74" s="17">
        <v>15</v>
      </c>
      <c r="B74" s="17">
        <v>70</v>
      </c>
    </row>
    <row r="75" spans="1:6" x14ac:dyDescent="0.3">
      <c r="A75" s="17">
        <v>18</v>
      </c>
      <c r="B75" s="17">
        <v>75</v>
      </c>
    </row>
    <row r="76" spans="1:6" x14ac:dyDescent="0.3">
      <c r="A76" s="17">
        <v>20</v>
      </c>
      <c r="B76" s="17">
        <v>80</v>
      </c>
    </row>
    <row r="77" spans="1:6" x14ac:dyDescent="0.3">
      <c r="A77" s="17">
        <v>22</v>
      </c>
      <c r="B77" s="17">
        <v>82</v>
      </c>
    </row>
    <row r="78" spans="1:6" x14ac:dyDescent="0.3">
      <c r="A78" s="17">
        <v>25</v>
      </c>
      <c r="B78" s="17">
        <v>85</v>
      </c>
    </row>
    <row r="79" spans="1:6" x14ac:dyDescent="0.3">
      <c r="A79" s="17">
        <v>28</v>
      </c>
      <c r="B79" s="17">
        <v>88</v>
      </c>
    </row>
    <row r="80" spans="1:6" x14ac:dyDescent="0.3">
      <c r="A80" s="17">
        <v>30</v>
      </c>
      <c r="B80" s="17">
        <v>90</v>
      </c>
    </row>
    <row r="81" spans="1:8" x14ac:dyDescent="0.3">
      <c r="A81" s="17">
        <v>32</v>
      </c>
      <c r="B81" s="17">
        <v>92</v>
      </c>
    </row>
    <row r="82" spans="1:8" ht="15" thickBot="1" x14ac:dyDescent="0.35">
      <c r="A82" s="17">
        <v>35</v>
      </c>
      <c r="B82" s="17">
        <v>93</v>
      </c>
    </row>
    <row r="83" spans="1:8" x14ac:dyDescent="0.3">
      <c r="A83" s="17">
        <v>38</v>
      </c>
      <c r="B83" s="17">
        <v>95</v>
      </c>
      <c r="D83" s="14"/>
      <c r="E83" s="14" t="s">
        <v>79</v>
      </c>
      <c r="F83" s="14" t="s">
        <v>80</v>
      </c>
    </row>
    <row r="84" spans="1:8" x14ac:dyDescent="0.3">
      <c r="A84" s="17">
        <v>40</v>
      </c>
      <c r="B84" s="17">
        <v>96</v>
      </c>
      <c r="D84" s="12" t="s">
        <v>79</v>
      </c>
      <c r="E84" s="12">
        <f>VARP('Correlation and Covariance'!$A$72:$A$101)</f>
        <v>468.3122222222222</v>
      </c>
      <c r="F84" s="12"/>
    </row>
    <row r="85" spans="1:8" ht="15" thickBot="1" x14ac:dyDescent="0.35">
      <c r="A85" s="17">
        <v>42</v>
      </c>
      <c r="B85" s="17">
        <v>97</v>
      </c>
      <c r="D85" s="13" t="s">
        <v>80</v>
      </c>
      <c r="E85" s="13">
        <v>341.12222222222226</v>
      </c>
      <c r="F85" s="13">
        <f>VARP('Correlation and Covariance'!$B$72:$B$101)</f>
        <v>260.15555555555557</v>
      </c>
    </row>
    <row r="86" spans="1:8" x14ac:dyDescent="0.3">
      <c r="A86" s="17">
        <v>45</v>
      </c>
      <c r="B86" s="17">
        <v>98</v>
      </c>
    </row>
    <row r="87" spans="1:8" x14ac:dyDescent="0.3">
      <c r="A87" s="17">
        <v>48</v>
      </c>
      <c r="B87" s="17">
        <v>99</v>
      </c>
    </row>
    <row r="88" spans="1:8" x14ac:dyDescent="0.3">
      <c r="A88" s="17">
        <v>50</v>
      </c>
      <c r="B88" s="17">
        <v>100</v>
      </c>
    </row>
    <row r="89" spans="1:8" ht="15" thickBot="1" x14ac:dyDescent="0.35">
      <c r="A89" s="17">
        <v>52</v>
      </c>
      <c r="B89" s="17">
        <v>102</v>
      </c>
    </row>
    <row r="90" spans="1:8" x14ac:dyDescent="0.3">
      <c r="A90" s="17">
        <v>55</v>
      </c>
      <c r="B90" s="17">
        <v>105</v>
      </c>
      <c r="F90" s="14"/>
      <c r="G90" s="14" t="s">
        <v>79</v>
      </c>
      <c r="H90" s="14" t="s">
        <v>80</v>
      </c>
    </row>
    <row r="91" spans="1:8" x14ac:dyDescent="0.3">
      <c r="A91" s="17">
        <v>58</v>
      </c>
      <c r="B91" s="17">
        <v>106</v>
      </c>
      <c r="F91" s="12" t="s">
        <v>79</v>
      </c>
      <c r="G91" s="12">
        <v>1</v>
      </c>
      <c r="H91" s="12"/>
    </row>
    <row r="92" spans="1:8" ht="15" thickBot="1" x14ac:dyDescent="0.35">
      <c r="A92" s="17">
        <v>60</v>
      </c>
      <c r="B92" s="17">
        <v>107</v>
      </c>
      <c r="F92" s="13" t="s">
        <v>80</v>
      </c>
      <c r="G92" s="13">
        <v>0.97729508301867352</v>
      </c>
      <c r="H92" s="13">
        <v>1</v>
      </c>
    </row>
    <row r="93" spans="1:8" x14ac:dyDescent="0.3">
      <c r="A93" s="17">
        <v>62</v>
      </c>
      <c r="B93" s="17">
        <v>108</v>
      </c>
    </row>
    <row r="94" spans="1:8" x14ac:dyDescent="0.3">
      <c r="A94" s="17">
        <v>65</v>
      </c>
      <c r="B94" s="17">
        <v>110</v>
      </c>
    </row>
    <row r="95" spans="1:8" x14ac:dyDescent="0.3">
      <c r="A95" s="17">
        <v>68</v>
      </c>
      <c r="B95" s="17">
        <v>112</v>
      </c>
    </row>
    <row r="96" spans="1:8" x14ac:dyDescent="0.3">
      <c r="A96" s="17">
        <v>70</v>
      </c>
      <c r="B96" s="17">
        <v>114</v>
      </c>
    </row>
    <row r="97" spans="1:2" x14ac:dyDescent="0.3">
      <c r="A97" s="17">
        <v>72</v>
      </c>
      <c r="B97" s="17">
        <v>115</v>
      </c>
    </row>
    <row r="98" spans="1:2" x14ac:dyDescent="0.3">
      <c r="A98" s="17">
        <v>75</v>
      </c>
      <c r="B98" s="17">
        <v>116</v>
      </c>
    </row>
    <row r="99" spans="1:2" x14ac:dyDescent="0.3">
      <c r="A99" s="17">
        <v>78</v>
      </c>
      <c r="B99" s="17">
        <v>118</v>
      </c>
    </row>
    <row r="100" spans="1:2" x14ac:dyDescent="0.3">
      <c r="A100" s="17">
        <v>80</v>
      </c>
      <c r="B100" s="17">
        <v>120</v>
      </c>
    </row>
    <row r="101" spans="1:2" x14ac:dyDescent="0.3">
      <c r="A101" s="17">
        <v>82</v>
      </c>
      <c r="B101" s="17">
        <v>122</v>
      </c>
    </row>
  </sheetData>
  <mergeCells count="3">
    <mergeCell ref="A6:G9"/>
    <mergeCell ref="A34:F37"/>
    <mergeCell ref="A65:F6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measure of central tendency</vt:lpstr>
      <vt:lpstr>measure of dispersion</vt:lpstr>
      <vt:lpstr>More Statistics Questions</vt:lpstr>
      <vt:lpstr>MeasureOfSkewnessAndKurtosis</vt:lpstr>
      <vt:lpstr>Percentile and Quartiles</vt:lpstr>
      <vt:lpstr>Correlation and Covariance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 shah</dc:creator>
  <cp:lastModifiedBy>Mit shah</cp:lastModifiedBy>
  <dcterms:created xsi:type="dcterms:W3CDTF">2024-06-09T10:29:54Z</dcterms:created>
  <dcterms:modified xsi:type="dcterms:W3CDTF">2024-06-19T08:00:26Z</dcterms:modified>
</cp:coreProperties>
</file>