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PARTHI vs BHARATHI\Downloads\PRAXIS\A Term 2\MKTA\excercise\"/>
    </mc:Choice>
  </mc:AlternateContent>
  <bookViews>
    <workbookView xWindow="0" yWindow="0" windowWidth="20490" windowHeight="7155" tabRatio="766"/>
  </bookViews>
  <sheets>
    <sheet name="FOOTFALL" sheetId="8" r:id="rId1"/>
    <sheet name="Loyalty Card" sheetId="9" r:id="rId2"/>
    <sheet name="Customer Profile" sheetId="10" r:id="rId3"/>
    <sheet name="Transactions - Store 1" sheetId="2" r:id="rId4"/>
    <sheet name="Transactions - Store 2" sheetId="3" r:id="rId5"/>
    <sheet name="Mystery Shopping" sheetId="11" r:id="rId6"/>
  </sheets>
  <definedNames>
    <definedName name="_xlnm._FilterDatabase" localSheetId="3" hidden="1">'Transactions - Store 1'!$A$3:$G$103</definedName>
  </definedNames>
  <calcPr calcId="152511"/>
</workbook>
</file>

<file path=xl/calcChain.xml><?xml version="1.0" encoding="utf-8"?>
<calcChain xmlns="http://schemas.openxmlformats.org/spreadsheetml/2006/main">
  <c r="D4" i="8" l="1"/>
  <c r="D3" i="8"/>
  <c r="I28" i="3"/>
  <c r="K26" i="3"/>
  <c r="I25" i="3"/>
  <c r="K23" i="3"/>
  <c r="I22" i="3"/>
  <c r="K20" i="3"/>
  <c r="I22" i="2"/>
  <c r="K20" i="2"/>
  <c r="I16" i="3"/>
  <c r="I14" i="3"/>
  <c r="I12" i="3"/>
  <c r="I12" i="2"/>
  <c r="J22" i="8"/>
  <c r="J21" i="8"/>
  <c r="J20" i="8"/>
  <c r="J19" i="8"/>
  <c r="J18" i="8"/>
  <c r="J17" i="8"/>
  <c r="J16" i="8"/>
  <c r="J15" i="8"/>
  <c r="J14" i="8"/>
  <c r="J13" i="8"/>
  <c r="J12" i="8"/>
  <c r="J11" i="8"/>
  <c r="E11" i="8"/>
  <c r="E22" i="8"/>
  <c r="E21" i="8"/>
  <c r="E20" i="8"/>
  <c r="E19" i="8"/>
  <c r="E18" i="8"/>
  <c r="E17" i="8"/>
  <c r="E16" i="8"/>
  <c r="E15" i="8"/>
  <c r="E14" i="8"/>
  <c r="E13" i="8"/>
  <c r="E12" i="8"/>
  <c r="E4" i="8"/>
  <c r="E3" i="8"/>
  <c r="I7" i="3"/>
  <c r="I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5" i="2"/>
  <c r="K23" i="2" s="1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K26" i="2" l="1"/>
  <c r="I16" i="2"/>
  <c r="I25" i="2"/>
  <c r="F65" i="2"/>
  <c r="I28" i="2" s="1"/>
  <c r="I14" i="2"/>
</calcChain>
</file>

<file path=xl/sharedStrings.xml><?xml version="1.0" encoding="utf-8"?>
<sst xmlns="http://schemas.openxmlformats.org/spreadsheetml/2006/main" count="334" uniqueCount="184">
  <si>
    <t>(4 = Primary Catchment, 3 = Secondary Catchment, 2 = Tertiary Catchment, 1 = Beyond Tertiary Catchment)</t>
    <phoneticPr fontId="4" type="noConversion"/>
  </si>
  <si>
    <t>Catchment Definition</t>
    <phoneticPr fontId="4" type="noConversion"/>
  </si>
  <si>
    <t>WERFWRTFG</t>
    <phoneticPr fontId="4" type="noConversion"/>
  </si>
  <si>
    <t>Below 25yrs</t>
    <phoneticPr fontId="0" type="noConversion"/>
  </si>
  <si>
    <t>25 - 34yrs</t>
    <phoneticPr fontId="0" type="noConversion"/>
  </si>
  <si>
    <t>35 - 44yrs</t>
    <phoneticPr fontId="0" type="noConversion"/>
  </si>
  <si>
    <t>45 - 55yrs</t>
    <phoneticPr fontId="0" type="noConversion"/>
  </si>
  <si>
    <t>55yr+</t>
    <phoneticPr fontId="0" type="noConversion"/>
  </si>
  <si>
    <t>WWAS</t>
    <phoneticPr fontId="4" type="noConversion"/>
  </si>
  <si>
    <t>RGG</t>
    <phoneticPr fontId="4" type="noConversion"/>
  </si>
  <si>
    <t>RGRRF</t>
    <phoneticPr fontId="4" type="noConversion"/>
  </si>
  <si>
    <t>APPAREL/E&amp;E</t>
    <phoneticPr fontId="4" type="noConversion"/>
  </si>
  <si>
    <t>STORE 1 - Customer Transactions for Loyalty Card Users</t>
    <phoneticPr fontId="4" type="noConversion"/>
  </si>
  <si>
    <t>NAME OF CUSTOMER</t>
    <phoneticPr fontId="4" type="noConversion"/>
  </si>
  <si>
    <t>June</t>
    <phoneticPr fontId="4" type="noConversion"/>
  </si>
  <si>
    <t>Jan</t>
    <phoneticPr fontId="4" type="noConversion"/>
  </si>
  <si>
    <t>Jan</t>
    <phoneticPr fontId="4" type="noConversion"/>
  </si>
  <si>
    <t xml:space="preserve">Feb </t>
    <phoneticPr fontId="4" type="noConversion"/>
  </si>
  <si>
    <t xml:space="preserve">Feb </t>
    <phoneticPr fontId="4" type="noConversion"/>
  </si>
  <si>
    <t>Months (FY 2015-16)</t>
    <phoneticPr fontId="4" type="noConversion"/>
  </si>
  <si>
    <t>Footfall</t>
    <phoneticPr fontId="4" type="noConversion"/>
  </si>
  <si>
    <t>No. of Bills</t>
    <phoneticPr fontId="4" type="noConversion"/>
  </si>
  <si>
    <t>Apr</t>
    <phoneticPr fontId="4" type="noConversion"/>
  </si>
  <si>
    <t>May</t>
    <phoneticPr fontId="4" type="noConversion"/>
  </si>
  <si>
    <t xml:space="preserve">CATCHMENT </t>
    <phoneticPr fontId="4" type="noConversion"/>
  </si>
  <si>
    <t>RGERGERG</t>
    <phoneticPr fontId="4" type="noConversion"/>
  </si>
  <si>
    <t>ERGREGER</t>
    <phoneticPr fontId="4" type="noConversion"/>
  </si>
  <si>
    <t>JSUJEJD</t>
    <phoneticPr fontId="4" type="noConversion"/>
  </si>
  <si>
    <t>SHJJFR</t>
    <phoneticPr fontId="4" type="noConversion"/>
  </si>
  <si>
    <t>TRGJIGH</t>
    <phoneticPr fontId="4" type="noConversion"/>
  </si>
  <si>
    <r>
      <t xml:space="preserve">% of </t>
    </r>
    <r>
      <rPr>
        <b/>
        <sz val="14"/>
        <color indexed="8"/>
        <rFont val="Georgia"/>
        <family val="1"/>
      </rPr>
      <t xml:space="preserve">No. of Bills </t>
    </r>
    <r>
      <rPr>
        <sz val="14"/>
        <color indexed="8"/>
        <rFont val="Georgia"/>
        <family val="1"/>
      </rPr>
      <t xml:space="preserve">from Loyalty Card Owners </t>
    </r>
    <phoneticPr fontId="4" type="noConversion"/>
  </si>
  <si>
    <r>
      <t xml:space="preserve">% of </t>
    </r>
    <r>
      <rPr>
        <b/>
        <sz val="14"/>
        <color indexed="8"/>
        <rFont val="Georgia"/>
        <family val="1"/>
      </rPr>
      <t>No. of Bills</t>
    </r>
    <r>
      <rPr>
        <sz val="14"/>
        <color indexed="8"/>
        <rFont val="Georgia"/>
        <family val="1"/>
      </rPr>
      <t xml:space="preserve"> from Loyalty Card Owners </t>
    </r>
    <phoneticPr fontId="4" type="noConversion"/>
  </si>
  <si>
    <r>
      <t xml:space="preserve">% </t>
    </r>
    <r>
      <rPr>
        <b/>
        <sz val="14"/>
        <color indexed="8"/>
        <rFont val="Georgia"/>
        <family val="1"/>
      </rPr>
      <t>“Value of Bills”</t>
    </r>
    <r>
      <rPr>
        <sz val="14"/>
        <color indexed="8"/>
        <rFont val="Georgia"/>
        <family val="1"/>
      </rPr>
      <t xml:space="preserve"> from Loyalty Card Owners </t>
    </r>
    <phoneticPr fontId="4" type="noConversion"/>
  </si>
  <si>
    <t>STORE 1</t>
  </si>
  <si>
    <t>Gender</t>
    <phoneticPr fontId="0" type="noConversion"/>
  </si>
  <si>
    <t>Male</t>
    <phoneticPr fontId="0" type="noConversion"/>
  </si>
  <si>
    <t>Female</t>
    <phoneticPr fontId="0" type="noConversion"/>
  </si>
  <si>
    <t>Age Groups</t>
    <phoneticPr fontId="0" type="noConversion"/>
  </si>
  <si>
    <t>NYYBNRRR</t>
    <phoneticPr fontId="4" type="noConversion"/>
  </si>
  <si>
    <t>BBRRBF</t>
    <phoneticPr fontId="4" type="noConversion"/>
  </si>
  <si>
    <t>BTTRRB</t>
    <phoneticPr fontId="4" type="noConversion"/>
  </si>
  <si>
    <t>GGBBRTB</t>
    <phoneticPr fontId="4" type="noConversion"/>
  </si>
  <si>
    <t>TBETTB</t>
    <phoneticPr fontId="4" type="noConversion"/>
  </si>
  <si>
    <t>BRTBBB</t>
    <phoneticPr fontId="4" type="noConversion"/>
  </si>
  <si>
    <t>HUUJKER</t>
    <phoneticPr fontId="4" type="noConversion"/>
  </si>
  <si>
    <t>EGTEW</t>
    <phoneticPr fontId="4" type="noConversion"/>
  </si>
  <si>
    <t>TGUUGU</t>
    <phoneticPr fontId="4" type="noConversion"/>
  </si>
  <si>
    <t>POIK</t>
    <phoneticPr fontId="4" type="noConversion"/>
  </si>
  <si>
    <t>SESTSGG</t>
    <phoneticPr fontId="4" type="noConversion"/>
  </si>
  <si>
    <t>GERG</t>
    <phoneticPr fontId="4" type="noConversion"/>
  </si>
  <si>
    <t>GFRDSFSD</t>
    <phoneticPr fontId="4" type="noConversion"/>
  </si>
  <si>
    <t>RFFSDSR</t>
    <phoneticPr fontId="4" type="noConversion"/>
  </si>
  <si>
    <t>VBBRTBTRG</t>
    <phoneticPr fontId="4" type="noConversion"/>
  </si>
  <si>
    <t>TTBTVV</t>
    <phoneticPr fontId="4" type="noConversion"/>
  </si>
  <si>
    <t>ETEVVVVE</t>
    <phoneticPr fontId="4" type="noConversion"/>
  </si>
  <si>
    <t>VEVCCC</t>
    <phoneticPr fontId="4" type="noConversion"/>
  </si>
  <si>
    <t>FWFWVWR</t>
    <phoneticPr fontId="4" type="noConversion"/>
  </si>
  <si>
    <t>FFGHGV</t>
    <phoneticPr fontId="4" type="noConversion"/>
  </si>
  <si>
    <t>ERGEG</t>
    <phoneticPr fontId="4" type="noConversion"/>
  </si>
  <si>
    <t>TYYU</t>
    <phoneticPr fontId="4" type="noConversion"/>
  </si>
  <si>
    <t>EFSDF</t>
    <phoneticPr fontId="4" type="noConversion"/>
  </si>
  <si>
    <t>SDFSDF</t>
    <phoneticPr fontId="4" type="noConversion"/>
  </si>
  <si>
    <t>WERREW</t>
    <phoneticPr fontId="4" type="noConversion"/>
  </si>
  <si>
    <t>WTJDF</t>
    <phoneticPr fontId="4" type="noConversion"/>
  </si>
  <si>
    <t>RGGGT</t>
    <phoneticPr fontId="4" type="noConversion"/>
  </si>
  <si>
    <t>DVERG</t>
    <phoneticPr fontId="4" type="noConversion"/>
  </si>
  <si>
    <t>RREGT</t>
    <phoneticPr fontId="4" type="noConversion"/>
  </si>
  <si>
    <t>FGHHG</t>
    <phoneticPr fontId="4" type="noConversion"/>
  </si>
  <si>
    <t>Store 2</t>
  </si>
  <si>
    <t>EEDDD</t>
    <phoneticPr fontId="4" type="noConversion"/>
  </si>
  <si>
    <t>EWEDDD</t>
    <phoneticPr fontId="4" type="noConversion"/>
  </si>
  <si>
    <t>FWFWVWR</t>
    <phoneticPr fontId="4" type="noConversion"/>
  </si>
  <si>
    <t>GRVTTBB</t>
    <phoneticPr fontId="4" type="noConversion"/>
  </si>
  <si>
    <t>Profile of Loyalty Customers (Apr 2015 - Mar 2016)</t>
    <phoneticPr fontId="0" type="noConversion"/>
  </si>
  <si>
    <t>DEMOGRAPHICS</t>
    <phoneticPr fontId="0" type="noConversion"/>
  </si>
  <si>
    <t>Occupation</t>
    <phoneticPr fontId="0" type="noConversion"/>
  </si>
  <si>
    <t>Students/Unemployed</t>
    <phoneticPr fontId="0" type="noConversion"/>
  </si>
  <si>
    <t>Housewives</t>
    <phoneticPr fontId="0" type="noConversion"/>
  </si>
  <si>
    <t>Working Executives</t>
    <phoneticPr fontId="0" type="noConversion"/>
  </si>
  <si>
    <t>Businessmen</t>
    <phoneticPr fontId="4" type="noConversion"/>
  </si>
  <si>
    <t>Self-Employed Professionals</t>
    <phoneticPr fontId="0" type="noConversion"/>
  </si>
  <si>
    <t>National Avg of All Stores</t>
    <phoneticPr fontId="4" type="noConversion"/>
  </si>
  <si>
    <t>BILL VALUE</t>
    <phoneticPr fontId="4" type="noConversion"/>
  </si>
  <si>
    <t>Catchment Definition</t>
    <phoneticPr fontId="4" type="noConversion"/>
  </si>
  <si>
    <t>July</t>
  </si>
  <si>
    <t>August</t>
  </si>
  <si>
    <t>September</t>
  </si>
  <si>
    <t>October</t>
  </si>
  <si>
    <t>November</t>
  </si>
  <si>
    <t>December</t>
  </si>
  <si>
    <t>REVENUE - STORE 1</t>
    <phoneticPr fontId="4" type="noConversion"/>
  </si>
  <si>
    <t>FY - 2015-16</t>
    <phoneticPr fontId="4" type="noConversion"/>
  </si>
  <si>
    <t>REVENUE - STORE 2</t>
    <phoneticPr fontId="4" type="noConversion"/>
  </si>
  <si>
    <t>MYSTERY SHOPPING FEEDBACK</t>
  </si>
  <si>
    <t>Avg Store X</t>
  </si>
  <si>
    <t>Store Ratings</t>
  </si>
  <si>
    <t>Temperature</t>
  </si>
  <si>
    <t>5 (%Top Box)</t>
  </si>
  <si>
    <t>Lighting</t>
  </si>
  <si>
    <t>Music</t>
  </si>
  <si>
    <t>Staff Ratings</t>
  </si>
  <si>
    <t>Friendliness</t>
  </si>
  <si>
    <t>Product Knowledge</t>
  </si>
  <si>
    <t>(4 = Primary Catchment, 3 = Secondary Catchment, 2 = Tertiary Catchment, 1 = Beyond Tertiary Catchment)</t>
    <phoneticPr fontId="4" type="noConversion"/>
  </si>
  <si>
    <t>RFFRHF</t>
    <phoneticPr fontId="4" type="noConversion"/>
  </si>
  <si>
    <t>TJTJN</t>
    <phoneticPr fontId="4" type="noConversion"/>
  </si>
  <si>
    <t>STORE 2</t>
  </si>
  <si>
    <t>EFFSF</t>
    <phoneticPr fontId="4" type="noConversion"/>
  </si>
  <si>
    <t>RGRGG</t>
    <phoneticPr fontId="4" type="noConversion"/>
  </si>
  <si>
    <t>RGRGRG</t>
    <phoneticPr fontId="4" type="noConversion"/>
  </si>
  <si>
    <t>GBBEWTHG</t>
    <phoneticPr fontId="4" type="noConversion"/>
  </si>
  <si>
    <t>CDWGJTNB</t>
    <phoneticPr fontId="4" type="noConversion"/>
  </si>
  <si>
    <t>FGTHBTE</t>
    <phoneticPr fontId="4" type="noConversion"/>
  </si>
  <si>
    <t>RTHFNFUY</t>
    <phoneticPr fontId="4" type="noConversion"/>
  </si>
  <si>
    <t>NHSDMHL</t>
    <phoneticPr fontId="4" type="noConversion"/>
  </si>
  <si>
    <t>RBTJYRN</t>
    <phoneticPr fontId="4" type="noConversion"/>
  </si>
  <si>
    <t>March</t>
    <phoneticPr fontId="4" type="noConversion"/>
  </si>
  <si>
    <t>FOOTFALL AND BILLS DATA - STORE 1</t>
    <phoneticPr fontId="4" type="noConversion"/>
  </si>
  <si>
    <t>FOOTFALL AND BILLS DATA - STORE 2</t>
    <phoneticPr fontId="4" type="noConversion"/>
  </si>
  <si>
    <t>(in Rs)</t>
    <phoneticPr fontId="4" type="noConversion"/>
  </si>
  <si>
    <t>Apr</t>
    <phoneticPr fontId="4" type="noConversion"/>
  </si>
  <si>
    <t>Store 1</t>
  </si>
  <si>
    <t xml:space="preserve">(Apr 2015 – Mar 2016) </t>
  </si>
  <si>
    <t>(Q4: Jan 2016 – Mar 2016)</t>
  </si>
  <si>
    <t>(Apr 2015 – Mar 2016)</t>
  </si>
  <si>
    <t>BTRBBRBR</t>
    <phoneticPr fontId="4" type="noConversion"/>
  </si>
  <si>
    <t>RVV</t>
    <phoneticPr fontId="4" type="noConversion"/>
  </si>
  <si>
    <t>GRGTGY</t>
    <phoneticPr fontId="4" type="noConversion"/>
  </si>
  <si>
    <t>BRRBRTBT</t>
    <phoneticPr fontId="4" type="noConversion"/>
  </si>
  <si>
    <t>CATCHMENT</t>
    <phoneticPr fontId="4" type="noConversion"/>
  </si>
  <si>
    <t>STORE 2 - Customer Transactions for Loyalty Card Users</t>
    <phoneticPr fontId="4" type="noConversion"/>
  </si>
  <si>
    <t>FMCG/STAPLES</t>
    <phoneticPr fontId="4" type="noConversion"/>
  </si>
  <si>
    <t>ERGGT</t>
    <phoneticPr fontId="4" type="noConversion"/>
  </si>
  <si>
    <t>FHJDKJD</t>
    <phoneticPr fontId="4" type="noConversion"/>
  </si>
  <si>
    <t>DJEJD</t>
    <phoneticPr fontId="4" type="noConversion"/>
  </si>
  <si>
    <t>FJFJ</t>
    <phoneticPr fontId="4" type="noConversion"/>
  </si>
  <si>
    <t>GHR</t>
    <phoneticPr fontId="4" type="noConversion"/>
  </si>
  <si>
    <t>HTRHRYN</t>
    <phoneticPr fontId="4" type="noConversion"/>
  </si>
  <si>
    <t>RTBRTBRT</t>
    <phoneticPr fontId="4" type="noConversion"/>
  </si>
  <si>
    <t>KYIYMJM</t>
    <phoneticPr fontId="4" type="noConversion"/>
  </si>
  <si>
    <t>NMNMUM</t>
    <phoneticPr fontId="4" type="noConversion"/>
  </si>
  <si>
    <t>TNTN</t>
    <phoneticPr fontId="4" type="noConversion"/>
  </si>
  <si>
    <t>OTHERS</t>
    <phoneticPr fontId="4" type="noConversion"/>
  </si>
  <si>
    <t>EICHIENN</t>
    <phoneticPr fontId="4" type="noConversion"/>
  </si>
  <si>
    <t>DSFEWF</t>
    <phoneticPr fontId="4" type="noConversion"/>
  </si>
  <si>
    <t>EEWFWE</t>
    <phoneticPr fontId="4" type="noConversion"/>
  </si>
  <si>
    <t>RRTYEWW</t>
    <phoneticPr fontId="4" type="noConversion"/>
  </si>
  <si>
    <t>RRGERG</t>
    <phoneticPr fontId="4" type="noConversion"/>
  </si>
  <si>
    <t>ERGGER</t>
    <phoneticPr fontId="4" type="noConversion"/>
  </si>
  <si>
    <t>EIJHDHHDN</t>
    <phoneticPr fontId="4" type="noConversion"/>
  </si>
  <si>
    <t>DDFFSSD</t>
    <phoneticPr fontId="4" type="noConversion"/>
  </si>
  <si>
    <t>EEE</t>
    <phoneticPr fontId="4" type="noConversion"/>
  </si>
  <si>
    <t>IRHHHF</t>
    <phoneticPr fontId="4" type="noConversion"/>
  </si>
  <si>
    <t>EERF</t>
    <phoneticPr fontId="4" type="noConversion"/>
  </si>
  <si>
    <t>ERFFG</t>
    <phoneticPr fontId="4" type="noConversion"/>
  </si>
  <si>
    <t>RRRGERG</t>
    <phoneticPr fontId="4" type="noConversion"/>
  </si>
  <si>
    <t>IREGN</t>
    <phoneticPr fontId="4" type="noConversion"/>
  </si>
  <si>
    <t>IYTTYT</t>
    <phoneticPr fontId="4" type="noConversion"/>
  </si>
  <si>
    <t>TEGERG</t>
    <phoneticPr fontId="4" type="noConversion"/>
  </si>
  <si>
    <t>WWWGG</t>
    <phoneticPr fontId="4" type="noConversion"/>
  </si>
  <si>
    <t>ITTUJ</t>
    <phoneticPr fontId="4" type="noConversion"/>
  </si>
  <si>
    <t>HRR</t>
    <phoneticPr fontId="4" type="noConversion"/>
  </si>
  <si>
    <t>CRCF</t>
    <phoneticPr fontId="4" type="noConversion"/>
  </si>
  <si>
    <t>SRL NO.</t>
    <phoneticPr fontId="4" type="noConversion"/>
  </si>
  <si>
    <t>TRGEGEG</t>
    <phoneticPr fontId="4" type="noConversion"/>
  </si>
  <si>
    <t>WEETRETG</t>
    <phoneticPr fontId="4" type="noConversion"/>
  </si>
  <si>
    <t>WWFGGRR</t>
    <phoneticPr fontId="4" type="noConversion"/>
  </si>
  <si>
    <t>RRGRS</t>
    <phoneticPr fontId="4" type="noConversion"/>
  </si>
  <si>
    <t>Convertion Rate</t>
  </si>
  <si>
    <t>NOTE: Conversion rate = (No. of bills / Footfall)</t>
  </si>
  <si>
    <t>NOTE: Average transaction value = Total revenue / total number of bills</t>
  </si>
  <si>
    <t>Average transaction value</t>
  </si>
  <si>
    <t>1. AVERAGE TRANSACTION VALUE</t>
  </si>
  <si>
    <t>Average sales per transaction = (total bill value / no of transactions which is 100 here)</t>
  </si>
  <si>
    <t>Average sales of category</t>
  </si>
  <si>
    <t>Average sales of FMCG category = (total bill value of FMCG category / no of transactions which is 100 here)</t>
  </si>
  <si>
    <t>Average sales of APPAREL category = (total bill value of APPAREL category / no of transactions which is 100 here)</t>
  </si>
  <si>
    <t>Average sales of OTHERS category = (total bill value of OTHERS category / no of transactions which is 100 here)</t>
  </si>
  <si>
    <t xml:space="preserve">No of txn of FMCG is : </t>
  </si>
  <si>
    <t>Average sales of FMCG category = (total bill value of FMCG category / no of transactions containing FMCG which is 89 here)</t>
  </si>
  <si>
    <t xml:space="preserve">No of txn of APPAREL is : </t>
  </si>
  <si>
    <t>No of txn of Others :</t>
  </si>
  <si>
    <t>2. CONVERTION RATES - ON MONTHLY BASIS</t>
  </si>
  <si>
    <t>Total no of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</si>
</sst>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27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1"/>
      <name val="Times New Roman"/>
      <family val="1"/>
    </font>
    <font>
      <b/>
      <sz val="14"/>
      <name val="Verdana"/>
      <family val="2"/>
    </font>
    <font>
      <i/>
      <sz val="9"/>
      <name val="Verdana"/>
      <family val="2"/>
    </font>
    <font>
      <b/>
      <u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u/>
      <sz val="12"/>
      <name val="Verdana"/>
      <family val="2"/>
    </font>
    <font>
      <sz val="10"/>
      <color indexed="8"/>
      <name val="Times New Roman"/>
      <family val="2"/>
    </font>
    <font>
      <sz val="11"/>
      <color indexed="8"/>
      <name val="Calibri"/>
      <family val="2"/>
    </font>
    <font>
      <sz val="11"/>
      <name val="Verdana"/>
      <family val="2"/>
    </font>
    <font>
      <sz val="11"/>
      <color indexed="8"/>
      <name val="Arial"/>
      <family val="2"/>
    </font>
    <font>
      <b/>
      <sz val="11"/>
      <name val="Verdana"/>
      <family val="2"/>
    </font>
    <font>
      <b/>
      <sz val="16"/>
      <color indexed="9"/>
      <name val="Georgia"/>
      <family val="1"/>
    </font>
    <font>
      <sz val="14"/>
      <color indexed="8"/>
      <name val="Georgia"/>
      <family val="1"/>
    </font>
    <font>
      <b/>
      <sz val="14"/>
      <color indexed="8"/>
      <name val="Georgia"/>
      <family val="1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0"/>
      <name val="Calibri"/>
      <family val="2"/>
    </font>
    <font>
      <b/>
      <sz val="11"/>
      <color indexed="8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12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0" xfId="0" quotePrefix="1" applyFont="1"/>
    <xf numFmtId="0" fontId="7" fillId="0" borderId="0" xfId="0" applyFont="1"/>
    <xf numFmtId="0" fontId="7" fillId="0" borderId="0" xfId="0" quotePrefix="1" applyFo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1" fillId="0" borderId="0" xfId="0" applyFont="1"/>
    <xf numFmtId="0" fontId="10" fillId="0" borderId="2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18" fillId="0" borderId="2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horizontal="left" vertical="top" wrapText="1"/>
    </xf>
    <xf numFmtId="9" fontId="18" fillId="0" borderId="7" xfId="0" applyNumberFormat="1" applyFont="1" applyFill="1" applyBorder="1" applyAlignment="1">
      <alignment horizontal="center" vertical="top" wrapText="1"/>
    </xf>
    <xf numFmtId="9" fontId="18" fillId="0" borderId="8" xfId="0" applyNumberFormat="1" applyFont="1" applyFill="1" applyBorder="1" applyAlignment="1">
      <alignment horizontal="center" vertical="top" wrapText="1"/>
    </xf>
    <xf numFmtId="0" fontId="17" fillId="0" borderId="7" xfId="0" applyFont="1" applyFill="1" applyBorder="1" applyAlignment="1">
      <alignment horizontal="center" vertical="top" wrapText="1"/>
    </xf>
    <xf numFmtId="0" fontId="17" fillId="2" borderId="9" xfId="0" applyFont="1" applyFill="1" applyBorder="1" applyAlignment="1">
      <alignment vertical="top" wrapText="1"/>
    </xf>
    <xf numFmtId="0" fontId="17" fillId="2" borderId="10" xfId="0" applyFont="1" applyFill="1" applyBorder="1" applyAlignment="1">
      <alignment horizontal="center" vertical="top" wrapText="1"/>
    </xf>
    <xf numFmtId="0" fontId="17" fillId="2" borderId="11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vertical="top" wrapText="1"/>
    </xf>
    <xf numFmtId="0" fontId="17" fillId="0" borderId="8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1" fillId="0" borderId="4" xfId="0" applyFont="1" applyFill="1" applyBorder="1" applyAlignment="1">
      <alignment horizontal="left"/>
    </xf>
    <xf numFmtId="9" fontId="21" fillId="0" borderId="14" xfId="0" applyNumberFormat="1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9" fontId="21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9" fontId="22" fillId="0" borderId="16" xfId="0" applyNumberFormat="1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9" fontId="21" fillId="0" borderId="19" xfId="0" applyNumberFormat="1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9" fontId="21" fillId="0" borderId="20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3" fillId="0" borderId="0" xfId="0" applyFont="1"/>
    <xf numFmtId="0" fontId="24" fillId="0" borderId="0" xfId="0" applyFont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9" fontId="18" fillId="0" borderId="12" xfId="0" applyNumberFormat="1" applyFont="1" applyFill="1" applyBorder="1" applyAlignment="1">
      <alignment horizontal="center" vertical="top" wrapText="1"/>
    </xf>
    <xf numFmtId="9" fontId="18" fillId="0" borderId="14" xfId="0" applyNumberFormat="1" applyFont="1" applyFill="1" applyBorder="1" applyAlignment="1">
      <alignment horizontal="center" vertical="top" wrapText="1"/>
    </xf>
    <xf numFmtId="9" fontId="18" fillId="0" borderId="3" xfId="0" applyNumberFormat="1" applyFont="1" applyFill="1" applyBorder="1" applyAlignment="1">
      <alignment horizontal="center" vertical="top" wrapText="1"/>
    </xf>
    <xf numFmtId="9" fontId="18" fillId="0" borderId="5" xfId="0" applyNumberFormat="1" applyFont="1" applyFill="1" applyBorder="1" applyAlignment="1">
      <alignment horizontal="center" vertical="top" wrapText="1"/>
    </xf>
    <xf numFmtId="0" fontId="8" fillId="0" borderId="0" xfId="0" applyFont="1"/>
    <xf numFmtId="0" fontId="16" fillId="3" borderId="1" xfId="0" applyFont="1" applyFill="1" applyBorder="1" applyAlignment="1">
      <alignment horizontal="center"/>
    </xf>
    <xf numFmtId="0" fontId="0" fillId="0" borderId="0" xfId="0" quotePrefix="1"/>
    <xf numFmtId="10" fontId="25" fillId="3" borderId="1" xfId="3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wrapText="1"/>
    </xf>
    <xf numFmtId="3" fontId="16" fillId="3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26" fillId="3" borderId="0" xfId="0" applyFont="1" applyFill="1"/>
    <xf numFmtId="0" fontId="3" fillId="3" borderId="0" xfId="0" applyFont="1" applyFill="1" applyAlignment="1"/>
    <xf numFmtId="0" fontId="1" fillId="3" borderId="0" xfId="0" applyFont="1" applyFill="1"/>
  </cellXfs>
  <cellStyles count="4">
    <cellStyle name="Comma 2" xfId="1"/>
    <cellStyle name="Normal" xfId="0" builtinId="0"/>
    <cellStyle name="Normal 3_BANGALORE_APRIL'13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F16" sqref="F16"/>
    </sheetView>
  </sheetViews>
  <sheetFormatPr defaultColWidth="11" defaultRowHeight="12.75" x14ac:dyDescent="0.2"/>
  <cols>
    <col min="1" max="1" width="3.25" customWidth="1"/>
    <col min="2" max="2" width="24.25" customWidth="1"/>
    <col min="3" max="3" width="15.25" customWidth="1"/>
    <col min="4" max="4" width="14.125" customWidth="1"/>
    <col min="5" max="5" width="18" bestFit="1" customWidth="1"/>
    <col min="6" max="6" width="9.5" customWidth="1"/>
    <col min="7" max="7" width="23.875" customWidth="1"/>
    <col min="8" max="8" width="13.125" customWidth="1"/>
    <col min="9" max="9" width="12.625" customWidth="1"/>
    <col min="10" max="10" width="18" bestFit="1" customWidth="1"/>
  </cols>
  <sheetData>
    <row r="1" spans="1:10" ht="15" x14ac:dyDescent="0.2">
      <c r="A1" s="16" t="s">
        <v>172</v>
      </c>
      <c r="D1" s="68" t="s">
        <v>170</v>
      </c>
      <c r="E1" s="68"/>
    </row>
    <row r="2" spans="1:10" ht="45.75" thickBot="1" x14ac:dyDescent="0.25">
      <c r="B2" s="11" t="s">
        <v>91</v>
      </c>
      <c r="C2" s="10" t="s">
        <v>119</v>
      </c>
      <c r="D2" s="70" t="s">
        <v>183</v>
      </c>
      <c r="E2" s="70" t="s">
        <v>171</v>
      </c>
    </row>
    <row r="3" spans="1:10" ht="15" x14ac:dyDescent="0.2">
      <c r="B3" s="17" t="s">
        <v>90</v>
      </c>
      <c r="C3" s="18">
        <v>298000000</v>
      </c>
      <c r="D3" s="71">
        <f>SUM(D11:D22)</f>
        <v>722439</v>
      </c>
      <c r="E3" s="67">
        <f>C3/SUM(D11:D22)</f>
        <v>412.49157368303759</v>
      </c>
    </row>
    <row r="4" spans="1:10" ht="15.75" thickBot="1" x14ac:dyDescent="0.25">
      <c r="B4" s="19" t="s">
        <v>92</v>
      </c>
      <c r="C4" s="20">
        <v>131000000</v>
      </c>
      <c r="D4" s="71">
        <f>SUM(I11:I22)</f>
        <v>438422</v>
      </c>
      <c r="E4" s="67">
        <f>C4/SUM(I11:I22)</f>
        <v>298.7988741440895</v>
      </c>
    </row>
    <row r="7" spans="1:10" ht="15" x14ac:dyDescent="0.2">
      <c r="A7" s="16" t="s">
        <v>182</v>
      </c>
      <c r="F7" s="68" t="s">
        <v>169</v>
      </c>
    </row>
    <row r="8" spans="1:10" ht="15" x14ac:dyDescent="0.2">
      <c r="B8" s="16" t="s">
        <v>117</v>
      </c>
      <c r="G8" s="16" t="s">
        <v>118</v>
      </c>
    </row>
    <row r="9" spans="1:10" s="1" customFormat="1" x14ac:dyDescent="0.2">
      <c r="A9"/>
      <c r="B9"/>
      <c r="C9"/>
      <c r="D9"/>
      <c r="E9"/>
      <c r="F9"/>
      <c r="G9"/>
      <c r="H9"/>
      <c r="I9"/>
      <c r="J9"/>
    </row>
    <row r="10" spans="1:10" ht="14.25" x14ac:dyDescent="0.2">
      <c r="A10" s="1"/>
      <c r="B10" s="60" t="s">
        <v>19</v>
      </c>
      <c r="C10" s="61" t="s">
        <v>20</v>
      </c>
      <c r="D10" s="61" t="s">
        <v>21</v>
      </c>
      <c r="E10" s="67" t="s">
        <v>168</v>
      </c>
      <c r="F10" s="15"/>
      <c r="G10" s="60" t="s">
        <v>19</v>
      </c>
      <c r="H10" s="61" t="s">
        <v>20</v>
      </c>
      <c r="I10" s="61" t="s">
        <v>21</v>
      </c>
      <c r="J10" s="67" t="s">
        <v>168</v>
      </c>
    </row>
    <row r="11" spans="1:10" ht="15" x14ac:dyDescent="0.2">
      <c r="B11" s="59" t="s">
        <v>22</v>
      </c>
      <c r="C11" s="13">
        <v>87630</v>
      </c>
      <c r="D11" s="14">
        <v>56908</v>
      </c>
      <c r="E11" s="69">
        <f>D11/C11</f>
        <v>0.64941230172315412</v>
      </c>
      <c r="F11" s="12"/>
      <c r="G11" s="59" t="s">
        <v>120</v>
      </c>
      <c r="H11" s="13">
        <v>60019</v>
      </c>
      <c r="I11" s="14">
        <v>36690</v>
      </c>
      <c r="J11" s="69">
        <f>I11/H11</f>
        <v>0.61130641963378263</v>
      </c>
    </row>
    <row r="12" spans="1:10" ht="15" x14ac:dyDescent="0.2">
      <c r="B12" s="59" t="s">
        <v>23</v>
      </c>
      <c r="C12" s="13">
        <v>88976</v>
      </c>
      <c r="D12" s="14">
        <v>58976</v>
      </c>
      <c r="E12" s="69">
        <f t="shared" ref="E12:E22" si="0">D12/C12</f>
        <v>0.66283042618234134</v>
      </c>
      <c r="F12" s="12"/>
      <c r="G12" s="59" t="s">
        <v>23</v>
      </c>
      <c r="H12" s="13">
        <v>60654</v>
      </c>
      <c r="I12" s="14">
        <v>36679</v>
      </c>
      <c r="J12" s="69">
        <f t="shared" ref="J12:J22" si="1">I12/H12</f>
        <v>0.60472516239654428</v>
      </c>
    </row>
    <row r="13" spans="1:10" ht="15" x14ac:dyDescent="0.2">
      <c r="B13" s="59" t="s">
        <v>14</v>
      </c>
      <c r="C13" s="13">
        <v>88874</v>
      </c>
      <c r="D13" s="14">
        <v>60432</v>
      </c>
      <c r="E13" s="69">
        <f t="shared" si="0"/>
        <v>0.67997389562751764</v>
      </c>
      <c r="F13" s="12"/>
      <c r="G13" s="59" t="s">
        <v>14</v>
      </c>
      <c r="H13" s="13">
        <v>61432</v>
      </c>
      <c r="I13" s="14">
        <v>36690</v>
      </c>
      <c r="J13" s="69">
        <f t="shared" si="1"/>
        <v>0.5972457351217606</v>
      </c>
    </row>
    <row r="14" spans="1:10" ht="15" x14ac:dyDescent="0.2">
      <c r="B14" s="59" t="s">
        <v>84</v>
      </c>
      <c r="C14" s="13">
        <v>90685</v>
      </c>
      <c r="D14" s="14">
        <v>60420</v>
      </c>
      <c r="E14" s="69">
        <f t="shared" si="0"/>
        <v>0.66626233665986656</v>
      </c>
      <c r="F14" s="12"/>
      <c r="G14" s="59" t="s">
        <v>84</v>
      </c>
      <c r="H14" s="13">
        <v>61891</v>
      </c>
      <c r="I14" s="14">
        <v>36177</v>
      </c>
      <c r="J14" s="69">
        <f t="shared" si="1"/>
        <v>0.58452763729783008</v>
      </c>
    </row>
    <row r="15" spans="1:10" ht="15" x14ac:dyDescent="0.2">
      <c r="B15" s="59" t="s">
        <v>85</v>
      </c>
      <c r="C15" s="13">
        <v>88976</v>
      </c>
      <c r="D15" s="14">
        <v>58118</v>
      </c>
      <c r="E15" s="69">
        <f t="shared" si="0"/>
        <v>0.65318737637115631</v>
      </c>
      <c r="F15" s="12"/>
      <c r="G15" s="59" t="s">
        <v>85</v>
      </c>
      <c r="H15" s="13">
        <v>61580</v>
      </c>
      <c r="I15" s="14">
        <v>37980</v>
      </c>
      <c r="J15" s="69">
        <f t="shared" si="1"/>
        <v>0.61675868788567711</v>
      </c>
    </row>
    <row r="16" spans="1:10" ht="15" x14ac:dyDescent="0.2">
      <c r="B16" s="59" t="s">
        <v>86</v>
      </c>
      <c r="C16" s="13">
        <v>91877</v>
      </c>
      <c r="D16" s="14">
        <v>60998</v>
      </c>
      <c r="E16" s="69">
        <f t="shared" si="0"/>
        <v>0.66390935707522014</v>
      </c>
      <c r="F16" s="12"/>
      <c r="G16" s="59" t="s">
        <v>86</v>
      </c>
      <c r="H16" s="13">
        <v>62890</v>
      </c>
      <c r="I16" s="14">
        <v>38436</v>
      </c>
      <c r="J16" s="69">
        <f t="shared" si="1"/>
        <v>0.61116234695500082</v>
      </c>
    </row>
    <row r="17" spans="2:10" ht="15" x14ac:dyDescent="0.2">
      <c r="B17" s="59" t="s">
        <v>87</v>
      </c>
      <c r="C17" s="13">
        <v>92765</v>
      </c>
      <c r="D17" s="14">
        <v>61980</v>
      </c>
      <c r="E17" s="69">
        <f t="shared" si="0"/>
        <v>0.66813992346251283</v>
      </c>
      <c r="F17" s="12"/>
      <c r="G17" s="59" t="s">
        <v>87</v>
      </c>
      <c r="H17" s="13">
        <v>64581</v>
      </c>
      <c r="I17" s="14">
        <v>36122</v>
      </c>
      <c r="J17" s="69">
        <f t="shared" si="1"/>
        <v>0.55932859509762933</v>
      </c>
    </row>
    <row r="18" spans="2:10" ht="15" x14ac:dyDescent="0.2">
      <c r="B18" s="59" t="s">
        <v>88</v>
      </c>
      <c r="C18" s="13">
        <v>91744</v>
      </c>
      <c r="D18" s="14">
        <v>61654</v>
      </c>
      <c r="E18" s="69">
        <f t="shared" si="0"/>
        <v>0.67202214858737352</v>
      </c>
      <c r="F18" s="12"/>
      <c r="G18" s="59" t="s">
        <v>88</v>
      </c>
      <c r="H18" s="13">
        <v>64200</v>
      </c>
      <c r="I18" s="14">
        <v>36030</v>
      </c>
      <c r="J18" s="69">
        <f t="shared" si="1"/>
        <v>0.56121495327102799</v>
      </c>
    </row>
    <row r="19" spans="2:10" ht="15" x14ac:dyDescent="0.2">
      <c r="B19" s="59" t="s">
        <v>89</v>
      </c>
      <c r="C19" s="13">
        <v>92870</v>
      </c>
      <c r="D19" s="14">
        <v>62080</v>
      </c>
      <c r="E19" s="69">
        <f t="shared" si="0"/>
        <v>0.66846128997523424</v>
      </c>
      <c r="F19" s="12"/>
      <c r="G19" s="59" t="s">
        <v>89</v>
      </c>
      <c r="H19" s="13">
        <v>66360</v>
      </c>
      <c r="I19" s="14">
        <v>36780</v>
      </c>
      <c r="J19" s="69">
        <f t="shared" si="1"/>
        <v>0.55424954792043402</v>
      </c>
    </row>
    <row r="20" spans="2:10" ht="15" x14ac:dyDescent="0.2">
      <c r="B20" s="59" t="s">
        <v>15</v>
      </c>
      <c r="C20" s="13">
        <v>90685</v>
      </c>
      <c r="D20" s="14">
        <v>62012</v>
      </c>
      <c r="E20" s="69">
        <f>D20/C20</f>
        <v>0.68381761040965983</v>
      </c>
      <c r="F20" s="12"/>
      <c r="G20" s="59" t="s">
        <v>16</v>
      </c>
      <c r="H20" s="13">
        <v>65339</v>
      </c>
      <c r="I20" s="14">
        <v>35012</v>
      </c>
      <c r="J20" s="69">
        <f>I20/H20</f>
        <v>0.53585148226939505</v>
      </c>
    </row>
    <row r="21" spans="2:10" ht="15" x14ac:dyDescent="0.2">
      <c r="B21" s="59" t="s">
        <v>17</v>
      </c>
      <c r="C21" s="13">
        <v>88976</v>
      </c>
      <c r="D21" s="14">
        <v>59821</v>
      </c>
      <c r="E21" s="69">
        <f t="shared" si="0"/>
        <v>0.67232736917820535</v>
      </c>
      <c r="F21" s="12"/>
      <c r="G21" s="59" t="s">
        <v>18</v>
      </c>
      <c r="H21" s="13">
        <v>66230</v>
      </c>
      <c r="I21" s="14">
        <v>35876</v>
      </c>
      <c r="J21" s="69">
        <f t="shared" si="1"/>
        <v>0.54168805677185561</v>
      </c>
    </row>
    <row r="22" spans="2:10" ht="15" x14ac:dyDescent="0.2">
      <c r="B22" s="59" t="s">
        <v>116</v>
      </c>
      <c r="C22" s="13">
        <v>90013</v>
      </c>
      <c r="D22" s="14">
        <v>59040</v>
      </c>
      <c r="E22" s="69">
        <f t="shared" si="0"/>
        <v>0.65590525812938127</v>
      </c>
      <c r="F22" s="12"/>
      <c r="G22" s="59" t="s">
        <v>116</v>
      </c>
      <c r="H22" s="13">
        <v>68682</v>
      </c>
      <c r="I22" s="14">
        <v>35950</v>
      </c>
      <c r="J22" s="69">
        <f t="shared" si="1"/>
        <v>0.52342680760606852</v>
      </c>
    </row>
    <row r="23" spans="2:10" ht="14.25" x14ac:dyDescent="0.2">
      <c r="B23" s="12"/>
      <c r="C23" s="12"/>
      <c r="F23" s="12"/>
      <c r="G23" s="12"/>
      <c r="H23" s="12"/>
      <c r="I23" s="12"/>
      <c r="J23" s="12"/>
    </row>
    <row r="24" spans="2:10" ht="14.25" x14ac:dyDescent="0.2">
      <c r="B24" s="12"/>
      <c r="C24" s="12"/>
    </row>
  </sheetData>
  <phoneticPr fontId="4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90" zoomScaleNormal="90" workbookViewId="0">
      <selection activeCell="C6" sqref="C6:C7"/>
    </sheetView>
  </sheetViews>
  <sheetFormatPr defaultColWidth="11" defaultRowHeight="12.75" x14ac:dyDescent="0.2"/>
  <cols>
    <col min="1" max="1" width="43.625" customWidth="1"/>
    <col min="2" max="2" width="11.875" customWidth="1"/>
  </cols>
  <sheetData>
    <row r="1" spans="1:3" ht="13.5" thickBot="1" x14ac:dyDescent="0.25"/>
    <row r="2" spans="1:3" ht="32.1" customHeight="1" x14ac:dyDescent="0.2">
      <c r="A2" s="27"/>
      <c r="B2" s="28" t="s">
        <v>121</v>
      </c>
      <c r="C2" s="29" t="s">
        <v>68</v>
      </c>
    </row>
    <row r="3" spans="1:3" ht="21" thickBot="1" x14ac:dyDescent="0.25">
      <c r="A3" s="30"/>
      <c r="B3" s="26"/>
      <c r="C3" s="31"/>
    </row>
    <row r="4" spans="1:3" ht="36" x14ac:dyDescent="0.2">
      <c r="A4" s="21" t="s">
        <v>30</v>
      </c>
      <c r="B4" s="62">
        <v>0.42</v>
      </c>
      <c r="C4" s="64">
        <v>0.28999999999999998</v>
      </c>
    </row>
    <row r="5" spans="1:3" ht="18.75" thickBot="1" x14ac:dyDescent="0.25">
      <c r="A5" s="22" t="s">
        <v>122</v>
      </c>
      <c r="B5" s="63"/>
      <c r="C5" s="65"/>
    </row>
    <row r="6" spans="1:3" ht="36" x14ac:dyDescent="0.2">
      <c r="A6" s="21" t="s">
        <v>31</v>
      </c>
      <c r="B6" s="62">
        <v>0.44</v>
      </c>
      <c r="C6" s="64">
        <v>0.35</v>
      </c>
    </row>
    <row r="7" spans="1:3" ht="18.75" thickBot="1" x14ac:dyDescent="0.25">
      <c r="A7" s="22" t="s">
        <v>123</v>
      </c>
      <c r="B7" s="63"/>
      <c r="C7" s="65"/>
    </row>
    <row r="8" spans="1:3" ht="18.75" thickBot="1" x14ac:dyDescent="0.25">
      <c r="A8" s="23"/>
      <c r="B8" s="24"/>
      <c r="C8" s="25"/>
    </row>
    <row r="9" spans="1:3" ht="36" x14ac:dyDescent="0.2">
      <c r="A9" s="21" t="s">
        <v>32</v>
      </c>
      <c r="B9" s="62">
        <v>0.49</v>
      </c>
      <c r="C9" s="64">
        <v>0.3</v>
      </c>
    </row>
    <row r="10" spans="1:3" ht="18.75" thickBot="1" x14ac:dyDescent="0.25">
      <c r="A10" s="22" t="s">
        <v>124</v>
      </c>
      <c r="B10" s="63"/>
      <c r="C10" s="65"/>
    </row>
    <row r="11" spans="1:3" ht="36" x14ac:dyDescent="0.2">
      <c r="A11" s="21" t="s">
        <v>32</v>
      </c>
      <c r="B11" s="62">
        <v>0.52</v>
      </c>
      <c r="C11" s="64">
        <v>0.36</v>
      </c>
    </row>
    <row r="12" spans="1:3" ht="18.75" thickBot="1" x14ac:dyDescent="0.25">
      <c r="A12" s="22" t="s">
        <v>123</v>
      </c>
      <c r="B12" s="63"/>
      <c r="C12" s="65"/>
    </row>
  </sheetData>
  <mergeCells count="8">
    <mergeCell ref="B11:B12"/>
    <mergeCell ref="C11:C12"/>
    <mergeCell ref="B4:B5"/>
    <mergeCell ref="C4:C5"/>
    <mergeCell ref="B6:B7"/>
    <mergeCell ref="C6:C7"/>
    <mergeCell ref="B9:B10"/>
    <mergeCell ref="C9:C10"/>
  </mergeCells>
  <phoneticPr fontId="4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Normal="100" workbookViewId="0">
      <selection activeCell="C8" sqref="C8"/>
    </sheetView>
  </sheetViews>
  <sheetFormatPr defaultColWidth="11" defaultRowHeight="12.75" x14ac:dyDescent="0.2"/>
  <cols>
    <col min="1" max="1" width="24.25" customWidth="1"/>
    <col min="2" max="2" width="12.25" customWidth="1"/>
    <col min="3" max="3" width="11.875" customWidth="1"/>
    <col min="4" max="4" width="20.875" customWidth="1"/>
  </cols>
  <sheetData>
    <row r="2" spans="1:4" ht="19.5" thickBot="1" x14ac:dyDescent="0.35">
      <c r="A2" s="32" t="s">
        <v>73</v>
      </c>
      <c r="B2" s="33"/>
      <c r="C2" s="33"/>
      <c r="D2" s="33"/>
    </row>
    <row r="3" spans="1:4" ht="15" x14ac:dyDescent="0.25">
      <c r="A3" s="39" t="s">
        <v>74</v>
      </c>
      <c r="B3" s="40" t="s">
        <v>33</v>
      </c>
      <c r="C3" s="45" t="s">
        <v>106</v>
      </c>
      <c r="D3" s="51" t="s">
        <v>81</v>
      </c>
    </row>
    <row r="4" spans="1:4" ht="15" x14ac:dyDescent="0.25">
      <c r="A4" s="41" t="s">
        <v>34</v>
      </c>
      <c r="B4" s="38"/>
      <c r="C4" s="46"/>
      <c r="D4" s="52"/>
    </row>
    <row r="5" spans="1:4" ht="15" x14ac:dyDescent="0.25">
      <c r="A5" s="42" t="s">
        <v>35</v>
      </c>
      <c r="B5" s="37">
        <v>0.5</v>
      </c>
      <c r="C5" s="47">
        <v>0.7</v>
      </c>
      <c r="D5" s="53">
        <v>0.53</v>
      </c>
    </row>
    <row r="6" spans="1:4" ht="15" x14ac:dyDescent="0.25">
      <c r="A6" s="42" t="s">
        <v>36</v>
      </c>
      <c r="B6" s="37">
        <v>0.5</v>
      </c>
      <c r="C6" s="47">
        <v>0.3</v>
      </c>
      <c r="D6" s="53">
        <v>0.47</v>
      </c>
    </row>
    <row r="7" spans="1:4" ht="15" x14ac:dyDescent="0.25">
      <c r="A7" s="41" t="s">
        <v>37</v>
      </c>
      <c r="B7" s="35"/>
      <c r="C7" s="48"/>
      <c r="D7" s="54"/>
    </row>
    <row r="8" spans="1:4" ht="15" x14ac:dyDescent="0.25">
      <c r="A8" s="42" t="s">
        <v>3</v>
      </c>
      <c r="B8" s="37">
        <v>0.1</v>
      </c>
      <c r="C8" s="47">
        <v>0.25</v>
      </c>
      <c r="D8" s="53">
        <v>0.15</v>
      </c>
    </row>
    <row r="9" spans="1:4" ht="15" x14ac:dyDescent="0.25">
      <c r="A9" s="42" t="s">
        <v>4</v>
      </c>
      <c r="B9" s="37">
        <v>0.42</v>
      </c>
      <c r="C9" s="47">
        <v>0.3</v>
      </c>
      <c r="D9" s="53">
        <v>0.4</v>
      </c>
    </row>
    <row r="10" spans="1:4" ht="15" x14ac:dyDescent="0.25">
      <c r="A10" s="42" t="s">
        <v>5</v>
      </c>
      <c r="B10" s="37">
        <v>0.28000000000000003</v>
      </c>
      <c r="C10" s="47">
        <v>0.15</v>
      </c>
      <c r="D10" s="53">
        <v>0.17</v>
      </c>
    </row>
    <row r="11" spans="1:4" ht="15" x14ac:dyDescent="0.25">
      <c r="A11" s="42" t="s">
        <v>6</v>
      </c>
      <c r="B11" s="37">
        <v>0.12</v>
      </c>
      <c r="C11" s="47">
        <v>0.15</v>
      </c>
      <c r="D11" s="53">
        <v>0.17</v>
      </c>
    </row>
    <row r="12" spans="1:4" ht="15" x14ac:dyDescent="0.25">
      <c r="A12" s="42" t="s">
        <v>7</v>
      </c>
      <c r="B12" s="37">
        <v>0.08</v>
      </c>
      <c r="C12" s="47">
        <v>0.15</v>
      </c>
      <c r="D12" s="53">
        <v>0.1</v>
      </c>
    </row>
    <row r="13" spans="1:4" ht="15" x14ac:dyDescent="0.25">
      <c r="A13" s="41" t="s">
        <v>75</v>
      </c>
      <c r="B13" s="35"/>
      <c r="C13" s="49"/>
      <c r="D13" s="54"/>
    </row>
    <row r="14" spans="1:4" ht="15" x14ac:dyDescent="0.25">
      <c r="A14" s="42" t="s">
        <v>76</v>
      </c>
      <c r="B14" s="37">
        <v>0.14000000000000001</v>
      </c>
      <c r="C14" s="47">
        <v>0.28000000000000003</v>
      </c>
      <c r="D14" s="53">
        <v>0.2</v>
      </c>
    </row>
    <row r="15" spans="1:4" ht="15" x14ac:dyDescent="0.25">
      <c r="A15" s="42" t="s">
        <v>77</v>
      </c>
      <c r="B15" s="37">
        <v>0.32</v>
      </c>
      <c r="C15" s="47">
        <v>0.24</v>
      </c>
      <c r="D15" s="53">
        <v>0.3</v>
      </c>
    </row>
    <row r="16" spans="1:4" ht="15" x14ac:dyDescent="0.25">
      <c r="A16" s="42" t="s">
        <v>78</v>
      </c>
      <c r="B16" s="37">
        <v>0.24</v>
      </c>
      <c r="C16" s="47">
        <v>0.2</v>
      </c>
      <c r="D16" s="53">
        <v>0.21</v>
      </c>
    </row>
    <row r="17" spans="1:4" ht="15" x14ac:dyDescent="0.25">
      <c r="A17" s="42" t="s">
        <v>80</v>
      </c>
      <c r="B17" s="37">
        <v>7.0000000000000007E-2</v>
      </c>
      <c r="C17" s="47">
        <v>0.12</v>
      </c>
      <c r="D17" s="53">
        <v>0.11</v>
      </c>
    </row>
    <row r="18" spans="1:4" ht="15.75" thickBot="1" x14ac:dyDescent="0.3">
      <c r="A18" s="43" t="s">
        <v>79</v>
      </c>
      <c r="B18" s="44">
        <v>0.23</v>
      </c>
      <c r="C18" s="50">
        <v>0.16</v>
      </c>
      <c r="D18" s="55">
        <v>0.18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B1" zoomScaleNormal="100" workbookViewId="0">
      <selection activeCell="I7" sqref="I7"/>
    </sheetView>
  </sheetViews>
  <sheetFormatPr defaultColWidth="11" defaultRowHeight="12.75" x14ac:dyDescent="0.2"/>
  <cols>
    <col min="1" max="1" width="8.25" customWidth="1"/>
    <col min="2" max="2" width="20.875" customWidth="1"/>
    <col min="3" max="3" width="10.125" bestFit="1" customWidth="1"/>
    <col min="4" max="4" width="13.75" bestFit="1" customWidth="1"/>
    <col min="5" max="5" width="11.875" bestFit="1" customWidth="1"/>
    <col min="6" max="6" width="7.5" bestFit="1" customWidth="1"/>
    <col min="7" max="7" width="11.75" bestFit="1" customWidth="1"/>
    <col min="8" max="8" width="7.5" customWidth="1"/>
  </cols>
  <sheetData>
    <row r="1" spans="1:11" ht="18" x14ac:dyDescent="0.25">
      <c r="B1" s="4" t="s">
        <v>12</v>
      </c>
    </row>
    <row r="2" spans="1:11" x14ac:dyDescent="0.2">
      <c r="G2" s="7" t="s">
        <v>1</v>
      </c>
      <c r="I2" s="8" t="s">
        <v>103</v>
      </c>
    </row>
    <row r="3" spans="1:11" x14ac:dyDescent="0.2">
      <c r="A3" s="9" t="s">
        <v>163</v>
      </c>
      <c r="B3" s="2" t="s">
        <v>13</v>
      </c>
      <c r="C3" s="9" t="s">
        <v>82</v>
      </c>
      <c r="D3" s="9" t="s">
        <v>131</v>
      </c>
      <c r="E3" s="9" t="s">
        <v>11</v>
      </c>
      <c r="F3" s="9" t="s">
        <v>142</v>
      </c>
      <c r="G3" s="9" t="s">
        <v>24</v>
      </c>
    </row>
    <row r="4" spans="1:11" x14ac:dyDescent="0.2">
      <c r="A4" s="9">
        <v>1</v>
      </c>
      <c r="B4" s="2" t="s">
        <v>110</v>
      </c>
      <c r="C4" s="9">
        <v>550</v>
      </c>
      <c r="D4" s="9">
        <v>550</v>
      </c>
      <c r="E4" s="9">
        <v>0</v>
      </c>
      <c r="F4" s="9">
        <f t="shared" ref="F4:F35" si="0">C4-D4-E4</f>
        <v>0</v>
      </c>
      <c r="G4" s="9">
        <v>3</v>
      </c>
      <c r="I4" s="1"/>
    </row>
    <row r="5" spans="1:11" x14ac:dyDescent="0.2">
      <c r="A5" s="9">
        <v>2</v>
      </c>
      <c r="B5" s="2" t="s">
        <v>113</v>
      </c>
      <c r="C5" s="9">
        <v>1099</v>
      </c>
      <c r="D5" s="9">
        <v>450</v>
      </c>
      <c r="E5" s="9">
        <v>450</v>
      </c>
      <c r="F5" s="9">
        <f t="shared" si="0"/>
        <v>199</v>
      </c>
      <c r="G5" s="9">
        <v>2</v>
      </c>
    </row>
    <row r="6" spans="1:11" x14ac:dyDescent="0.2">
      <c r="A6" s="9">
        <v>3</v>
      </c>
      <c r="B6" s="2" t="s">
        <v>114</v>
      </c>
      <c r="C6" s="9">
        <v>290</v>
      </c>
      <c r="D6" s="9">
        <v>190</v>
      </c>
      <c r="E6" s="9">
        <v>0</v>
      </c>
      <c r="F6" s="9">
        <f t="shared" si="0"/>
        <v>100</v>
      </c>
      <c r="G6" s="9">
        <v>4</v>
      </c>
    </row>
    <row r="7" spans="1:11" x14ac:dyDescent="0.2">
      <c r="A7" s="9">
        <v>4</v>
      </c>
      <c r="B7" s="2" t="s">
        <v>46</v>
      </c>
      <c r="C7" s="9">
        <v>1755</v>
      </c>
      <c r="D7" s="9">
        <v>490</v>
      </c>
      <c r="E7" s="9">
        <v>900</v>
      </c>
      <c r="F7" s="9">
        <f t="shared" si="0"/>
        <v>365</v>
      </c>
      <c r="G7" s="9">
        <v>1</v>
      </c>
      <c r="I7" s="75" t="s">
        <v>173</v>
      </c>
      <c r="J7" s="73"/>
      <c r="K7" s="73"/>
    </row>
    <row r="8" spans="1:11" x14ac:dyDescent="0.2">
      <c r="A8" s="9">
        <v>5</v>
      </c>
      <c r="B8" s="2" t="s">
        <v>47</v>
      </c>
      <c r="C8" s="9">
        <v>1575</v>
      </c>
      <c r="D8" s="9">
        <v>450</v>
      </c>
      <c r="E8" s="9">
        <v>950</v>
      </c>
      <c r="F8" s="9">
        <f t="shared" si="0"/>
        <v>175</v>
      </c>
      <c r="G8" s="9">
        <v>3</v>
      </c>
      <c r="I8" s="74">
        <f>SUM(C4:C103)/100</f>
        <v>1115.43</v>
      </c>
      <c r="J8" s="73"/>
      <c r="K8" s="73"/>
    </row>
    <row r="9" spans="1:11" x14ac:dyDescent="0.2">
      <c r="A9" s="9">
        <v>6</v>
      </c>
      <c r="B9" s="2" t="s">
        <v>48</v>
      </c>
      <c r="C9" s="9">
        <v>455</v>
      </c>
      <c r="D9" s="9">
        <v>345</v>
      </c>
      <c r="E9" s="9">
        <v>0</v>
      </c>
      <c r="F9" s="9">
        <f t="shared" si="0"/>
        <v>110</v>
      </c>
      <c r="G9" s="9">
        <v>2</v>
      </c>
      <c r="I9" s="73"/>
      <c r="J9" s="73"/>
      <c r="K9" s="73"/>
    </row>
    <row r="10" spans="1:11" x14ac:dyDescent="0.2">
      <c r="A10" s="9">
        <v>7</v>
      </c>
      <c r="B10" s="2" t="s">
        <v>64</v>
      </c>
      <c r="C10" s="9">
        <v>1455</v>
      </c>
      <c r="D10" s="9">
        <v>400</v>
      </c>
      <c r="E10" s="9">
        <v>1000</v>
      </c>
      <c r="F10" s="9">
        <f t="shared" si="0"/>
        <v>55</v>
      </c>
      <c r="G10" s="9">
        <v>1</v>
      </c>
      <c r="I10" s="74" t="s">
        <v>174</v>
      </c>
      <c r="J10" s="73"/>
      <c r="K10" s="73"/>
    </row>
    <row r="11" spans="1:11" x14ac:dyDescent="0.2">
      <c r="A11" s="9">
        <v>8</v>
      </c>
      <c r="B11" s="2" t="s">
        <v>65</v>
      </c>
      <c r="C11" s="9">
        <v>230</v>
      </c>
      <c r="D11" s="9">
        <v>100</v>
      </c>
      <c r="E11" s="9">
        <v>100</v>
      </c>
      <c r="F11" s="9">
        <f t="shared" si="0"/>
        <v>30</v>
      </c>
      <c r="G11" s="9">
        <v>4</v>
      </c>
      <c r="I11" s="72" t="s">
        <v>175</v>
      </c>
      <c r="J11" s="73"/>
      <c r="K11" s="73"/>
    </row>
    <row r="12" spans="1:11" x14ac:dyDescent="0.2">
      <c r="A12" s="9">
        <v>9</v>
      </c>
      <c r="B12" s="2" t="s">
        <v>66</v>
      </c>
      <c r="C12" s="9">
        <v>210</v>
      </c>
      <c r="D12" s="9">
        <v>150</v>
      </c>
      <c r="E12" s="9">
        <v>0</v>
      </c>
      <c r="F12" s="9">
        <f t="shared" si="0"/>
        <v>60</v>
      </c>
      <c r="G12" s="9">
        <v>4</v>
      </c>
      <c r="I12" s="73">
        <f>SUM(D4:D103)/100</f>
        <v>409.04</v>
      </c>
      <c r="J12" s="73"/>
      <c r="K12" s="73"/>
    </row>
    <row r="13" spans="1:11" x14ac:dyDescent="0.2">
      <c r="A13" s="9">
        <v>10</v>
      </c>
      <c r="B13" s="2" t="s">
        <v>67</v>
      </c>
      <c r="C13" s="9">
        <v>2410</v>
      </c>
      <c r="D13" s="9">
        <v>1000</v>
      </c>
      <c r="E13" s="9">
        <v>1200</v>
      </c>
      <c r="F13" s="9">
        <f t="shared" si="0"/>
        <v>210</v>
      </c>
      <c r="G13" s="9">
        <v>1</v>
      </c>
      <c r="I13" s="72" t="s">
        <v>176</v>
      </c>
      <c r="J13" s="73"/>
      <c r="K13" s="73"/>
    </row>
    <row r="14" spans="1:11" x14ac:dyDescent="0.2">
      <c r="A14" s="9">
        <v>11</v>
      </c>
      <c r="B14" s="2" t="s">
        <v>164</v>
      </c>
      <c r="C14" s="9">
        <v>355</v>
      </c>
      <c r="D14" s="9">
        <v>100</v>
      </c>
      <c r="E14" s="9">
        <v>0</v>
      </c>
      <c r="F14" s="9">
        <f t="shared" si="0"/>
        <v>255</v>
      </c>
      <c r="G14" s="9">
        <v>4</v>
      </c>
      <c r="I14" s="73">
        <f>SUM(E4:E103)/100</f>
        <v>464.05</v>
      </c>
      <c r="J14" s="73"/>
      <c r="K14" s="73"/>
    </row>
    <row r="15" spans="1:11" x14ac:dyDescent="0.2">
      <c r="A15" s="9">
        <v>12</v>
      </c>
      <c r="B15" s="2" t="s">
        <v>165</v>
      </c>
      <c r="C15" s="9">
        <v>625</v>
      </c>
      <c r="D15" s="9">
        <v>300</v>
      </c>
      <c r="E15" s="9">
        <v>0</v>
      </c>
      <c r="F15" s="9">
        <f t="shared" si="0"/>
        <v>325</v>
      </c>
      <c r="G15" s="9">
        <v>4</v>
      </c>
      <c r="I15" s="72" t="s">
        <v>177</v>
      </c>
      <c r="J15" s="73"/>
      <c r="K15" s="73"/>
    </row>
    <row r="16" spans="1:11" x14ac:dyDescent="0.2">
      <c r="A16" s="9">
        <v>13</v>
      </c>
      <c r="B16" s="2" t="s">
        <v>166</v>
      </c>
      <c r="C16" s="9">
        <v>2655</v>
      </c>
      <c r="D16" s="9">
        <v>890</v>
      </c>
      <c r="E16" s="9">
        <v>1500</v>
      </c>
      <c r="F16" s="9">
        <f t="shared" si="0"/>
        <v>265</v>
      </c>
      <c r="G16" s="9">
        <v>1</v>
      </c>
      <c r="I16" s="73">
        <f>SUM(F4:F103)/100</f>
        <v>242.34</v>
      </c>
      <c r="J16" s="73"/>
      <c r="K16" s="73"/>
    </row>
    <row r="17" spans="1:11" x14ac:dyDescent="0.2">
      <c r="A17" s="9">
        <v>14</v>
      </c>
      <c r="B17" s="2" t="s">
        <v>167</v>
      </c>
      <c r="C17" s="9">
        <v>1755</v>
      </c>
      <c r="D17" s="9">
        <v>700</v>
      </c>
      <c r="E17" s="9">
        <v>800</v>
      </c>
      <c r="F17" s="9">
        <f t="shared" si="0"/>
        <v>255</v>
      </c>
      <c r="G17" s="9">
        <v>1</v>
      </c>
      <c r="I17" s="73"/>
      <c r="J17" s="73"/>
      <c r="K17" s="73"/>
    </row>
    <row r="18" spans="1:11" x14ac:dyDescent="0.2">
      <c r="A18" s="9">
        <v>15</v>
      </c>
      <c r="B18" s="2" t="s">
        <v>2</v>
      </c>
      <c r="C18" s="9">
        <v>375</v>
      </c>
      <c r="D18" s="9">
        <v>120</v>
      </c>
      <c r="E18" s="9">
        <v>0</v>
      </c>
      <c r="F18" s="9">
        <f t="shared" si="0"/>
        <v>255</v>
      </c>
      <c r="G18" s="9">
        <v>3</v>
      </c>
      <c r="I18" s="73"/>
      <c r="J18" s="73"/>
      <c r="K18" s="73"/>
    </row>
    <row r="19" spans="1:11" x14ac:dyDescent="0.2">
      <c r="A19" s="9">
        <v>16</v>
      </c>
      <c r="B19" s="2" t="s">
        <v>143</v>
      </c>
      <c r="C19" s="9">
        <v>870</v>
      </c>
      <c r="D19" s="9">
        <v>710</v>
      </c>
      <c r="E19" s="9">
        <v>0</v>
      </c>
      <c r="F19" s="9">
        <f t="shared" si="0"/>
        <v>160</v>
      </c>
      <c r="G19" s="9">
        <v>2</v>
      </c>
      <c r="I19" s="74" t="s">
        <v>174</v>
      </c>
      <c r="J19" s="73"/>
      <c r="K19" s="73"/>
    </row>
    <row r="20" spans="1:11" x14ac:dyDescent="0.2">
      <c r="A20" s="9">
        <v>17</v>
      </c>
      <c r="B20" s="2" t="s">
        <v>144</v>
      </c>
      <c r="C20" s="9">
        <v>2210</v>
      </c>
      <c r="D20" s="9">
        <v>650</v>
      </c>
      <c r="E20" s="9">
        <v>1300</v>
      </c>
      <c r="F20" s="9">
        <f t="shared" si="0"/>
        <v>260</v>
      </c>
      <c r="G20" s="9">
        <v>1</v>
      </c>
      <c r="I20" s="73" t="s">
        <v>178</v>
      </c>
      <c r="J20" s="73"/>
      <c r="K20" s="73">
        <f>100 - COUNTIF(D3:D103, 0)</f>
        <v>89</v>
      </c>
    </row>
    <row r="21" spans="1:11" x14ac:dyDescent="0.2">
      <c r="A21" s="9">
        <v>18</v>
      </c>
      <c r="B21" s="2" t="s">
        <v>145</v>
      </c>
      <c r="C21" s="9">
        <v>509</v>
      </c>
      <c r="D21" s="9">
        <v>100</v>
      </c>
      <c r="E21" s="9">
        <v>150</v>
      </c>
      <c r="F21" s="9">
        <f t="shared" si="0"/>
        <v>259</v>
      </c>
      <c r="G21" s="9">
        <v>3</v>
      </c>
      <c r="I21" s="72" t="s">
        <v>179</v>
      </c>
      <c r="J21" s="73"/>
      <c r="K21" s="73"/>
    </row>
    <row r="22" spans="1:11" x14ac:dyDescent="0.2">
      <c r="A22" s="9">
        <v>19</v>
      </c>
      <c r="B22" s="2" t="s">
        <v>146</v>
      </c>
      <c r="C22" s="9">
        <v>2110</v>
      </c>
      <c r="D22" s="9">
        <v>550</v>
      </c>
      <c r="E22" s="9">
        <v>1150</v>
      </c>
      <c r="F22" s="9">
        <f t="shared" si="0"/>
        <v>410</v>
      </c>
      <c r="G22" s="9">
        <v>2</v>
      </c>
      <c r="I22" s="73">
        <f>SUM(D4:D103)/(100 - COUNTIF(D4:D103,0))</f>
        <v>459.59550561797755</v>
      </c>
      <c r="J22" s="73"/>
      <c r="K22" s="73"/>
    </row>
    <row r="23" spans="1:11" x14ac:dyDescent="0.2">
      <c r="A23" s="9">
        <v>20</v>
      </c>
      <c r="B23" s="2" t="s">
        <v>147</v>
      </c>
      <c r="C23" s="9">
        <v>342</v>
      </c>
      <c r="D23" s="9">
        <v>0</v>
      </c>
      <c r="E23" s="9">
        <v>0</v>
      </c>
      <c r="F23" s="9">
        <f t="shared" si="0"/>
        <v>342</v>
      </c>
      <c r="G23" s="9">
        <v>1</v>
      </c>
      <c r="I23" s="73" t="s">
        <v>180</v>
      </c>
      <c r="J23" s="73"/>
      <c r="K23" s="73">
        <f>100 - COUNTIF(E4:E103,0)</f>
        <v>49</v>
      </c>
    </row>
    <row r="24" spans="1:11" x14ac:dyDescent="0.2">
      <c r="A24" s="9">
        <v>21</v>
      </c>
      <c r="B24" s="2" t="s">
        <v>148</v>
      </c>
      <c r="C24" s="9">
        <v>380</v>
      </c>
      <c r="D24" s="9">
        <v>90</v>
      </c>
      <c r="E24" s="9">
        <v>120</v>
      </c>
      <c r="F24" s="9">
        <f t="shared" si="0"/>
        <v>170</v>
      </c>
      <c r="G24" s="9">
        <v>3</v>
      </c>
      <c r="I24" s="72" t="s">
        <v>176</v>
      </c>
      <c r="J24" s="73"/>
      <c r="K24" s="73"/>
    </row>
    <row r="25" spans="1:11" x14ac:dyDescent="0.2">
      <c r="A25" s="9">
        <v>22</v>
      </c>
      <c r="B25" s="2" t="s">
        <v>111</v>
      </c>
      <c r="C25" s="9">
        <v>450</v>
      </c>
      <c r="D25" s="9">
        <v>286</v>
      </c>
      <c r="E25" s="9">
        <v>0</v>
      </c>
      <c r="F25" s="9">
        <f t="shared" si="0"/>
        <v>164</v>
      </c>
      <c r="G25" s="9">
        <v>4</v>
      </c>
      <c r="I25" s="73">
        <f>SUM(E4:E103)/(100 - COUNTIF(E4:E103,0))</f>
        <v>947.0408163265306</v>
      </c>
      <c r="J25" s="73"/>
      <c r="K25" s="73"/>
    </row>
    <row r="26" spans="1:11" x14ac:dyDescent="0.2">
      <c r="A26" s="9">
        <v>23</v>
      </c>
      <c r="B26" s="2" t="s">
        <v>115</v>
      </c>
      <c r="C26" s="9">
        <v>240</v>
      </c>
      <c r="D26" s="9">
        <v>0</v>
      </c>
      <c r="E26" s="9">
        <v>0</v>
      </c>
      <c r="F26" s="9">
        <f t="shared" si="0"/>
        <v>240</v>
      </c>
      <c r="G26" s="9">
        <v>4</v>
      </c>
      <c r="I26" s="73" t="s">
        <v>181</v>
      </c>
      <c r="J26" s="73"/>
      <c r="K26" s="73">
        <f>(100 - COUNTIF(F4:F103,0))</f>
        <v>93</v>
      </c>
    </row>
    <row r="27" spans="1:11" x14ac:dyDescent="0.2">
      <c r="A27" s="9">
        <v>24</v>
      </c>
      <c r="B27" s="2" t="s">
        <v>108</v>
      </c>
      <c r="C27" s="9">
        <v>1055</v>
      </c>
      <c r="D27" s="9">
        <v>500</v>
      </c>
      <c r="E27" s="9">
        <v>500</v>
      </c>
      <c r="F27" s="9">
        <f t="shared" si="0"/>
        <v>55</v>
      </c>
      <c r="G27" s="9">
        <v>2</v>
      </c>
      <c r="I27" s="72" t="s">
        <v>177</v>
      </c>
      <c r="J27" s="73"/>
      <c r="K27" s="73"/>
    </row>
    <row r="28" spans="1:11" x14ac:dyDescent="0.2">
      <c r="A28" s="9">
        <v>25</v>
      </c>
      <c r="B28" s="2" t="s">
        <v>109</v>
      </c>
      <c r="C28" s="9">
        <v>1755</v>
      </c>
      <c r="D28" s="9">
        <v>450</v>
      </c>
      <c r="E28" s="9">
        <v>1000</v>
      </c>
      <c r="F28" s="9">
        <f t="shared" si="0"/>
        <v>305</v>
      </c>
      <c r="G28" s="9">
        <v>1</v>
      </c>
      <c r="I28" s="73">
        <f>SUM(F4:F103)/(100 - COUNTIF(F4:F103,0))</f>
        <v>260.58064516129031</v>
      </c>
      <c r="J28" s="73"/>
      <c r="K28" s="73"/>
    </row>
    <row r="29" spans="1:11" x14ac:dyDescent="0.2">
      <c r="A29" s="9">
        <v>26</v>
      </c>
      <c r="B29" s="2" t="s">
        <v>25</v>
      </c>
      <c r="C29" s="9">
        <v>155</v>
      </c>
      <c r="D29" s="9">
        <v>0</v>
      </c>
      <c r="E29" s="9">
        <v>0</v>
      </c>
      <c r="F29" s="9">
        <f t="shared" si="0"/>
        <v>155</v>
      </c>
      <c r="G29" s="9">
        <v>4</v>
      </c>
    </row>
    <row r="30" spans="1:11" x14ac:dyDescent="0.2">
      <c r="A30" s="9">
        <v>27</v>
      </c>
      <c r="B30" s="2" t="s">
        <v>26</v>
      </c>
      <c r="C30" s="9">
        <v>2655</v>
      </c>
      <c r="D30" s="9">
        <v>800</v>
      </c>
      <c r="E30" s="9">
        <v>1600</v>
      </c>
      <c r="F30" s="9">
        <f t="shared" si="0"/>
        <v>255</v>
      </c>
      <c r="G30" s="9">
        <v>1</v>
      </c>
    </row>
    <row r="31" spans="1:11" x14ac:dyDescent="0.2">
      <c r="A31" s="9">
        <v>28</v>
      </c>
      <c r="B31" s="2" t="s">
        <v>149</v>
      </c>
      <c r="C31" s="9">
        <v>221</v>
      </c>
      <c r="D31" s="9">
        <v>0</v>
      </c>
      <c r="E31" s="9">
        <v>0</v>
      </c>
      <c r="F31" s="9">
        <f t="shared" si="0"/>
        <v>221</v>
      </c>
      <c r="G31" s="9">
        <v>3</v>
      </c>
    </row>
    <row r="32" spans="1:11" x14ac:dyDescent="0.2">
      <c r="A32" s="9">
        <v>29</v>
      </c>
      <c r="B32" s="2" t="s">
        <v>150</v>
      </c>
      <c r="C32" s="9">
        <v>4590</v>
      </c>
      <c r="D32" s="9">
        <v>2000</v>
      </c>
      <c r="E32" s="9">
        <v>2200</v>
      </c>
      <c r="F32" s="9">
        <f t="shared" si="0"/>
        <v>390</v>
      </c>
      <c r="G32" s="9">
        <v>1</v>
      </c>
    </row>
    <row r="33" spans="1:7" x14ac:dyDescent="0.2">
      <c r="A33" s="9">
        <v>30</v>
      </c>
      <c r="B33" s="2" t="s">
        <v>69</v>
      </c>
      <c r="C33" s="9">
        <v>410</v>
      </c>
      <c r="D33" s="9">
        <v>285</v>
      </c>
      <c r="E33" s="9">
        <v>0</v>
      </c>
      <c r="F33" s="9">
        <f t="shared" si="0"/>
        <v>125</v>
      </c>
      <c r="G33" s="9">
        <v>2</v>
      </c>
    </row>
    <row r="34" spans="1:7" x14ac:dyDescent="0.2">
      <c r="A34" s="9">
        <v>31</v>
      </c>
      <c r="B34" s="2" t="s">
        <v>70</v>
      </c>
      <c r="C34" s="9">
        <v>2210</v>
      </c>
      <c r="D34" s="9">
        <v>700</v>
      </c>
      <c r="E34" s="9">
        <v>1350</v>
      </c>
      <c r="F34" s="9">
        <f t="shared" si="0"/>
        <v>160</v>
      </c>
      <c r="G34" s="9">
        <v>1</v>
      </c>
    </row>
    <row r="35" spans="1:7" x14ac:dyDescent="0.2">
      <c r="A35" s="9">
        <v>32</v>
      </c>
      <c r="B35" s="2" t="s">
        <v>151</v>
      </c>
      <c r="C35" s="9">
        <v>2440</v>
      </c>
      <c r="D35" s="9">
        <v>750</v>
      </c>
      <c r="E35" s="9">
        <v>1500</v>
      </c>
      <c r="F35" s="9">
        <f t="shared" si="0"/>
        <v>190</v>
      </c>
      <c r="G35" s="9">
        <v>1</v>
      </c>
    </row>
    <row r="36" spans="1:7" x14ac:dyDescent="0.2">
      <c r="A36" s="9">
        <v>33</v>
      </c>
      <c r="B36" s="2" t="s">
        <v>71</v>
      </c>
      <c r="C36" s="9">
        <v>450</v>
      </c>
      <c r="D36" s="9">
        <v>290</v>
      </c>
      <c r="E36" s="9">
        <v>0</v>
      </c>
      <c r="F36" s="9">
        <f t="shared" ref="F36:F67" si="1">C36-D36-E36</f>
        <v>160</v>
      </c>
      <c r="G36" s="9">
        <v>3</v>
      </c>
    </row>
    <row r="37" spans="1:7" x14ac:dyDescent="0.2">
      <c r="A37" s="9">
        <v>34</v>
      </c>
      <c r="B37" s="2" t="s">
        <v>38</v>
      </c>
      <c r="C37" s="9">
        <v>1399</v>
      </c>
      <c r="D37" s="9">
        <v>300</v>
      </c>
      <c r="E37" s="9">
        <v>800</v>
      </c>
      <c r="F37" s="9">
        <f t="shared" si="1"/>
        <v>299</v>
      </c>
      <c r="G37" s="9">
        <v>2</v>
      </c>
    </row>
    <row r="38" spans="1:7" x14ac:dyDescent="0.2">
      <c r="A38" s="9">
        <v>35</v>
      </c>
      <c r="B38" s="2" t="s">
        <v>39</v>
      </c>
      <c r="C38" s="9">
        <v>1399</v>
      </c>
      <c r="D38" s="9">
        <v>100</v>
      </c>
      <c r="E38" s="9">
        <v>600</v>
      </c>
      <c r="F38" s="9">
        <f t="shared" si="1"/>
        <v>699</v>
      </c>
      <c r="G38" s="9">
        <v>1</v>
      </c>
    </row>
    <row r="39" spans="1:7" x14ac:dyDescent="0.2">
      <c r="A39" s="9">
        <v>36</v>
      </c>
      <c r="B39" s="2" t="s">
        <v>40</v>
      </c>
      <c r="C39" s="9">
        <v>110</v>
      </c>
      <c r="D39" s="9">
        <v>110</v>
      </c>
      <c r="E39" s="9">
        <v>0</v>
      </c>
      <c r="F39" s="9">
        <f t="shared" si="1"/>
        <v>0</v>
      </c>
      <c r="G39" s="9">
        <v>4</v>
      </c>
    </row>
    <row r="40" spans="1:7" x14ac:dyDescent="0.2">
      <c r="A40" s="9">
        <v>37</v>
      </c>
      <c r="B40" s="2" t="s">
        <v>41</v>
      </c>
      <c r="C40" s="9">
        <v>85</v>
      </c>
      <c r="D40" s="9">
        <v>0</v>
      </c>
      <c r="E40" s="9">
        <v>0</v>
      </c>
      <c r="F40" s="9">
        <f t="shared" si="1"/>
        <v>85</v>
      </c>
      <c r="G40" s="9">
        <v>4</v>
      </c>
    </row>
    <row r="41" spans="1:7" x14ac:dyDescent="0.2">
      <c r="A41" s="9">
        <v>38</v>
      </c>
      <c r="B41" s="2" t="s">
        <v>152</v>
      </c>
      <c r="C41" s="9">
        <v>2200</v>
      </c>
      <c r="D41" s="9">
        <v>780</v>
      </c>
      <c r="E41" s="9">
        <v>1000</v>
      </c>
      <c r="F41" s="9">
        <f t="shared" si="1"/>
        <v>420</v>
      </c>
      <c r="G41" s="9">
        <v>1</v>
      </c>
    </row>
    <row r="42" spans="1:7" x14ac:dyDescent="0.2">
      <c r="A42" s="9">
        <v>39</v>
      </c>
      <c r="B42" s="2" t="s">
        <v>153</v>
      </c>
      <c r="C42" s="9">
        <v>215</v>
      </c>
      <c r="D42" s="9">
        <v>0</v>
      </c>
      <c r="E42" s="9">
        <v>0</v>
      </c>
      <c r="F42" s="9">
        <f t="shared" si="1"/>
        <v>215</v>
      </c>
      <c r="G42" s="9">
        <v>3</v>
      </c>
    </row>
    <row r="43" spans="1:7" x14ac:dyDescent="0.2">
      <c r="A43" s="9">
        <v>40</v>
      </c>
      <c r="B43" s="2" t="s">
        <v>154</v>
      </c>
      <c r="C43" s="9">
        <v>4540</v>
      </c>
      <c r="D43" s="9">
        <v>1876</v>
      </c>
      <c r="E43" s="9">
        <v>1900</v>
      </c>
      <c r="F43" s="9">
        <f t="shared" si="1"/>
        <v>764</v>
      </c>
      <c r="G43" s="9">
        <v>1</v>
      </c>
    </row>
    <row r="44" spans="1:7" x14ac:dyDescent="0.2">
      <c r="A44" s="9">
        <v>41</v>
      </c>
      <c r="B44" s="2" t="s">
        <v>155</v>
      </c>
      <c r="C44" s="9">
        <v>230</v>
      </c>
      <c r="D44" s="9">
        <v>123</v>
      </c>
      <c r="E44" s="9">
        <v>0</v>
      </c>
      <c r="F44" s="9">
        <f t="shared" si="1"/>
        <v>107</v>
      </c>
      <c r="G44" s="9">
        <v>4</v>
      </c>
    </row>
    <row r="45" spans="1:7" x14ac:dyDescent="0.2">
      <c r="A45" s="9">
        <v>42</v>
      </c>
      <c r="B45" s="2" t="s">
        <v>72</v>
      </c>
      <c r="C45" s="9">
        <v>550</v>
      </c>
      <c r="D45" s="9">
        <v>280</v>
      </c>
      <c r="E45" s="9">
        <v>0</v>
      </c>
      <c r="F45" s="9">
        <f t="shared" si="1"/>
        <v>270</v>
      </c>
      <c r="G45" s="9">
        <v>4</v>
      </c>
    </row>
    <row r="46" spans="1:7" x14ac:dyDescent="0.2">
      <c r="A46" s="9">
        <v>43</v>
      </c>
      <c r="B46" s="2" t="s">
        <v>156</v>
      </c>
      <c r="C46" s="9">
        <v>1890</v>
      </c>
      <c r="D46" s="9">
        <v>500</v>
      </c>
      <c r="E46" s="9">
        <v>1300</v>
      </c>
      <c r="F46" s="9">
        <f t="shared" si="1"/>
        <v>90</v>
      </c>
      <c r="G46" s="9">
        <v>1</v>
      </c>
    </row>
    <row r="47" spans="1:7" x14ac:dyDescent="0.2">
      <c r="A47" s="9">
        <v>44</v>
      </c>
      <c r="B47" s="2" t="s">
        <v>157</v>
      </c>
      <c r="C47" s="9">
        <v>2210</v>
      </c>
      <c r="D47" s="9">
        <v>500</v>
      </c>
      <c r="E47" s="9">
        <v>1200</v>
      </c>
      <c r="F47" s="9">
        <f t="shared" si="1"/>
        <v>510</v>
      </c>
      <c r="G47" s="9">
        <v>1</v>
      </c>
    </row>
    <row r="48" spans="1:7" x14ac:dyDescent="0.2">
      <c r="A48" s="9">
        <v>45</v>
      </c>
      <c r="B48" s="2" t="s">
        <v>158</v>
      </c>
      <c r="C48" s="9">
        <v>970</v>
      </c>
      <c r="D48" s="9">
        <v>350</v>
      </c>
      <c r="E48" s="9">
        <v>550</v>
      </c>
      <c r="F48" s="9">
        <f t="shared" si="1"/>
        <v>70</v>
      </c>
      <c r="G48" s="9">
        <v>2</v>
      </c>
    </row>
    <row r="49" spans="1:7" x14ac:dyDescent="0.2">
      <c r="A49" s="9">
        <v>46</v>
      </c>
      <c r="B49" s="2" t="s">
        <v>159</v>
      </c>
      <c r="C49" s="9">
        <v>1210</v>
      </c>
      <c r="D49" s="9">
        <v>125</v>
      </c>
      <c r="E49" s="9">
        <v>650</v>
      </c>
      <c r="F49" s="9">
        <f t="shared" si="1"/>
        <v>435</v>
      </c>
      <c r="G49" s="9">
        <v>1</v>
      </c>
    </row>
    <row r="50" spans="1:7" x14ac:dyDescent="0.2">
      <c r="A50" s="9">
        <v>47</v>
      </c>
      <c r="B50" s="2" t="s">
        <v>160</v>
      </c>
      <c r="C50" s="9">
        <v>126</v>
      </c>
      <c r="D50" s="9">
        <v>0</v>
      </c>
      <c r="E50" s="9">
        <v>0</v>
      </c>
      <c r="F50" s="9">
        <f t="shared" si="1"/>
        <v>126</v>
      </c>
      <c r="G50" s="9">
        <v>4</v>
      </c>
    </row>
    <row r="51" spans="1:7" x14ac:dyDescent="0.2">
      <c r="A51" s="9">
        <v>48</v>
      </c>
      <c r="B51" s="2" t="s">
        <v>161</v>
      </c>
      <c r="C51" s="9">
        <v>2210</v>
      </c>
      <c r="D51" s="9">
        <v>600</v>
      </c>
      <c r="E51" s="9">
        <v>1320</v>
      </c>
      <c r="F51" s="9">
        <f t="shared" si="1"/>
        <v>290</v>
      </c>
      <c r="G51" s="9">
        <v>1</v>
      </c>
    </row>
    <row r="52" spans="1:7" x14ac:dyDescent="0.2">
      <c r="A52" s="9">
        <v>49</v>
      </c>
      <c r="B52" s="2" t="s">
        <v>162</v>
      </c>
      <c r="C52" s="9">
        <v>3700</v>
      </c>
      <c r="D52" s="9">
        <v>1700</v>
      </c>
      <c r="E52" s="9">
        <v>1800</v>
      </c>
      <c r="F52" s="9">
        <f t="shared" si="1"/>
        <v>200</v>
      </c>
      <c r="G52" s="9">
        <v>1</v>
      </c>
    </row>
    <row r="53" spans="1:7" x14ac:dyDescent="0.2">
      <c r="A53" s="9">
        <v>50</v>
      </c>
      <c r="B53" s="2" t="s">
        <v>42</v>
      </c>
      <c r="C53" s="9">
        <v>339</v>
      </c>
      <c r="D53" s="9">
        <v>339</v>
      </c>
      <c r="E53" s="9">
        <v>0</v>
      </c>
      <c r="F53" s="9">
        <f t="shared" si="1"/>
        <v>0</v>
      </c>
      <c r="G53" s="9">
        <v>3</v>
      </c>
    </row>
    <row r="54" spans="1:7" x14ac:dyDescent="0.2">
      <c r="A54" s="9">
        <v>51</v>
      </c>
      <c r="B54" s="2" t="s">
        <v>27</v>
      </c>
      <c r="C54" s="9">
        <v>2300</v>
      </c>
      <c r="D54" s="9">
        <v>600</v>
      </c>
      <c r="E54" s="9">
        <v>1300</v>
      </c>
      <c r="F54" s="9">
        <f t="shared" si="1"/>
        <v>400</v>
      </c>
      <c r="G54" s="9">
        <v>1</v>
      </c>
    </row>
    <row r="55" spans="1:7" x14ac:dyDescent="0.2">
      <c r="A55" s="9">
        <v>52</v>
      </c>
      <c r="B55" s="2" t="s">
        <v>43</v>
      </c>
      <c r="C55" s="9">
        <v>450</v>
      </c>
      <c r="D55" s="9">
        <v>390</v>
      </c>
      <c r="E55" s="9">
        <v>0</v>
      </c>
      <c r="F55" s="9">
        <f t="shared" si="1"/>
        <v>60</v>
      </c>
      <c r="G55" s="9">
        <v>4</v>
      </c>
    </row>
    <row r="56" spans="1:7" x14ac:dyDescent="0.2">
      <c r="A56" s="9">
        <v>53</v>
      </c>
      <c r="B56" s="2" t="s">
        <v>125</v>
      </c>
      <c r="C56" s="9">
        <v>1399</v>
      </c>
      <c r="D56" s="9">
        <v>250</v>
      </c>
      <c r="E56" s="9">
        <v>750</v>
      </c>
      <c r="F56" s="9">
        <f t="shared" si="1"/>
        <v>399</v>
      </c>
      <c r="G56" s="9">
        <v>2</v>
      </c>
    </row>
    <row r="57" spans="1:7" x14ac:dyDescent="0.2">
      <c r="A57" s="9">
        <v>54</v>
      </c>
      <c r="B57" s="2" t="s">
        <v>126</v>
      </c>
      <c r="C57" s="9">
        <v>1399</v>
      </c>
      <c r="D57" s="9">
        <v>400</v>
      </c>
      <c r="E57" s="9">
        <v>900</v>
      </c>
      <c r="F57" s="9">
        <f t="shared" si="1"/>
        <v>99</v>
      </c>
      <c r="G57" s="9">
        <v>2</v>
      </c>
    </row>
    <row r="58" spans="1:7" x14ac:dyDescent="0.2">
      <c r="A58" s="9">
        <v>55</v>
      </c>
      <c r="B58" s="2" t="s">
        <v>28</v>
      </c>
      <c r="C58" s="9">
        <v>2110</v>
      </c>
      <c r="D58" s="9">
        <v>600</v>
      </c>
      <c r="E58" s="9">
        <v>0</v>
      </c>
      <c r="F58" s="9">
        <f t="shared" si="1"/>
        <v>1510</v>
      </c>
      <c r="G58" s="9">
        <v>1</v>
      </c>
    </row>
    <row r="59" spans="1:7" x14ac:dyDescent="0.2">
      <c r="A59" s="9">
        <v>56</v>
      </c>
      <c r="B59" s="2" t="s">
        <v>127</v>
      </c>
      <c r="C59" s="9">
        <v>430</v>
      </c>
      <c r="D59" s="9">
        <v>190</v>
      </c>
      <c r="E59" s="9">
        <v>0</v>
      </c>
      <c r="F59" s="9">
        <f t="shared" si="1"/>
        <v>240</v>
      </c>
      <c r="G59" s="9">
        <v>4</v>
      </c>
    </row>
    <row r="60" spans="1:7" x14ac:dyDescent="0.2">
      <c r="A60" s="9">
        <v>57</v>
      </c>
      <c r="B60" s="2" t="s">
        <v>128</v>
      </c>
      <c r="C60" s="9">
        <v>510</v>
      </c>
      <c r="D60" s="9">
        <v>300</v>
      </c>
      <c r="E60" s="9">
        <v>0</v>
      </c>
      <c r="F60" s="9">
        <f t="shared" si="1"/>
        <v>210</v>
      </c>
      <c r="G60" s="9">
        <v>3</v>
      </c>
    </row>
    <row r="61" spans="1:7" x14ac:dyDescent="0.2">
      <c r="A61" s="9">
        <v>58</v>
      </c>
      <c r="B61" s="2" t="s">
        <v>157</v>
      </c>
      <c r="C61" s="9">
        <v>2400</v>
      </c>
      <c r="D61" s="9">
        <v>1000</v>
      </c>
      <c r="E61" s="9">
        <v>1200</v>
      </c>
      <c r="F61" s="9">
        <f t="shared" si="1"/>
        <v>200</v>
      </c>
      <c r="G61" s="9">
        <v>1</v>
      </c>
    </row>
    <row r="62" spans="1:7" x14ac:dyDescent="0.2">
      <c r="A62" s="9">
        <v>59</v>
      </c>
      <c r="B62" s="2" t="s">
        <v>158</v>
      </c>
      <c r="C62" s="9">
        <v>1100</v>
      </c>
      <c r="D62" s="9">
        <v>780</v>
      </c>
      <c r="E62" s="9">
        <v>0</v>
      </c>
      <c r="F62" s="9">
        <f t="shared" si="1"/>
        <v>320</v>
      </c>
      <c r="G62" s="9">
        <v>2</v>
      </c>
    </row>
    <row r="63" spans="1:7" x14ac:dyDescent="0.2">
      <c r="A63" s="9">
        <v>60</v>
      </c>
      <c r="B63" s="2" t="s">
        <v>159</v>
      </c>
      <c r="C63" s="9">
        <v>945</v>
      </c>
      <c r="D63" s="9">
        <v>200</v>
      </c>
      <c r="E63" s="9">
        <v>700</v>
      </c>
      <c r="F63" s="9">
        <f t="shared" si="1"/>
        <v>45</v>
      </c>
      <c r="G63" s="9">
        <v>2</v>
      </c>
    </row>
    <row r="64" spans="1:7" x14ac:dyDescent="0.2">
      <c r="A64" s="9">
        <v>61</v>
      </c>
      <c r="B64" s="2" t="s">
        <v>160</v>
      </c>
      <c r="C64" s="9">
        <v>2410</v>
      </c>
      <c r="D64" s="9">
        <v>600</v>
      </c>
      <c r="E64" s="9">
        <v>1300</v>
      </c>
      <c r="F64" s="9">
        <f t="shared" si="1"/>
        <v>510</v>
      </c>
      <c r="G64" s="9">
        <v>1</v>
      </c>
    </row>
    <row r="65" spans="1:7" x14ac:dyDescent="0.2">
      <c r="A65" s="9">
        <v>62</v>
      </c>
      <c r="B65" s="2" t="s">
        <v>161</v>
      </c>
      <c r="C65" s="9">
        <v>1110</v>
      </c>
      <c r="D65" s="9">
        <v>400</v>
      </c>
      <c r="E65" s="9">
        <f>C65-D65</f>
        <v>710</v>
      </c>
      <c r="F65" s="9">
        <f t="shared" si="1"/>
        <v>0</v>
      </c>
      <c r="G65" s="9">
        <v>1</v>
      </c>
    </row>
    <row r="66" spans="1:7" x14ac:dyDescent="0.2">
      <c r="A66" s="9">
        <v>63</v>
      </c>
      <c r="B66" s="2" t="s">
        <v>162</v>
      </c>
      <c r="C66" s="9">
        <v>660</v>
      </c>
      <c r="D66" s="9">
        <v>500</v>
      </c>
      <c r="E66" s="9">
        <v>0</v>
      </c>
      <c r="F66" s="9">
        <f t="shared" si="1"/>
        <v>160</v>
      </c>
      <c r="G66" s="9">
        <v>2</v>
      </c>
    </row>
    <row r="67" spans="1:7" x14ac:dyDescent="0.2">
      <c r="A67" s="9">
        <v>64</v>
      </c>
      <c r="B67" s="2" t="s">
        <v>42</v>
      </c>
      <c r="C67" s="9">
        <v>1219</v>
      </c>
      <c r="D67" s="9">
        <v>120</v>
      </c>
      <c r="E67" s="9">
        <v>600</v>
      </c>
      <c r="F67" s="9">
        <f t="shared" si="1"/>
        <v>499</v>
      </c>
      <c r="G67" s="9">
        <v>1</v>
      </c>
    </row>
    <row r="68" spans="1:7" x14ac:dyDescent="0.2">
      <c r="A68" s="9">
        <v>65</v>
      </c>
      <c r="B68" s="2" t="s">
        <v>52</v>
      </c>
      <c r="C68" s="9">
        <v>870</v>
      </c>
      <c r="D68" s="9">
        <v>490</v>
      </c>
      <c r="E68" s="9">
        <v>0</v>
      </c>
      <c r="F68" s="9">
        <f t="shared" ref="F68:F99" si="2">C68-D68-E68</f>
        <v>380</v>
      </c>
      <c r="G68" s="9">
        <v>2</v>
      </c>
    </row>
    <row r="69" spans="1:7" x14ac:dyDescent="0.2">
      <c r="A69" s="9">
        <v>66</v>
      </c>
      <c r="B69" s="2" t="s">
        <v>53</v>
      </c>
      <c r="C69" s="9">
        <v>210</v>
      </c>
      <c r="D69" s="9">
        <v>210</v>
      </c>
      <c r="E69" s="9">
        <v>0</v>
      </c>
      <c r="F69" s="9">
        <f t="shared" si="2"/>
        <v>0</v>
      </c>
      <c r="G69" s="9">
        <v>4</v>
      </c>
    </row>
    <row r="70" spans="1:7" x14ac:dyDescent="0.2">
      <c r="A70" s="9">
        <v>67</v>
      </c>
      <c r="B70" s="2" t="s">
        <v>133</v>
      </c>
      <c r="C70" s="9">
        <v>1208</v>
      </c>
      <c r="D70" s="9">
        <v>100</v>
      </c>
      <c r="E70" s="9">
        <v>550</v>
      </c>
      <c r="F70" s="9">
        <f t="shared" si="2"/>
        <v>558</v>
      </c>
      <c r="G70" s="9">
        <v>2</v>
      </c>
    </row>
    <row r="71" spans="1:7" x14ac:dyDescent="0.2">
      <c r="A71" s="9">
        <v>68</v>
      </c>
      <c r="B71" s="2" t="s">
        <v>134</v>
      </c>
      <c r="C71" s="9">
        <v>226</v>
      </c>
      <c r="D71" s="9">
        <v>0</v>
      </c>
      <c r="E71" s="9">
        <v>0</v>
      </c>
      <c r="F71" s="9">
        <f t="shared" si="2"/>
        <v>226</v>
      </c>
      <c r="G71" s="9">
        <v>3</v>
      </c>
    </row>
    <row r="72" spans="1:7" x14ac:dyDescent="0.2">
      <c r="A72" s="9">
        <v>69</v>
      </c>
      <c r="B72" s="2" t="s">
        <v>135</v>
      </c>
      <c r="C72" s="9">
        <v>754</v>
      </c>
      <c r="D72" s="9">
        <v>500</v>
      </c>
      <c r="E72" s="9">
        <v>0</v>
      </c>
      <c r="F72" s="9">
        <f t="shared" si="2"/>
        <v>254</v>
      </c>
      <c r="G72" s="9">
        <v>2</v>
      </c>
    </row>
    <row r="73" spans="1:7" x14ac:dyDescent="0.2">
      <c r="A73" s="9">
        <v>70</v>
      </c>
      <c r="B73" s="2" t="s">
        <v>49</v>
      </c>
      <c r="C73" s="9">
        <v>1200</v>
      </c>
      <c r="D73" s="9">
        <v>100</v>
      </c>
      <c r="E73" s="9">
        <v>550</v>
      </c>
      <c r="F73" s="9">
        <f t="shared" si="2"/>
        <v>550</v>
      </c>
      <c r="G73" s="9">
        <v>1</v>
      </c>
    </row>
    <row r="74" spans="1:7" x14ac:dyDescent="0.2">
      <c r="A74" s="9">
        <v>71</v>
      </c>
      <c r="B74" s="2" t="s">
        <v>58</v>
      </c>
      <c r="C74" s="9">
        <v>560</v>
      </c>
      <c r="D74" s="9">
        <v>270</v>
      </c>
      <c r="E74" s="9">
        <v>0</v>
      </c>
      <c r="F74" s="9">
        <f t="shared" si="2"/>
        <v>290</v>
      </c>
      <c r="G74" s="9">
        <v>4</v>
      </c>
    </row>
    <row r="75" spans="1:7" x14ac:dyDescent="0.2">
      <c r="A75" s="9">
        <v>72</v>
      </c>
      <c r="B75" s="2" t="s">
        <v>49</v>
      </c>
      <c r="C75" s="9">
        <v>2100</v>
      </c>
      <c r="D75" s="9">
        <v>659</v>
      </c>
      <c r="E75" s="9">
        <v>800</v>
      </c>
      <c r="F75" s="9">
        <f t="shared" si="2"/>
        <v>641</v>
      </c>
      <c r="G75" s="9">
        <v>1</v>
      </c>
    </row>
    <row r="76" spans="1:7" x14ac:dyDescent="0.2">
      <c r="A76" s="9">
        <v>73</v>
      </c>
      <c r="B76" s="2" t="s">
        <v>59</v>
      </c>
      <c r="C76" s="9">
        <v>670</v>
      </c>
      <c r="D76" s="9">
        <v>540</v>
      </c>
      <c r="E76" s="9">
        <v>0</v>
      </c>
      <c r="F76" s="9">
        <f t="shared" si="2"/>
        <v>130</v>
      </c>
      <c r="G76" s="9">
        <v>3</v>
      </c>
    </row>
    <row r="77" spans="1:7" x14ac:dyDescent="0.2">
      <c r="A77" s="9">
        <v>74</v>
      </c>
      <c r="B77" s="2" t="s">
        <v>8</v>
      </c>
      <c r="C77" s="9">
        <v>1055</v>
      </c>
      <c r="D77" s="9">
        <v>550</v>
      </c>
      <c r="E77" s="9">
        <v>505</v>
      </c>
      <c r="F77" s="9">
        <f t="shared" si="2"/>
        <v>0</v>
      </c>
      <c r="G77" s="9">
        <v>2</v>
      </c>
    </row>
    <row r="78" spans="1:7" x14ac:dyDescent="0.2">
      <c r="A78" s="9">
        <v>75</v>
      </c>
      <c r="B78" s="2" t="s">
        <v>9</v>
      </c>
      <c r="C78" s="9">
        <v>455</v>
      </c>
      <c r="D78" s="9">
        <v>400</v>
      </c>
      <c r="E78" s="9">
        <v>0</v>
      </c>
      <c r="F78" s="9">
        <f t="shared" si="2"/>
        <v>55</v>
      </c>
      <c r="G78" s="9">
        <v>3</v>
      </c>
    </row>
    <row r="79" spans="1:7" x14ac:dyDescent="0.2">
      <c r="A79" s="9">
        <v>76</v>
      </c>
      <c r="B79" s="2" t="s">
        <v>10</v>
      </c>
      <c r="C79" s="9">
        <v>220</v>
      </c>
      <c r="D79" s="9">
        <v>108</v>
      </c>
      <c r="E79" s="9">
        <v>0</v>
      </c>
      <c r="F79" s="9">
        <f t="shared" si="2"/>
        <v>112</v>
      </c>
      <c r="G79" s="9">
        <v>4</v>
      </c>
    </row>
    <row r="80" spans="1:7" x14ac:dyDescent="0.2">
      <c r="A80" s="9">
        <v>77</v>
      </c>
      <c r="B80" s="2" t="s">
        <v>50</v>
      </c>
      <c r="C80" s="9">
        <v>2655</v>
      </c>
      <c r="D80" s="9">
        <v>900</v>
      </c>
      <c r="E80" s="9">
        <v>1500</v>
      </c>
      <c r="F80" s="9">
        <f t="shared" si="2"/>
        <v>255</v>
      </c>
      <c r="G80" s="9">
        <v>1</v>
      </c>
    </row>
    <row r="81" spans="1:7" x14ac:dyDescent="0.2">
      <c r="A81" s="9">
        <v>78</v>
      </c>
      <c r="B81" s="2" t="s">
        <v>112</v>
      </c>
      <c r="C81" s="9">
        <v>550</v>
      </c>
      <c r="D81" s="9">
        <v>400</v>
      </c>
      <c r="E81" s="9">
        <v>0</v>
      </c>
      <c r="F81" s="9">
        <f t="shared" si="2"/>
        <v>150</v>
      </c>
      <c r="G81" s="9">
        <v>4</v>
      </c>
    </row>
    <row r="82" spans="1:7" x14ac:dyDescent="0.2">
      <c r="A82" s="9">
        <v>79</v>
      </c>
      <c r="B82" s="2" t="s">
        <v>132</v>
      </c>
      <c r="C82" s="9">
        <v>560</v>
      </c>
      <c r="D82" s="9">
        <v>265</v>
      </c>
      <c r="E82" s="9">
        <v>0</v>
      </c>
      <c r="F82" s="9">
        <f t="shared" si="2"/>
        <v>295</v>
      </c>
      <c r="G82" s="9">
        <v>3</v>
      </c>
    </row>
    <row r="83" spans="1:7" x14ac:dyDescent="0.2">
      <c r="A83" s="9">
        <v>80</v>
      </c>
      <c r="B83" s="2" t="s">
        <v>136</v>
      </c>
      <c r="C83" s="9">
        <v>1400</v>
      </c>
      <c r="D83" s="9">
        <v>400</v>
      </c>
      <c r="E83" s="9">
        <v>900</v>
      </c>
      <c r="F83" s="9">
        <f t="shared" si="2"/>
        <v>100</v>
      </c>
      <c r="G83" s="9">
        <v>1</v>
      </c>
    </row>
    <row r="84" spans="1:7" x14ac:dyDescent="0.2">
      <c r="A84" s="9">
        <v>81</v>
      </c>
      <c r="B84" s="2" t="s">
        <v>137</v>
      </c>
      <c r="C84" s="9">
        <v>2405</v>
      </c>
      <c r="D84" s="9">
        <v>650</v>
      </c>
      <c r="E84" s="9">
        <v>1350</v>
      </c>
      <c r="F84" s="9">
        <f t="shared" si="2"/>
        <v>405</v>
      </c>
      <c r="G84" s="9">
        <v>1</v>
      </c>
    </row>
    <row r="85" spans="1:7" x14ac:dyDescent="0.2">
      <c r="A85" s="9">
        <v>82</v>
      </c>
      <c r="B85" s="2" t="s">
        <v>138</v>
      </c>
      <c r="C85" s="9">
        <v>660</v>
      </c>
      <c r="D85" s="9">
        <v>390</v>
      </c>
      <c r="E85" s="9">
        <v>0</v>
      </c>
      <c r="F85" s="9">
        <f t="shared" si="2"/>
        <v>270</v>
      </c>
      <c r="G85" s="9">
        <v>2</v>
      </c>
    </row>
    <row r="86" spans="1:7" x14ac:dyDescent="0.2">
      <c r="A86" s="9">
        <v>83</v>
      </c>
      <c r="B86" s="2" t="s">
        <v>139</v>
      </c>
      <c r="C86" s="9">
        <v>880</v>
      </c>
      <c r="D86" s="9">
        <v>590</v>
      </c>
      <c r="E86" s="9">
        <v>0</v>
      </c>
      <c r="F86" s="9">
        <f t="shared" si="2"/>
        <v>290</v>
      </c>
      <c r="G86" s="9">
        <v>2</v>
      </c>
    </row>
    <row r="87" spans="1:7" x14ac:dyDescent="0.2">
      <c r="A87" s="9">
        <v>84</v>
      </c>
      <c r="B87" s="2" t="s">
        <v>140</v>
      </c>
      <c r="C87" s="9">
        <v>185</v>
      </c>
      <c r="D87" s="9">
        <v>0</v>
      </c>
      <c r="E87" s="9">
        <v>0</v>
      </c>
      <c r="F87" s="9">
        <f t="shared" si="2"/>
        <v>185</v>
      </c>
      <c r="G87" s="9">
        <v>4</v>
      </c>
    </row>
    <row r="88" spans="1:7" x14ac:dyDescent="0.2">
      <c r="A88" s="9">
        <v>85</v>
      </c>
      <c r="B88" s="2" t="s">
        <v>141</v>
      </c>
      <c r="C88" s="9">
        <v>1208</v>
      </c>
      <c r="D88" s="9">
        <v>150</v>
      </c>
      <c r="E88" s="9">
        <v>650</v>
      </c>
      <c r="F88" s="9">
        <f t="shared" si="2"/>
        <v>408</v>
      </c>
      <c r="G88" s="9">
        <v>2</v>
      </c>
    </row>
    <row r="89" spans="1:7" x14ac:dyDescent="0.2">
      <c r="A89" s="9">
        <v>86</v>
      </c>
      <c r="B89" s="2" t="s">
        <v>105</v>
      </c>
      <c r="C89" s="9">
        <v>455</v>
      </c>
      <c r="D89" s="9">
        <v>320</v>
      </c>
      <c r="E89" s="9">
        <v>0</v>
      </c>
      <c r="F89" s="9">
        <f t="shared" si="2"/>
        <v>135</v>
      </c>
      <c r="G89" s="9">
        <v>3</v>
      </c>
    </row>
    <row r="90" spans="1:7" x14ac:dyDescent="0.2">
      <c r="A90" s="9">
        <v>87</v>
      </c>
      <c r="B90" s="2" t="s">
        <v>54</v>
      </c>
      <c r="C90" s="9">
        <v>1006</v>
      </c>
      <c r="D90" s="9">
        <v>400</v>
      </c>
      <c r="E90" s="9">
        <v>400</v>
      </c>
      <c r="F90" s="9">
        <f t="shared" si="2"/>
        <v>206</v>
      </c>
      <c r="G90" s="9">
        <v>2</v>
      </c>
    </row>
    <row r="91" spans="1:7" x14ac:dyDescent="0.2">
      <c r="A91" s="9">
        <v>88</v>
      </c>
      <c r="B91" s="2" t="s">
        <v>44</v>
      </c>
      <c r="C91" s="9">
        <v>387</v>
      </c>
      <c r="D91" s="9">
        <v>300</v>
      </c>
      <c r="E91" s="9">
        <v>0</v>
      </c>
      <c r="F91" s="9">
        <f t="shared" si="2"/>
        <v>87</v>
      </c>
      <c r="G91" s="9">
        <v>3</v>
      </c>
    </row>
    <row r="92" spans="1:7" x14ac:dyDescent="0.2">
      <c r="A92" s="9">
        <v>89</v>
      </c>
      <c r="B92" s="2" t="s">
        <v>104</v>
      </c>
      <c r="C92" s="9">
        <v>430</v>
      </c>
      <c r="D92" s="9">
        <v>430</v>
      </c>
      <c r="E92" s="9">
        <v>0</v>
      </c>
      <c r="F92" s="9">
        <f t="shared" si="2"/>
        <v>0</v>
      </c>
      <c r="G92" s="9">
        <v>3</v>
      </c>
    </row>
    <row r="93" spans="1:7" x14ac:dyDescent="0.2">
      <c r="A93" s="9">
        <v>90</v>
      </c>
      <c r="B93" s="2" t="s">
        <v>55</v>
      </c>
      <c r="C93" s="9">
        <v>285</v>
      </c>
      <c r="D93" s="9">
        <v>201</v>
      </c>
      <c r="E93" s="9">
        <v>0</v>
      </c>
      <c r="F93" s="9">
        <f t="shared" si="2"/>
        <v>84</v>
      </c>
      <c r="G93" s="9">
        <v>4</v>
      </c>
    </row>
    <row r="94" spans="1:7" x14ac:dyDescent="0.2">
      <c r="A94" s="9">
        <v>91</v>
      </c>
      <c r="B94" s="2" t="s">
        <v>51</v>
      </c>
      <c r="C94" s="9">
        <v>235</v>
      </c>
      <c r="D94" s="9">
        <v>0</v>
      </c>
      <c r="E94" s="9">
        <v>0</v>
      </c>
      <c r="F94" s="9">
        <f t="shared" si="2"/>
        <v>235</v>
      </c>
      <c r="G94" s="9">
        <v>4</v>
      </c>
    </row>
    <row r="95" spans="1:7" x14ac:dyDescent="0.2">
      <c r="A95" s="9">
        <v>92</v>
      </c>
      <c r="B95" s="2" t="s">
        <v>107</v>
      </c>
      <c r="C95" s="9">
        <v>870</v>
      </c>
      <c r="D95" s="9">
        <v>602</v>
      </c>
      <c r="E95" s="9">
        <v>0</v>
      </c>
      <c r="F95" s="9">
        <f t="shared" si="2"/>
        <v>268</v>
      </c>
      <c r="G95" s="9">
        <v>2</v>
      </c>
    </row>
    <row r="96" spans="1:7" x14ac:dyDescent="0.2">
      <c r="A96" s="9">
        <v>93</v>
      </c>
      <c r="B96" s="2" t="s">
        <v>60</v>
      </c>
      <c r="C96" s="9">
        <v>480</v>
      </c>
      <c r="D96" s="9">
        <v>180</v>
      </c>
      <c r="E96" s="9">
        <v>0</v>
      </c>
      <c r="F96" s="9">
        <f t="shared" si="2"/>
        <v>300</v>
      </c>
      <c r="G96" s="9">
        <v>3</v>
      </c>
    </row>
    <row r="97" spans="1:7" x14ac:dyDescent="0.2">
      <c r="A97" s="9">
        <v>94</v>
      </c>
      <c r="B97" s="2" t="s">
        <v>61</v>
      </c>
      <c r="C97" s="9">
        <v>1655</v>
      </c>
      <c r="D97" s="9">
        <v>400</v>
      </c>
      <c r="E97" s="9">
        <v>600</v>
      </c>
      <c r="F97" s="9">
        <f t="shared" si="2"/>
        <v>655</v>
      </c>
      <c r="G97" s="9">
        <v>1</v>
      </c>
    </row>
    <row r="98" spans="1:7" x14ac:dyDescent="0.2">
      <c r="A98" s="9">
        <v>95</v>
      </c>
      <c r="B98" s="2" t="s">
        <v>57</v>
      </c>
      <c r="C98" s="9">
        <v>294</v>
      </c>
      <c r="D98" s="9">
        <v>180</v>
      </c>
      <c r="E98" s="9">
        <v>0</v>
      </c>
      <c r="F98" s="9">
        <f t="shared" si="2"/>
        <v>114</v>
      </c>
      <c r="G98" s="9">
        <v>4</v>
      </c>
    </row>
    <row r="99" spans="1:7" x14ac:dyDescent="0.2">
      <c r="A99" s="9">
        <v>96</v>
      </c>
      <c r="B99" s="2" t="s">
        <v>63</v>
      </c>
      <c r="C99" s="9">
        <v>1200</v>
      </c>
      <c r="D99" s="9">
        <v>760</v>
      </c>
      <c r="E99" s="9">
        <v>400</v>
      </c>
      <c r="F99" s="9">
        <f t="shared" si="2"/>
        <v>40</v>
      </c>
      <c r="G99" s="9">
        <v>2</v>
      </c>
    </row>
    <row r="100" spans="1:7" x14ac:dyDescent="0.2">
      <c r="A100" s="9">
        <v>97</v>
      </c>
      <c r="B100" s="2" t="s">
        <v>62</v>
      </c>
      <c r="C100" s="9">
        <v>1560</v>
      </c>
      <c r="D100" s="9">
        <v>500</v>
      </c>
      <c r="E100" s="9">
        <v>1000</v>
      </c>
      <c r="F100" s="9">
        <f>C100-D100-E100</f>
        <v>60</v>
      </c>
      <c r="G100" s="9">
        <v>2</v>
      </c>
    </row>
    <row r="101" spans="1:7" x14ac:dyDescent="0.2">
      <c r="A101" s="9">
        <v>98</v>
      </c>
      <c r="B101" s="2" t="s">
        <v>56</v>
      </c>
      <c r="C101" s="9">
        <v>480</v>
      </c>
      <c r="D101" s="9">
        <v>200</v>
      </c>
      <c r="E101" s="9">
        <v>0</v>
      </c>
      <c r="F101" s="9">
        <f>C101-D101-E101</f>
        <v>280</v>
      </c>
      <c r="G101" s="9">
        <v>3</v>
      </c>
    </row>
    <row r="102" spans="1:7" x14ac:dyDescent="0.2">
      <c r="A102" s="9">
        <v>99</v>
      </c>
      <c r="B102" s="2" t="s">
        <v>45</v>
      </c>
      <c r="C102" s="9">
        <v>1399</v>
      </c>
      <c r="D102" s="9">
        <v>350</v>
      </c>
      <c r="E102" s="9">
        <v>850</v>
      </c>
      <c r="F102" s="9">
        <f>C102-D102-E102</f>
        <v>199</v>
      </c>
      <c r="G102" s="9">
        <v>2</v>
      </c>
    </row>
    <row r="103" spans="1:7" x14ac:dyDescent="0.2">
      <c r="A103" s="9">
        <v>100</v>
      </c>
      <c r="B103" s="2" t="s">
        <v>29</v>
      </c>
      <c r="C103" s="9">
        <v>105</v>
      </c>
      <c r="D103" s="9">
        <v>0</v>
      </c>
      <c r="E103" s="9">
        <v>0</v>
      </c>
      <c r="F103" s="9">
        <f>C103-D103-E103</f>
        <v>105</v>
      </c>
      <c r="G103" s="9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B1" zoomScaleNormal="100" workbookViewId="0">
      <selection activeCell="I10" sqref="I10"/>
    </sheetView>
  </sheetViews>
  <sheetFormatPr defaultColWidth="11" defaultRowHeight="12.75" x14ac:dyDescent="0.2"/>
  <cols>
    <col min="1" max="1" width="8.25" customWidth="1"/>
    <col min="2" max="2" width="19.125" customWidth="1"/>
    <col min="3" max="3" width="10.875" bestFit="1" customWidth="1"/>
    <col min="4" max="4" width="14" bestFit="1" customWidth="1"/>
    <col min="5" max="5" width="12.75" bestFit="1" customWidth="1"/>
    <col min="6" max="6" width="7.875" bestFit="1" customWidth="1"/>
    <col min="7" max="7" width="11.5" bestFit="1" customWidth="1"/>
    <col min="8" max="8" width="10" customWidth="1"/>
  </cols>
  <sheetData>
    <row r="1" spans="1:11" ht="18" x14ac:dyDescent="0.25">
      <c r="B1" s="4" t="s">
        <v>130</v>
      </c>
    </row>
    <row r="2" spans="1:11" x14ac:dyDescent="0.2">
      <c r="G2" s="5" t="s">
        <v>83</v>
      </c>
      <c r="I2" s="6" t="s">
        <v>0</v>
      </c>
    </row>
    <row r="3" spans="1:11" x14ac:dyDescent="0.2">
      <c r="A3" s="9" t="s">
        <v>163</v>
      </c>
      <c r="B3" s="2" t="s">
        <v>13</v>
      </c>
      <c r="C3" s="9" t="s">
        <v>82</v>
      </c>
      <c r="D3" s="9" t="s">
        <v>131</v>
      </c>
      <c r="E3" s="9" t="s">
        <v>11</v>
      </c>
      <c r="F3" s="9" t="s">
        <v>142</v>
      </c>
      <c r="G3" s="9" t="s">
        <v>129</v>
      </c>
    </row>
    <row r="4" spans="1:11" x14ac:dyDescent="0.2">
      <c r="A4" s="9">
        <v>1</v>
      </c>
      <c r="B4" s="2" t="s">
        <v>140</v>
      </c>
      <c r="C4" s="9">
        <v>890</v>
      </c>
      <c r="D4" s="9">
        <v>0</v>
      </c>
      <c r="E4" s="9">
        <v>800</v>
      </c>
      <c r="F4" s="9">
        <f t="shared" ref="F4:F35" si="0">C4-D4-E4</f>
        <v>90</v>
      </c>
      <c r="G4" s="9">
        <v>3</v>
      </c>
    </row>
    <row r="5" spans="1:11" x14ac:dyDescent="0.2">
      <c r="A5" s="9">
        <v>2</v>
      </c>
      <c r="B5" s="2" t="s">
        <v>47</v>
      </c>
      <c r="C5" s="9">
        <v>575</v>
      </c>
      <c r="D5" s="9">
        <v>540</v>
      </c>
      <c r="E5" s="9">
        <v>0</v>
      </c>
      <c r="F5" s="9">
        <f t="shared" si="0"/>
        <v>35</v>
      </c>
      <c r="G5" s="9">
        <v>1</v>
      </c>
      <c r="I5" s="1"/>
    </row>
    <row r="6" spans="1:11" x14ac:dyDescent="0.2">
      <c r="A6" s="9">
        <v>3</v>
      </c>
      <c r="B6" s="2" t="s">
        <v>147</v>
      </c>
      <c r="C6" s="9">
        <v>2505</v>
      </c>
      <c r="D6" s="9">
        <v>0</v>
      </c>
      <c r="E6" s="9">
        <v>1400</v>
      </c>
      <c r="F6" s="9">
        <f t="shared" si="0"/>
        <v>1105</v>
      </c>
      <c r="G6" s="9">
        <v>4</v>
      </c>
      <c r="I6" s="73" t="s">
        <v>173</v>
      </c>
      <c r="J6" s="73"/>
      <c r="K6" s="73"/>
    </row>
    <row r="7" spans="1:11" x14ac:dyDescent="0.2">
      <c r="A7" s="9">
        <v>4</v>
      </c>
      <c r="B7" s="2" t="s">
        <v>48</v>
      </c>
      <c r="C7" s="9">
        <v>255</v>
      </c>
      <c r="D7" s="9">
        <v>255</v>
      </c>
      <c r="E7" s="9">
        <v>0</v>
      </c>
      <c r="F7" s="9">
        <f t="shared" si="0"/>
        <v>0</v>
      </c>
      <c r="G7" s="9">
        <v>1</v>
      </c>
      <c r="I7" s="74">
        <f>SUM(C4:C103)/100</f>
        <v>715.4</v>
      </c>
      <c r="J7" s="73"/>
      <c r="K7" s="73"/>
    </row>
    <row r="8" spans="1:11" x14ac:dyDescent="0.2">
      <c r="A8" s="9">
        <v>5</v>
      </c>
      <c r="B8" s="2" t="s">
        <v>70</v>
      </c>
      <c r="C8" s="9">
        <v>1380</v>
      </c>
      <c r="D8" s="9">
        <v>0</v>
      </c>
      <c r="E8" s="9">
        <v>1200</v>
      </c>
      <c r="F8" s="9">
        <f t="shared" si="0"/>
        <v>180</v>
      </c>
      <c r="G8" s="9">
        <v>3</v>
      </c>
      <c r="I8" s="76"/>
      <c r="J8" s="73"/>
      <c r="K8" s="73"/>
    </row>
    <row r="9" spans="1:11" x14ac:dyDescent="0.2">
      <c r="A9" s="9">
        <v>6</v>
      </c>
      <c r="B9" s="2" t="s">
        <v>138</v>
      </c>
      <c r="C9" s="9">
        <v>740</v>
      </c>
      <c r="D9" s="9">
        <v>740</v>
      </c>
      <c r="E9" s="9">
        <v>0</v>
      </c>
      <c r="F9" s="9">
        <f t="shared" si="0"/>
        <v>0</v>
      </c>
      <c r="G9" s="9">
        <v>2</v>
      </c>
      <c r="I9" s="73"/>
      <c r="J9" s="73"/>
      <c r="K9" s="73"/>
    </row>
    <row r="10" spans="1:11" x14ac:dyDescent="0.2">
      <c r="A10" s="9">
        <v>7</v>
      </c>
      <c r="B10" s="2" t="s">
        <v>66</v>
      </c>
      <c r="C10" s="9">
        <v>190</v>
      </c>
      <c r="D10" s="9">
        <v>190</v>
      </c>
      <c r="E10" s="9">
        <v>0</v>
      </c>
      <c r="F10" s="9">
        <f t="shared" si="0"/>
        <v>0</v>
      </c>
      <c r="G10" s="9">
        <v>1</v>
      </c>
      <c r="I10" s="74" t="s">
        <v>174</v>
      </c>
      <c r="J10" s="73"/>
      <c r="K10" s="73"/>
    </row>
    <row r="11" spans="1:11" x14ac:dyDescent="0.2">
      <c r="A11" s="9">
        <v>8</v>
      </c>
      <c r="B11" s="2" t="s">
        <v>164</v>
      </c>
      <c r="C11" s="9">
        <v>205</v>
      </c>
      <c r="D11" s="9">
        <v>205</v>
      </c>
      <c r="E11" s="9">
        <v>0</v>
      </c>
      <c r="F11" s="9">
        <f t="shared" si="0"/>
        <v>0</v>
      </c>
      <c r="G11" s="9">
        <v>1</v>
      </c>
      <c r="I11" s="72" t="s">
        <v>175</v>
      </c>
      <c r="J11" s="73"/>
      <c r="K11" s="73"/>
    </row>
    <row r="12" spans="1:11" x14ac:dyDescent="0.2">
      <c r="A12" s="9">
        <v>9</v>
      </c>
      <c r="B12" s="2" t="s">
        <v>149</v>
      </c>
      <c r="C12" s="9">
        <v>1804</v>
      </c>
      <c r="D12" s="9">
        <v>0</v>
      </c>
      <c r="E12" s="9">
        <v>1500</v>
      </c>
      <c r="F12" s="9">
        <f t="shared" si="0"/>
        <v>304</v>
      </c>
      <c r="G12" s="9">
        <v>4</v>
      </c>
      <c r="I12" s="73">
        <f>SUM(D4:D103)/100</f>
        <v>323.39999999999998</v>
      </c>
      <c r="J12" s="73"/>
      <c r="K12" s="73"/>
    </row>
    <row r="13" spans="1:11" x14ac:dyDescent="0.2">
      <c r="A13" s="9">
        <v>10</v>
      </c>
      <c r="B13" s="2" t="s">
        <v>165</v>
      </c>
      <c r="C13" s="9">
        <v>450</v>
      </c>
      <c r="D13" s="9">
        <v>340</v>
      </c>
      <c r="E13" s="9">
        <v>0</v>
      </c>
      <c r="F13" s="9">
        <f t="shared" si="0"/>
        <v>110</v>
      </c>
      <c r="G13" s="9">
        <v>1</v>
      </c>
      <c r="I13" s="72" t="s">
        <v>176</v>
      </c>
      <c r="J13" s="73"/>
      <c r="K13" s="73"/>
    </row>
    <row r="14" spans="1:11" x14ac:dyDescent="0.2">
      <c r="A14" s="9">
        <v>11</v>
      </c>
      <c r="B14" s="2" t="s">
        <v>166</v>
      </c>
      <c r="C14" s="9">
        <v>651</v>
      </c>
      <c r="D14" s="9">
        <v>500</v>
      </c>
      <c r="E14" s="9">
        <v>0</v>
      </c>
      <c r="F14" s="9">
        <f t="shared" si="0"/>
        <v>151</v>
      </c>
      <c r="G14" s="9">
        <v>1</v>
      </c>
      <c r="I14" s="73">
        <f>SUM(E4:E103)/100</f>
        <v>272.07</v>
      </c>
      <c r="J14" s="73"/>
      <c r="K14" s="73"/>
    </row>
    <row r="15" spans="1:11" x14ac:dyDescent="0.2">
      <c r="A15" s="9">
        <v>12</v>
      </c>
      <c r="B15" s="2" t="s">
        <v>167</v>
      </c>
      <c r="C15" s="9">
        <v>258</v>
      </c>
      <c r="D15" s="9">
        <v>258</v>
      </c>
      <c r="E15" s="9">
        <v>0</v>
      </c>
      <c r="F15" s="9">
        <f t="shared" si="0"/>
        <v>0</v>
      </c>
      <c r="G15" s="9">
        <v>1</v>
      </c>
      <c r="I15" s="72" t="s">
        <v>177</v>
      </c>
      <c r="J15" s="73"/>
      <c r="K15" s="73"/>
    </row>
    <row r="16" spans="1:11" x14ac:dyDescent="0.2">
      <c r="A16" s="9">
        <v>13</v>
      </c>
      <c r="B16" s="2" t="s">
        <v>151</v>
      </c>
      <c r="C16" s="9">
        <v>1790</v>
      </c>
      <c r="D16" s="9">
        <v>150</v>
      </c>
      <c r="E16" s="9">
        <v>1500</v>
      </c>
      <c r="F16" s="9">
        <f t="shared" si="0"/>
        <v>140</v>
      </c>
      <c r="G16" s="9">
        <v>3</v>
      </c>
      <c r="I16" s="73">
        <f>SUM(F4:F103)/100</f>
        <v>119.93</v>
      </c>
      <c r="J16" s="73"/>
      <c r="K16" s="73"/>
    </row>
    <row r="17" spans="1:11" x14ac:dyDescent="0.2">
      <c r="A17" s="9">
        <v>14</v>
      </c>
      <c r="B17" s="2" t="s">
        <v>139</v>
      </c>
      <c r="C17" s="9">
        <v>745</v>
      </c>
      <c r="D17" s="9">
        <v>700</v>
      </c>
      <c r="E17" s="9">
        <v>0</v>
      </c>
      <c r="F17" s="9">
        <f t="shared" si="0"/>
        <v>45</v>
      </c>
      <c r="G17" s="9">
        <v>2</v>
      </c>
      <c r="I17" s="73"/>
      <c r="J17" s="73"/>
      <c r="K17" s="73"/>
    </row>
    <row r="18" spans="1:11" x14ac:dyDescent="0.2">
      <c r="A18" s="9">
        <v>15</v>
      </c>
      <c r="B18" s="2" t="s">
        <v>2</v>
      </c>
      <c r="C18" s="9">
        <v>175</v>
      </c>
      <c r="D18" s="9">
        <v>175</v>
      </c>
      <c r="E18" s="9">
        <v>0</v>
      </c>
      <c r="F18" s="9">
        <f t="shared" si="0"/>
        <v>0</v>
      </c>
      <c r="G18" s="9">
        <v>1</v>
      </c>
      <c r="I18" s="73"/>
      <c r="J18" s="73"/>
      <c r="K18" s="73"/>
    </row>
    <row r="19" spans="1:11" x14ac:dyDescent="0.2">
      <c r="A19" s="9">
        <v>16</v>
      </c>
      <c r="B19" s="2" t="s">
        <v>143</v>
      </c>
      <c r="C19" s="9">
        <v>270</v>
      </c>
      <c r="D19" s="9">
        <v>270</v>
      </c>
      <c r="E19" s="9">
        <v>0</v>
      </c>
      <c r="F19" s="9">
        <f t="shared" si="0"/>
        <v>0</v>
      </c>
      <c r="G19" s="9">
        <v>1</v>
      </c>
      <c r="I19" s="74" t="s">
        <v>174</v>
      </c>
      <c r="J19" s="73"/>
      <c r="K19" s="73"/>
    </row>
    <row r="20" spans="1:11" x14ac:dyDescent="0.2">
      <c r="A20" s="9">
        <v>17</v>
      </c>
      <c r="B20" s="2" t="s">
        <v>141</v>
      </c>
      <c r="C20" s="9">
        <v>692</v>
      </c>
      <c r="D20" s="9">
        <v>560</v>
      </c>
      <c r="E20" s="9">
        <v>0</v>
      </c>
      <c r="F20" s="9">
        <f t="shared" si="0"/>
        <v>132</v>
      </c>
      <c r="G20" s="9">
        <v>2</v>
      </c>
      <c r="I20" s="73" t="s">
        <v>178</v>
      </c>
      <c r="J20" s="73"/>
      <c r="K20" s="73">
        <f>100 - COUNTIF(D3:D103, 0)</f>
        <v>79</v>
      </c>
    </row>
    <row r="21" spans="1:11" x14ac:dyDescent="0.2">
      <c r="A21" s="9">
        <v>18</v>
      </c>
      <c r="B21" s="2" t="s">
        <v>111</v>
      </c>
      <c r="C21" s="9">
        <v>450</v>
      </c>
      <c r="D21" s="9">
        <v>450</v>
      </c>
      <c r="E21" s="9">
        <v>0</v>
      </c>
      <c r="F21" s="9">
        <f t="shared" si="0"/>
        <v>0</v>
      </c>
      <c r="G21" s="9">
        <v>1</v>
      </c>
      <c r="I21" s="72" t="s">
        <v>179</v>
      </c>
      <c r="J21" s="73"/>
      <c r="K21" s="73"/>
    </row>
    <row r="22" spans="1:11" x14ac:dyDescent="0.2">
      <c r="A22" s="9">
        <v>19</v>
      </c>
      <c r="B22" s="2" t="s">
        <v>109</v>
      </c>
      <c r="C22" s="9">
        <v>184</v>
      </c>
      <c r="D22" s="9">
        <v>184</v>
      </c>
      <c r="E22" s="9">
        <v>0</v>
      </c>
      <c r="F22" s="9">
        <f t="shared" si="0"/>
        <v>0</v>
      </c>
      <c r="G22" s="9">
        <v>1</v>
      </c>
      <c r="I22" s="73">
        <f>SUM(D4:D103)/(100 - COUNTIF(D4:D103,0))</f>
        <v>409.36708860759495</v>
      </c>
      <c r="J22" s="73"/>
      <c r="K22" s="73"/>
    </row>
    <row r="23" spans="1:11" x14ac:dyDescent="0.2">
      <c r="A23" s="9">
        <v>20</v>
      </c>
      <c r="B23" s="2" t="s">
        <v>64</v>
      </c>
      <c r="C23" s="9">
        <v>598</v>
      </c>
      <c r="D23" s="9">
        <v>450</v>
      </c>
      <c r="E23" s="9">
        <v>0</v>
      </c>
      <c r="F23" s="9">
        <f t="shared" si="0"/>
        <v>148</v>
      </c>
      <c r="G23" s="9">
        <v>2</v>
      </c>
      <c r="I23" s="73" t="s">
        <v>180</v>
      </c>
      <c r="J23" s="73"/>
      <c r="K23" s="73">
        <f>100 - COUNTIF(E4:E103,0)</f>
        <v>25</v>
      </c>
    </row>
    <row r="24" spans="1:11" x14ac:dyDescent="0.2">
      <c r="A24" s="9">
        <v>21</v>
      </c>
      <c r="B24" s="2" t="s">
        <v>145</v>
      </c>
      <c r="C24" s="9">
        <v>1252</v>
      </c>
      <c r="D24" s="9">
        <v>100</v>
      </c>
      <c r="E24" s="9">
        <v>1000</v>
      </c>
      <c r="F24" s="9">
        <f t="shared" si="0"/>
        <v>152</v>
      </c>
      <c r="G24" s="9">
        <v>3</v>
      </c>
      <c r="I24" s="72" t="s">
        <v>176</v>
      </c>
      <c r="J24" s="73"/>
      <c r="K24" s="73"/>
    </row>
    <row r="25" spans="1:11" x14ac:dyDescent="0.2">
      <c r="A25" s="9">
        <v>22</v>
      </c>
      <c r="B25" s="2" t="s">
        <v>25</v>
      </c>
      <c r="C25" s="9">
        <v>352</v>
      </c>
      <c r="D25" s="9">
        <v>260</v>
      </c>
      <c r="E25" s="9">
        <v>0</v>
      </c>
      <c r="F25" s="9">
        <f t="shared" si="0"/>
        <v>92</v>
      </c>
      <c r="G25" s="9">
        <v>1</v>
      </c>
      <c r="I25" s="73">
        <f>SUM(E4:E103)/(100 - COUNTIF(E4:E103,0))</f>
        <v>1088.28</v>
      </c>
      <c r="J25" s="73"/>
      <c r="K25" s="73"/>
    </row>
    <row r="26" spans="1:11" x14ac:dyDescent="0.2">
      <c r="A26" s="9">
        <v>23</v>
      </c>
      <c r="B26" s="2" t="s">
        <v>71</v>
      </c>
      <c r="C26" s="9">
        <v>250</v>
      </c>
      <c r="D26" s="9">
        <v>250</v>
      </c>
      <c r="E26" s="9">
        <v>0</v>
      </c>
      <c r="F26" s="9">
        <f t="shared" si="0"/>
        <v>0</v>
      </c>
      <c r="G26" s="9">
        <v>1</v>
      </c>
      <c r="I26" s="73" t="s">
        <v>181</v>
      </c>
      <c r="J26" s="73"/>
      <c r="K26" s="73">
        <f>(100 - COUNTIF(F4:F103,0))</f>
        <v>72</v>
      </c>
    </row>
    <row r="27" spans="1:11" x14ac:dyDescent="0.2">
      <c r="A27" s="9">
        <v>24</v>
      </c>
      <c r="B27" s="2" t="s">
        <v>69</v>
      </c>
      <c r="C27" s="9">
        <v>270</v>
      </c>
      <c r="D27" s="9">
        <v>270</v>
      </c>
      <c r="E27" s="9">
        <v>0</v>
      </c>
      <c r="F27" s="9">
        <f t="shared" si="0"/>
        <v>0</v>
      </c>
      <c r="G27" s="9">
        <v>1</v>
      </c>
      <c r="I27" s="72" t="s">
        <v>177</v>
      </c>
      <c r="J27" s="73"/>
      <c r="K27" s="73"/>
    </row>
    <row r="28" spans="1:11" x14ac:dyDescent="0.2">
      <c r="A28" s="9">
        <v>25</v>
      </c>
      <c r="B28" s="2" t="s">
        <v>65</v>
      </c>
      <c r="C28" s="9">
        <v>1023</v>
      </c>
      <c r="D28" s="9">
        <v>0</v>
      </c>
      <c r="E28" s="9">
        <v>950</v>
      </c>
      <c r="F28" s="9">
        <f t="shared" si="0"/>
        <v>73</v>
      </c>
      <c r="G28" s="9">
        <v>2</v>
      </c>
      <c r="I28" s="73">
        <f>SUM(F4:F103)/(100 - COUNTIF(F4:F103,0))</f>
        <v>166.56944444444446</v>
      </c>
      <c r="J28" s="73"/>
      <c r="K28" s="73"/>
    </row>
    <row r="29" spans="1:11" x14ac:dyDescent="0.2">
      <c r="A29" s="9">
        <v>26</v>
      </c>
      <c r="B29" s="2" t="s">
        <v>111</v>
      </c>
      <c r="C29" s="9">
        <v>450</v>
      </c>
      <c r="D29" s="9">
        <v>450</v>
      </c>
      <c r="E29" s="9">
        <v>0</v>
      </c>
      <c r="F29" s="9">
        <f t="shared" si="0"/>
        <v>0</v>
      </c>
      <c r="G29" s="9">
        <v>1</v>
      </c>
    </row>
    <row r="30" spans="1:11" x14ac:dyDescent="0.2">
      <c r="A30" s="9">
        <v>27</v>
      </c>
      <c r="B30" s="2" t="s">
        <v>108</v>
      </c>
      <c r="C30" s="9">
        <v>351</v>
      </c>
      <c r="D30" s="9">
        <v>280</v>
      </c>
      <c r="E30" s="9">
        <v>0</v>
      </c>
      <c r="F30" s="9">
        <f t="shared" si="0"/>
        <v>71</v>
      </c>
      <c r="G30" s="9">
        <v>1</v>
      </c>
    </row>
    <row r="31" spans="1:11" x14ac:dyDescent="0.2">
      <c r="A31" s="9">
        <v>28</v>
      </c>
      <c r="B31" s="2" t="s">
        <v>136</v>
      </c>
      <c r="C31" s="9">
        <v>980</v>
      </c>
      <c r="D31" s="9">
        <v>0</v>
      </c>
      <c r="E31" s="9">
        <v>900</v>
      </c>
      <c r="F31" s="9">
        <f t="shared" si="0"/>
        <v>80</v>
      </c>
      <c r="G31" s="9">
        <v>3</v>
      </c>
    </row>
    <row r="32" spans="1:11" x14ac:dyDescent="0.2">
      <c r="A32" s="9">
        <v>29</v>
      </c>
      <c r="B32" s="2" t="s">
        <v>26</v>
      </c>
      <c r="C32" s="9">
        <v>1200</v>
      </c>
      <c r="D32" s="9">
        <v>0</v>
      </c>
      <c r="E32" s="9">
        <v>1000</v>
      </c>
      <c r="F32" s="9">
        <f t="shared" si="0"/>
        <v>200</v>
      </c>
      <c r="G32" s="9">
        <v>2</v>
      </c>
    </row>
    <row r="33" spans="1:7" x14ac:dyDescent="0.2">
      <c r="A33" s="9">
        <v>30</v>
      </c>
      <c r="B33" s="2" t="s">
        <v>109</v>
      </c>
      <c r="C33" s="9">
        <v>256</v>
      </c>
      <c r="D33" s="9">
        <v>256</v>
      </c>
      <c r="E33" s="9">
        <v>0</v>
      </c>
      <c r="F33" s="9">
        <f t="shared" si="0"/>
        <v>0</v>
      </c>
      <c r="G33" s="9">
        <v>1</v>
      </c>
    </row>
    <row r="34" spans="1:7" x14ac:dyDescent="0.2">
      <c r="A34" s="9">
        <v>31</v>
      </c>
      <c r="B34" s="2" t="s">
        <v>70</v>
      </c>
      <c r="C34" s="9">
        <v>1123</v>
      </c>
      <c r="D34" s="9">
        <v>0</v>
      </c>
      <c r="E34" s="9">
        <v>1000</v>
      </c>
      <c r="F34" s="9">
        <f t="shared" si="0"/>
        <v>123</v>
      </c>
      <c r="G34" s="9">
        <v>2</v>
      </c>
    </row>
    <row r="35" spans="1:7" x14ac:dyDescent="0.2">
      <c r="A35" s="9">
        <v>32</v>
      </c>
      <c r="B35" s="2" t="s">
        <v>105</v>
      </c>
      <c r="C35" s="9">
        <v>65</v>
      </c>
      <c r="D35" s="9">
        <v>65</v>
      </c>
      <c r="E35" s="9">
        <v>0</v>
      </c>
      <c r="F35" s="9">
        <f t="shared" si="0"/>
        <v>0</v>
      </c>
      <c r="G35" s="9">
        <v>1</v>
      </c>
    </row>
    <row r="36" spans="1:7" x14ac:dyDescent="0.2">
      <c r="A36" s="9">
        <v>33</v>
      </c>
      <c r="B36" s="2" t="s">
        <v>47</v>
      </c>
      <c r="C36" s="9">
        <v>375</v>
      </c>
      <c r="D36" s="9">
        <v>300</v>
      </c>
      <c r="E36" s="9">
        <v>0</v>
      </c>
      <c r="F36" s="9">
        <f t="shared" ref="F36:F83" si="1">C36-D36-E36</f>
        <v>75</v>
      </c>
      <c r="G36" s="9">
        <v>1</v>
      </c>
    </row>
    <row r="37" spans="1:7" x14ac:dyDescent="0.2">
      <c r="A37" s="9">
        <v>34</v>
      </c>
      <c r="B37" s="2" t="s">
        <v>48</v>
      </c>
      <c r="C37" s="9">
        <v>260</v>
      </c>
      <c r="D37" s="9">
        <v>260</v>
      </c>
      <c r="E37" s="9">
        <v>0</v>
      </c>
      <c r="F37" s="9">
        <f t="shared" si="1"/>
        <v>0</v>
      </c>
      <c r="G37" s="9">
        <v>1</v>
      </c>
    </row>
    <row r="38" spans="1:7" x14ac:dyDescent="0.2">
      <c r="A38" s="9">
        <v>35</v>
      </c>
      <c r="B38" s="2" t="s">
        <v>69</v>
      </c>
      <c r="C38" s="9">
        <v>382</v>
      </c>
      <c r="D38" s="9">
        <v>320</v>
      </c>
      <c r="E38" s="9">
        <v>0</v>
      </c>
      <c r="F38" s="9">
        <f t="shared" si="1"/>
        <v>62</v>
      </c>
      <c r="G38" s="9">
        <v>1</v>
      </c>
    </row>
    <row r="39" spans="1:7" x14ac:dyDescent="0.2">
      <c r="A39" s="9">
        <v>36</v>
      </c>
      <c r="B39" s="2" t="s">
        <v>71</v>
      </c>
      <c r="C39" s="9">
        <v>140</v>
      </c>
      <c r="D39" s="9">
        <v>140</v>
      </c>
      <c r="E39" s="9">
        <v>0</v>
      </c>
      <c r="F39" s="9">
        <f t="shared" si="1"/>
        <v>0</v>
      </c>
      <c r="G39" s="9">
        <v>1</v>
      </c>
    </row>
    <row r="40" spans="1:7" x14ac:dyDescent="0.2">
      <c r="A40" s="9">
        <v>37</v>
      </c>
      <c r="B40" s="2" t="s">
        <v>151</v>
      </c>
      <c r="C40" s="9">
        <v>765</v>
      </c>
      <c r="D40" s="9">
        <v>600</v>
      </c>
      <c r="E40" s="9">
        <v>0</v>
      </c>
      <c r="F40" s="9">
        <f t="shared" si="1"/>
        <v>165</v>
      </c>
      <c r="G40" s="9">
        <v>2</v>
      </c>
    </row>
    <row r="41" spans="1:7" x14ac:dyDescent="0.2">
      <c r="A41" s="9">
        <v>38</v>
      </c>
      <c r="B41" s="2" t="s">
        <v>47</v>
      </c>
      <c r="C41" s="9">
        <v>294</v>
      </c>
      <c r="D41" s="9">
        <v>294</v>
      </c>
      <c r="E41" s="9">
        <v>0</v>
      </c>
      <c r="F41" s="9">
        <f t="shared" si="1"/>
        <v>0</v>
      </c>
      <c r="G41" s="9">
        <v>1</v>
      </c>
    </row>
    <row r="42" spans="1:7" x14ac:dyDescent="0.2">
      <c r="A42" s="9">
        <v>39</v>
      </c>
      <c r="B42" s="2" t="s">
        <v>48</v>
      </c>
      <c r="C42" s="9">
        <v>322</v>
      </c>
      <c r="D42" s="9">
        <v>282</v>
      </c>
      <c r="E42" s="9">
        <v>0</v>
      </c>
      <c r="F42" s="9">
        <f t="shared" si="1"/>
        <v>40</v>
      </c>
      <c r="G42" s="9">
        <v>1</v>
      </c>
    </row>
    <row r="43" spans="1:7" x14ac:dyDescent="0.2">
      <c r="A43" s="9">
        <v>40</v>
      </c>
      <c r="B43" s="2" t="s">
        <v>105</v>
      </c>
      <c r="C43" s="9">
        <v>316</v>
      </c>
      <c r="D43" s="9">
        <v>250</v>
      </c>
      <c r="E43" s="9">
        <v>0</v>
      </c>
      <c r="F43" s="9">
        <f t="shared" si="1"/>
        <v>66</v>
      </c>
      <c r="G43" s="9">
        <v>1</v>
      </c>
    </row>
    <row r="44" spans="1:7" x14ac:dyDescent="0.2">
      <c r="A44" s="9">
        <v>41</v>
      </c>
      <c r="B44" s="2" t="s">
        <v>64</v>
      </c>
      <c r="C44" s="9">
        <v>675</v>
      </c>
      <c r="D44" s="9">
        <v>340</v>
      </c>
      <c r="E44" s="9">
        <v>0</v>
      </c>
      <c r="F44" s="9">
        <f t="shared" si="1"/>
        <v>335</v>
      </c>
      <c r="G44" s="9">
        <v>2</v>
      </c>
    </row>
    <row r="45" spans="1:7" x14ac:dyDescent="0.2">
      <c r="A45" s="9">
        <v>42</v>
      </c>
      <c r="B45" s="2" t="s">
        <v>140</v>
      </c>
      <c r="C45" s="9">
        <v>956</v>
      </c>
      <c r="D45" s="9">
        <v>670</v>
      </c>
      <c r="E45" s="9">
        <v>0</v>
      </c>
      <c r="F45" s="9">
        <f t="shared" si="1"/>
        <v>286</v>
      </c>
      <c r="G45" s="9">
        <v>3</v>
      </c>
    </row>
    <row r="46" spans="1:7" x14ac:dyDescent="0.2">
      <c r="A46" s="9">
        <v>43</v>
      </c>
      <c r="B46" s="2" t="s">
        <v>108</v>
      </c>
      <c r="C46" s="9">
        <v>580</v>
      </c>
      <c r="D46" s="9">
        <v>238</v>
      </c>
      <c r="E46" s="9">
        <v>0</v>
      </c>
      <c r="F46" s="9">
        <f t="shared" si="1"/>
        <v>342</v>
      </c>
      <c r="G46" s="9">
        <v>2</v>
      </c>
    </row>
    <row r="47" spans="1:7" x14ac:dyDescent="0.2">
      <c r="A47" s="9">
        <v>44</v>
      </c>
      <c r="B47" s="2" t="s">
        <v>132</v>
      </c>
      <c r="C47" s="9">
        <v>380</v>
      </c>
      <c r="D47" s="9">
        <v>300</v>
      </c>
      <c r="E47" s="9">
        <v>0</v>
      </c>
      <c r="F47" s="9">
        <f t="shared" si="1"/>
        <v>80</v>
      </c>
      <c r="G47" s="9">
        <v>1</v>
      </c>
    </row>
    <row r="48" spans="1:7" x14ac:dyDescent="0.2">
      <c r="A48" s="9">
        <v>45</v>
      </c>
      <c r="B48" s="2" t="s">
        <v>149</v>
      </c>
      <c r="C48" s="9">
        <v>879</v>
      </c>
      <c r="D48" s="9">
        <v>750</v>
      </c>
      <c r="E48" s="9">
        <v>0</v>
      </c>
      <c r="F48" s="9">
        <f t="shared" si="1"/>
        <v>129</v>
      </c>
      <c r="G48" s="9">
        <v>3</v>
      </c>
    </row>
    <row r="49" spans="1:7" x14ac:dyDescent="0.2">
      <c r="A49" s="9">
        <v>46</v>
      </c>
      <c r="B49" s="2" t="s">
        <v>137</v>
      </c>
      <c r="C49" s="9">
        <v>643</v>
      </c>
      <c r="D49" s="9">
        <v>550</v>
      </c>
      <c r="E49" s="9">
        <v>0</v>
      </c>
      <c r="F49" s="9">
        <f t="shared" si="1"/>
        <v>93</v>
      </c>
      <c r="G49" s="9">
        <v>2</v>
      </c>
    </row>
    <row r="50" spans="1:7" x14ac:dyDescent="0.2">
      <c r="A50" s="9">
        <v>47</v>
      </c>
      <c r="B50" s="2" t="s">
        <v>150</v>
      </c>
      <c r="C50" s="9">
        <v>1209</v>
      </c>
      <c r="D50" s="9">
        <v>0</v>
      </c>
      <c r="E50" s="9">
        <v>1000</v>
      </c>
      <c r="F50" s="9">
        <f t="shared" si="1"/>
        <v>209</v>
      </c>
      <c r="G50" s="9">
        <v>3</v>
      </c>
    </row>
    <row r="51" spans="1:7" x14ac:dyDescent="0.2">
      <c r="A51" s="9">
        <v>48</v>
      </c>
      <c r="B51" s="2" t="s">
        <v>26</v>
      </c>
      <c r="C51" s="9">
        <v>654</v>
      </c>
      <c r="D51" s="9">
        <v>450</v>
      </c>
      <c r="E51" s="9">
        <v>0</v>
      </c>
      <c r="F51" s="9">
        <f t="shared" si="1"/>
        <v>204</v>
      </c>
      <c r="G51" s="9">
        <v>2</v>
      </c>
    </row>
    <row r="52" spans="1:7" x14ac:dyDescent="0.2">
      <c r="A52" s="9">
        <v>49</v>
      </c>
      <c r="B52" s="2" t="s">
        <v>65</v>
      </c>
      <c r="C52" s="9">
        <v>760</v>
      </c>
      <c r="D52" s="9">
        <v>600</v>
      </c>
      <c r="E52" s="9">
        <v>0</v>
      </c>
      <c r="F52" s="9">
        <f t="shared" si="1"/>
        <v>160</v>
      </c>
      <c r="G52" s="9">
        <v>2</v>
      </c>
    </row>
    <row r="53" spans="1:7" x14ac:dyDescent="0.2">
      <c r="A53" s="9">
        <v>50</v>
      </c>
      <c r="B53" s="2" t="s">
        <v>26</v>
      </c>
      <c r="C53" s="9">
        <v>890</v>
      </c>
      <c r="D53" s="9">
        <v>850</v>
      </c>
      <c r="E53" s="9">
        <v>0</v>
      </c>
      <c r="F53" s="9">
        <f t="shared" si="1"/>
        <v>40</v>
      </c>
      <c r="G53" s="9">
        <v>2</v>
      </c>
    </row>
    <row r="54" spans="1:7" x14ac:dyDescent="0.2">
      <c r="A54" s="9">
        <v>51</v>
      </c>
      <c r="B54" s="2" t="s">
        <v>69</v>
      </c>
      <c r="C54" s="9">
        <v>504</v>
      </c>
      <c r="D54" s="9">
        <v>504</v>
      </c>
      <c r="E54" s="9">
        <v>0</v>
      </c>
      <c r="F54" s="9">
        <f t="shared" si="1"/>
        <v>0</v>
      </c>
      <c r="G54" s="9">
        <v>2</v>
      </c>
    </row>
    <row r="55" spans="1:7" x14ac:dyDescent="0.2">
      <c r="A55" s="9">
        <v>52</v>
      </c>
      <c r="B55" s="2" t="s">
        <v>70</v>
      </c>
      <c r="C55" s="9">
        <v>762</v>
      </c>
      <c r="D55" s="9">
        <v>600</v>
      </c>
      <c r="E55" s="9">
        <v>0</v>
      </c>
      <c r="F55" s="9">
        <f t="shared" si="1"/>
        <v>162</v>
      </c>
      <c r="G55" s="9">
        <v>2</v>
      </c>
    </row>
    <row r="56" spans="1:7" x14ac:dyDescent="0.2">
      <c r="A56" s="9">
        <v>53</v>
      </c>
      <c r="B56" s="2" t="s">
        <v>140</v>
      </c>
      <c r="C56" s="9">
        <v>870</v>
      </c>
      <c r="D56" s="9">
        <v>750</v>
      </c>
      <c r="E56" s="9">
        <v>0</v>
      </c>
      <c r="F56" s="9">
        <f t="shared" si="1"/>
        <v>120</v>
      </c>
      <c r="G56" s="9">
        <v>2</v>
      </c>
    </row>
    <row r="57" spans="1:7" x14ac:dyDescent="0.2">
      <c r="A57" s="9">
        <v>54</v>
      </c>
      <c r="B57" s="2" t="s">
        <v>151</v>
      </c>
      <c r="C57" s="9">
        <v>1021</v>
      </c>
      <c r="D57" s="9">
        <v>0</v>
      </c>
      <c r="E57" s="9">
        <v>1021</v>
      </c>
      <c r="F57" s="9">
        <f t="shared" si="1"/>
        <v>0</v>
      </c>
      <c r="G57" s="9">
        <v>2</v>
      </c>
    </row>
    <row r="58" spans="1:7" x14ac:dyDescent="0.2">
      <c r="A58" s="9">
        <v>55</v>
      </c>
      <c r="B58" s="2" t="s">
        <v>141</v>
      </c>
      <c r="C58" s="9">
        <v>654</v>
      </c>
      <c r="D58" s="9">
        <v>430</v>
      </c>
      <c r="E58" s="9">
        <v>0</v>
      </c>
      <c r="F58" s="9">
        <f t="shared" si="1"/>
        <v>224</v>
      </c>
      <c r="G58" s="9">
        <v>2</v>
      </c>
    </row>
    <row r="59" spans="1:7" x14ac:dyDescent="0.2">
      <c r="A59" s="9">
        <v>56</v>
      </c>
      <c r="B59" s="2" t="s">
        <v>150</v>
      </c>
      <c r="C59" s="9">
        <v>1021</v>
      </c>
      <c r="D59" s="9">
        <v>0</v>
      </c>
      <c r="E59" s="9">
        <v>1021</v>
      </c>
      <c r="F59" s="9">
        <f t="shared" si="1"/>
        <v>0</v>
      </c>
      <c r="G59" s="9">
        <v>2</v>
      </c>
    </row>
    <row r="60" spans="1:7" x14ac:dyDescent="0.2">
      <c r="A60" s="9">
        <v>57</v>
      </c>
      <c r="B60" s="2" t="s">
        <v>132</v>
      </c>
      <c r="C60" s="9">
        <v>560</v>
      </c>
      <c r="D60" s="9">
        <v>500</v>
      </c>
      <c r="E60" s="9">
        <v>0</v>
      </c>
      <c r="F60" s="9">
        <f t="shared" si="1"/>
        <v>60</v>
      </c>
      <c r="G60" s="9">
        <v>2</v>
      </c>
    </row>
    <row r="61" spans="1:7" x14ac:dyDescent="0.2">
      <c r="A61" s="9">
        <v>58</v>
      </c>
      <c r="B61" s="2" t="s">
        <v>65</v>
      </c>
      <c r="C61" s="9">
        <v>1022</v>
      </c>
      <c r="D61" s="9">
        <v>0</v>
      </c>
      <c r="E61" s="9">
        <v>950</v>
      </c>
      <c r="F61" s="9">
        <f t="shared" si="1"/>
        <v>72</v>
      </c>
      <c r="G61" s="9">
        <v>3</v>
      </c>
    </row>
    <row r="62" spans="1:7" x14ac:dyDescent="0.2">
      <c r="A62" s="9">
        <v>59</v>
      </c>
      <c r="B62" s="2" t="s">
        <v>138</v>
      </c>
      <c r="C62" s="9">
        <v>890</v>
      </c>
      <c r="D62" s="9">
        <v>450</v>
      </c>
      <c r="E62" s="9">
        <v>0</v>
      </c>
      <c r="F62" s="9">
        <f t="shared" si="1"/>
        <v>440</v>
      </c>
      <c r="G62" s="9">
        <v>2</v>
      </c>
    </row>
    <row r="63" spans="1:7" x14ac:dyDescent="0.2">
      <c r="A63" s="9">
        <v>60</v>
      </c>
      <c r="B63" s="2" t="s">
        <v>139</v>
      </c>
      <c r="C63" s="9">
        <v>823</v>
      </c>
      <c r="D63" s="9">
        <v>750</v>
      </c>
      <c r="E63" s="9">
        <v>0</v>
      </c>
      <c r="F63" s="9">
        <f t="shared" si="1"/>
        <v>73</v>
      </c>
      <c r="G63" s="9">
        <v>2</v>
      </c>
    </row>
    <row r="64" spans="1:7" x14ac:dyDescent="0.2">
      <c r="A64" s="9">
        <v>61</v>
      </c>
      <c r="B64" s="2" t="s">
        <v>150</v>
      </c>
      <c r="C64" s="9">
        <v>1107</v>
      </c>
      <c r="D64" s="9">
        <v>0</v>
      </c>
      <c r="E64" s="9">
        <v>1000</v>
      </c>
      <c r="F64" s="9">
        <f t="shared" si="1"/>
        <v>107</v>
      </c>
      <c r="G64" s="9">
        <v>3</v>
      </c>
    </row>
    <row r="65" spans="1:7" x14ac:dyDescent="0.2">
      <c r="A65" s="9">
        <v>62</v>
      </c>
      <c r="B65" s="2" t="s">
        <v>150</v>
      </c>
      <c r="C65" s="9">
        <v>375</v>
      </c>
      <c r="D65" s="9">
        <v>300</v>
      </c>
      <c r="E65" s="9">
        <v>0</v>
      </c>
      <c r="F65" s="9">
        <f t="shared" ref="F65:F80" si="2">C65-D65-E65</f>
        <v>75</v>
      </c>
      <c r="G65" s="9">
        <v>1</v>
      </c>
    </row>
    <row r="66" spans="1:7" x14ac:dyDescent="0.2">
      <c r="A66" s="9">
        <v>63</v>
      </c>
      <c r="B66" s="2" t="s">
        <v>26</v>
      </c>
      <c r="C66" s="9">
        <v>260</v>
      </c>
      <c r="D66" s="9">
        <v>260</v>
      </c>
      <c r="E66" s="9">
        <v>0</v>
      </c>
      <c r="F66" s="9">
        <f t="shared" si="2"/>
        <v>0</v>
      </c>
      <c r="G66" s="9">
        <v>1</v>
      </c>
    </row>
    <row r="67" spans="1:7" x14ac:dyDescent="0.2">
      <c r="A67" s="9">
        <v>64</v>
      </c>
      <c r="B67" s="2" t="s">
        <v>65</v>
      </c>
      <c r="C67" s="9">
        <v>382</v>
      </c>
      <c r="D67" s="9">
        <v>320</v>
      </c>
      <c r="E67" s="9">
        <v>0</v>
      </c>
      <c r="F67" s="9">
        <f t="shared" si="2"/>
        <v>62</v>
      </c>
      <c r="G67" s="9">
        <v>1</v>
      </c>
    </row>
    <row r="68" spans="1:7" x14ac:dyDescent="0.2">
      <c r="A68" s="9">
        <v>65</v>
      </c>
      <c r="B68" s="2" t="s">
        <v>26</v>
      </c>
      <c r="C68" s="9">
        <v>140</v>
      </c>
      <c r="D68" s="9">
        <v>140</v>
      </c>
      <c r="E68" s="9">
        <v>0</v>
      </c>
      <c r="F68" s="9">
        <f t="shared" si="2"/>
        <v>0</v>
      </c>
      <c r="G68" s="9">
        <v>1</v>
      </c>
    </row>
    <row r="69" spans="1:7" x14ac:dyDescent="0.2">
      <c r="A69" s="9">
        <v>66</v>
      </c>
      <c r="B69" s="2" t="s">
        <v>69</v>
      </c>
      <c r="C69" s="9">
        <v>765</v>
      </c>
      <c r="D69" s="9">
        <v>600</v>
      </c>
      <c r="E69" s="9">
        <v>0</v>
      </c>
      <c r="F69" s="9">
        <f t="shared" si="2"/>
        <v>165</v>
      </c>
      <c r="G69" s="9">
        <v>2</v>
      </c>
    </row>
    <row r="70" spans="1:7" x14ac:dyDescent="0.2">
      <c r="A70" s="9">
        <v>67</v>
      </c>
      <c r="B70" s="2" t="s">
        <v>70</v>
      </c>
      <c r="C70" s="9">
        <v>294</v>
      </c>
      <c r="D70" s="9">
        <v>294</v>
      </c>
      <c r="E70" s="9">
        <v>0</v>
      </c>
      <c r="F70" s="9">
        <f t="shared" si="2"/>
        <v>0</v>
      </c>
      <c r="G70" s="9">
        <v>1</v>
      </c>
    </row>
    <row r="71" spans="1:7" x14ac:dyDescent="0.2">
      <c r="A71" s="9">
        <v>68</v>
      </c>
      <c r="B71" s="2" t="s">
        <v>140</v>
      </c>
      <c r="C71" s="9">
        <v>322</v>
      </c>
      <c r="D71" s="9">
        <v>282</v>
      </c>
      <c r="E71" s="9">
        <v>0</v>
      </c>
      <c r="F71" s="9">
        <f t="shared" si="2"/>
        <v>40</v>
      </c>
      <c r="G71" s="9">
        <v>1</v>
      </c>
    </row>
    <row r="72" spans="1:7" x14ac:dyDescent="0.2">
      <c r="A72" s="9">
        <v>69</v>
      </c>
      <c r="B72" s="2" t="s">
        <v>151</v>
      </c>
      <c r="C72" s="9">
        <v>316</v>
      </c>
      <c r="D72" s="9">
        <v>250</v>
      </c>
      <c r="E72" s="9">
        <v>0</v>
      </c>
      <c r="F72" s="9">
        <f t="shared" si="2"/>
        <v>66</v>
      </c>
      <c r="G72" s="9">
        <v>1</v>
      </c>
    </row>
    <row r="73" spans="1:7" x14ac:dyDescent="0.2">
      <c r="A73" s="9">
        <v>70</v>
      </c>
      <c r="B73" s="2" t="s">
        <v>141</v>
      </c>
      <c r="C73" s="9">
        <v>745</v>
      </c>
      <c r="D73" s="9">
        <v>700</v>
      </c>
      <c r="E73" s="9">
        <v>0</v>
      </c>
      <c r="F73" s="9">
        <f t="shared" si="2"/>
        <v>45</v>
      </c>
      <c r="G73" s="9">
        <v>2</v>
      </c>
    </row>
    <row r="74" spans="1:7" x14ac:dyDescent="0.2">
      <c r="A74" s="9">
        <v>71</v>
      </c>
      <c r="B74" s="2" t="s">
        <v>150</v>
      </c>
      <c r="C74" s="9">
        <v>175</v>
      </c>
      <c r="D74" s="9">
        <v>175</v>
      </c>
      <c r="E74" s="9">
        <v>0</v>
      </c>
      <c r="F74" s="9">
        <f t="shared" si="2"/>
        <v>0</v>
      </c>
      <c r="G74" s="9">
        <v>1</v>
      </c>
    </row>
    <row r="75" spans="1:7" x14ac:dyDescent="0.2">
      <c r="A75" s="9">
        <v>72</v>
      </c>
      <c r="B75" s="2" t="s">
        <v>132</v>
      </c>
      <c r="C75" s="9">
        <v>270</v>
      </c>
      <c r="D75" s="9">
        <v>270</v>
      </c>
      <c r="E75" s="9">
        <v>0</v>
      </c>
      <c r="F75" s="9">
        <f t="shared" si="2"/>
        <v>0</v>
      </c>
      <c r="G75" s="9">
        <v>1</v>
      </c>
    </row>
    <row r="76" spans="1:7" x14ac:dyDescent="0.2">
      <c r="A76" s="9">
        <v>73</v>
      </c>
      <c r="B76" s="2" t="s">
        <v>65</v>
      </c>
      <c r="C76" s="9">
        <v>692</v>
      </c>
      <c r="D76" s="9">
        <v>560</v>
      </c>
      <c r="E76" s="9">
        <v>0</v>
      </c>
      <c r="F76" s="9">
        <f t="shared" si="2"/>
        <v>132</v>
      </c>
      <c r="G76" s="9">
        <v>2</v>
      </c>
    </row>
    <row r="77" spans="1:7" x14ac:dyDescent="0.2">
      <c r="A77" s="9">
        <v>74</v>
      </c>
      <c r="B77" s="2" t="s">
        <v>145</v>
      </c>
      <c r="C77" s="9">
        <v>450</v>
      </c>
      <c r="D77" s="9">
        <v>450</v>
      </c>
      <c r="E77" s="9">
        <v>0</v>
      </c>
      <c r="F77" s="9">
        <f t="shared" si="2"/>
        <v>0</v>
      </c>
      <c r="G77" s="9">
        <v>1</v>
      </c>
    </row>
    <row r="78" spans="1:7" x14ac:dyDescent="0.2">
      <c r="A78" s="9">
        <v>75</v>
      </c>
      <c r="B78" s="2" t="s">
        <v>146</v>
      </c>
      <c r="C78" s="9">
        <v>184</v>
      </c>
      <c r="D78" s="9">
        <v>184</v>
      </c>
      <c r="E78" s="9">
        <v>0</v>
      </c>
      <c r="F78" s="9">
        <f t="shared" si="2"/>
        <v>0</v>
      </c>
      <c r="G78" s="9">
        <v>1</v>
      </c>
    </row>
    <row r="79" spans="1:7" x14ac:dyDescent="0.2">
      <c r="A79" s="9">
        <v>76</v>
      </c>
      <c r="B79" s="2" t="s">
        <v>143</v>
      </c>
      <c r="C79" s="9">
        <v>598</v>
      </c>
      <c r="D79" s="9">
        <v>450</v>
      </c>
      <c r="E79" s="9">
        <v>0</v>
      </c>
      <c r="F79" s="9">
        <f t="shared" si="2"/>
        <v>148</v>
      </c>
      <c r="G79" s="9">
        <v>2</v>
      </c>
    </row>
    <row r="80" spans="1:7" x14ac:dyDescent="0.2">
      <c r="A80" s="9">
        <v>77</v>
      </c>
      <c r="B80" s="2" t="s">
        <v>148</v>
      </c>
      <c r="C80" s="9">
        <v>320</v>
      </c>
      <c r="D80" s="9">
        <v>270</v>
      </c>
      <c r="E80" s="9">
        <v>0</v>
      </c>
      <c r="F80" s="9">
        <f t="shared" si="2"/>
        <v>50</v>
      </c>
      <c r="G80" s="9">
        <v>1</v>
      </c>
    </row>
    <row r="81" spans="1:7" x14ac:dyDescent="0.2">
      <c r="A81" s="9">
        <v>78</v>
      </c>
      <c r="B81" s="2" t="s">
        <v>144</v>
      </c>
      <c r="C81" s="9">
        <v>1087</v>
      </c>
      <c r="D81" s="9">
        <v>210</v>
      </c>
      <c r="E81" s="9">
        <v>800</v>
      </c>
      <c r="F81" s="9">
        <f t="shared" si="1"/>
        <v>77</v>
      </c>
      <c r="G81" s="9">
        <v>3</v>
      </c>
    </row>
    <row r="82" spans="1:7" x14ac:dyDescent="0.2">
      <c r="A82" s="9">
        <v>79</v>
      </c>
      <c r="B82" s="2" t="s">
        <v>136</v>
      </c>
      <c r="C82" s="9">
        <v>908</v>
      </c>
      <c r="D82" s="9">
        <v>450</v>
      </c>
      <c r="E82" s="9">
        <v>0</v>
      </c>
      <c r="F82" s="9">
        <f t="shared" si="1"/>
        <v>458</v>
      </c>
      <c r="G82" s="9">
        <v>3</v>
      </c>
    </row>
    <row r="83" spans="1:7" x14ac:dyDescent="0.2">
      <c r="A83" s="9">
        <v>80</v>
      </c>
      <c r="B83" s="2" t="s">
        <v>141</v>
      </c>
      <c r="C83" s="9">
        <v>754</v>
      </c>
      <c r="D83" s="9">
        <v>650</v>
      </c>
      <c r="E83" s="9">
        <v>0</v>
      </c>
      <c r="F83" s="9">
        <f t="shared" si="1"/>
        <v>104</v>
      </c>
      <c r="G83" s="9">
        <v>2</v>
      </c>
    </row>
    <row r="84" spans="1:7" x14ac:dyDescent="0.2">
      <c r="A84" s="9">
        <v>81</v>
      </c>
      <c r="B84" s="2" t="s">
        <v>150</v>
      </c>
      <c r="C84" s="9">
        <v>890</v>
      </c>
      <c r="D84" s="9">
        <v>670</v>
      </c>
      <c r="E84" s="9">
        <v>0</v>
      </c>
      <c r="F84" s="9">
        <f t="shared" ref="F84:F103" si="3">C84-D84-E84</f>
        <v>220</v>
      </c>
      <c r="G84" s="9">
        <v>3</v>
      </c>
    </row>
    <row r="85" spans="1:7" x14ac:dyDescent="0.2">
      <c r="A85" s="9">
        <v>82</v>
      </c>
      <c r="B85" s="2" t="s">
        <v>105</v>
      </c>
      <c r="C85" s="9">
        <v>798</v>
      </c>
      <c r="D85" s="9">
        <v>600</v>
      </c>
      <c r="E85" s="9">
        <v>0</v>
      </c>
      <c r="F85" s="9">
        <f t="shared" si="3"/>
        <v>198</v>
      </c>
      <c r="G85" s="9">
        <v>2</v>
      </c>
    </row>
    <row r="86" spans="1:7" x14ac:dyDescent="0.2">
      <c r="A86" s="9">
        <v>83</v>
      </c>
      <c r="B86" s="2" t="s">
        <v>150</v>
      </c>
      <c r="C86" s="9">
        <v>655</v>
      </c>
      <c r="D86" s="9">
        <v>550</v>
      </c>
      <c r="E86" s="9">
        <v>0</v>
      </c>
      <c r="F86" s="9">
        <f t="shared" si="3"/>
        <v>105</v>
      </c>
      <c r="G86" s="9">
        <v>2</v>
      </c>
    </row>
    <row r="87" spans="1:7" x14ac:dyDescent="0.2">
      <c r="A87" s="9">
        <v>84</v>
      </c>
      <c r="B87" s="2" t="s">
        <v>145</v>
      </c>
      <c r="C87" s="9">
        <v>876</v>
      </c>
      <c r="D87" s="9">
        <v>700</v>
      </c>
      <c r="E87" s="9">
        <v>0</v>
      </c>
      <c r="F87" s="9">
        <f t="shared" si="3"/>
        <v>176</v>
      </c>
      <c r="G87" s="9">
        <v>3</v>
      </c>
    </row>
    <row r="88" spans="1:7" x14ac:dyDescent="0.2">
      <c r="A88" s="9">
        <v>85</v>
      </c>
      <c r="B88" s="2" t="s">
        <v>146</v>
      </c>
      <c r="C88" s="9">
        <v>879</v>
      </c>
      <c r="D88" s="9">
        <v>879</v>
      </c>
      <c r="E88" s="9">
        <v>0</v>
      </c>
      <c r="F88" s="9">
        <f t="shared" si="3"/>
        <v>0</v>
      </c>
      <c r="G88" s="9">
        <v>3</v>
      </c>
    </row>
    <row r="89" spans="1:7" x14ac:dyDescent="0.2">
      <c r="A89" s="9">
        <v>86</v>
      </c>
      <c r="B89" s="2" t="s">
        <v>143</v>
      </c>
      <c r="C89" s="9">
        <v>1120</v>
      </c>
      <c r="D89" s="9">
        <v>0</v>
      </c>
      <c r="E89" s="9">
        <v>1000</v>
      </c>
      <c r="F89" s="9">
        <f t="shared" si="3"/>
        <v>120</v>
      </c>
      <c r="G89" s="9">
        <v>2</v>
      </c>
    </row>
    <row r="90" spans="1:7" x14ac:dyDescent="0.2">
      <c r="A90" s="9">
        <v>87</v>
      </c>
      <c r="B90" s="2" t="s">
        <v>148</v>
      </c>
      <c r="C90" s="9">
        <v>680</v>
      </c>
      <c r="D90" s="9">
        <v>430</v>
      </c>
      <c r="E90" s="9">
        <v>0</v>
      </c>
      <c r="F90" s="9">
        <f t="shared" si="3"/>
        <v>250</v>
      </c>
      <c r="G90" s="9">
        <v>3</v>
      </c>
    </row>
    <row r="91" spans="1:7" x14ac:dyDescent="0.2">
      <c r="A91" s="9">
        <v>88</v>
      </c>
      <c r="B91" s="2" t="s">
        <v>64</v>
      </c>
      <c r="C91" s="9">
        <v>870</v>
      </c>
      <c r="D91" s="9">
        <v>700</v>
      </c>
      <c r="E91" s="9">
        <v>0</v>
      </c>
      <c r="F91" s="9">
        <f t="shared" si="3"/>
        <v>170</v>
      </c>
      <c r="G91" s="9">
        <v>3</v>
      </c>
    </row>
    <row r="92" spans="1:7" x14ac:dyDescent="0.2">
      <c r="A92" s="9">
        <v>89</v>
      </c>
      <c r="B92" s="2" t="s">
        <v>149</v>
      </c>
      <c r="C92" s="9">
        <v>1590</v>
      </c>
      <c r="D92" s="9">
        <v>0</v>
      </c>
      <c r="E92" s="9">
        <v>1500</v>
      </c>
      <c r="F92" s="9">
        <f t="shared" si="3"/>
        <v>90</v>
      </c>
      <c r="G92" s="9">
        <v>3</v>
      </c>
    </row>
    <row r="93" spans="1:7" x14ac:dyDescent="0.2">
      <c r="A93" s="9">
        <v>90</v>
      </c>
      <c r="B93" s="2" t="s">
        <v>149</v>
      </c>
      <c r="C93" s="9">
        <v>1045</v>
      </c>
      <c r="D93" s="9">
        <v>65</v>
      </c>
      <c r="E93" s="9">
        <v>950</v>
      </c>
      <c r="F93" s="9">
        <f t="shared" si="3"/>
        <v>30</v>
      </c>
      <c r="G93" s="9">
        <v>3</v>
      </c>
    </row>
    <row r="94" spans="1:7" x14ac:dyDescent="0.2">
      <c r="A94" s="9">
        <v>91</v>
      </c>
      <c r="B94" s="2" t="s">
        <v>67</v>
      </c>
      <c r="C94" s="9">
        <v>1940</v>
      </c>
      <c r="D94" s="9">
        <v>0</v>
      </c>
      <c r="E94" s="9">
        <v>1400</v>
      </c>
      <c r="F94" s="9">
        <f t="shared" si="3"/>
        <v>540</v>
      </c>
      <c r="G94" s="9">
        <v>4</v>
      </c>
    </row>
    <row r="95" spans="1:7" x14ac:dyDescent="0.2">
      <c r="A95" s="9">
        <v>92</v>
      </c>
      <c r="B95" s="2" t="s">
        <v>144</v>
      </c>
      <c r="C95" s="9">
        <v>650</v>
      </c>
      <c r="D95" s="9">
        <v>540</v>
      </c>
      <c r="E95" s="9">
        <v>0</v>
      </c>
      <c r="F95" s="9">
        <f t="shared" si="3"/>
        <v>110</v>
      </c>
      <c r="G95" s="9">
        <v>2</v>
      </c>
    </row>
    <row r="96" spans="1:7" x14ac:dyDescent="0.2">
      <c r="A96" s="9">
        <v>93</v>
      </c>
      <c r="B96" s="2" t="s">
        <v>150</v>
      </c>
      <c r="C96" s="9">
        <v>1325</v>
      </c>
      <c r="D96" s="9">
        <v>0</v>
      </c>
      <c r="E96" s="9">
        <v>1000</v>
      </c>
      <c r="F96" s="9">
        <f t="shared" si="3"/>
        <v>325</v>
      </c>
      <c r="G96" s="9">
        <v>3</v>
      </c>
    </row>
    <row r="97" spans="1:7" x14ac:dyDescent="0.2">
      <c r="A97" s="9">
        <v>94</v>
      </c>
      <c r="B97" s="2" t="s">
        <v>147</v>
      </c>
      <c r="C97" s="9">
        <v>2304</v>
      </c>
      <c r="D97" s="9">
        <v>0</v>
      </c>
      <c r="E97" s="9">
        <v>2000</v>
      </c>
      <c r="F97" s="9">
        <f t="shared" si="3"/>
        <v>304</v>
      </c>
      <c r="G97" s="9">
        <v>4</v>
      </c>
    </row>
    <row r="98" spans="1:7" x14ac:dyDescent="0.2">
      <c r="A98" s="9">
        <v>95</v>
      </c>
      <c r="B98" s="2" t="s">
        <v>146</v>
      </c>
      <c r="C98" s="9">
        <v>732</v>
      </c>
      <c r="D98" s="9">
        <v>500</v>
      </c>
      <c r="E98" s="9">
        <v>0</v>
      </c>
      <c r="F98" s="9">
        <f t="shared" si="3"/>
        <v>232</v>
      </c>
      <c r="G98" s="9">
        <v>2</v>
      </c>
    </row>
    <row r="99" spans="1:7" x14ac:dyDescent="0.2">
      <c r="A99" s="9">
        <v>96</v>
      </c>
      <c r="B99" s="2" t="s">
        <v>148</v>
      </c>
      <c r="C99" s="9">
        <v>854</v>
      </c>
      <c r="D99" s="9">
        <v>750</v>
      </c>
      <c r="E99" s="9">
        <v>0</v>
      </c>
      <c r="F99" s="9">
        <f t="shared" si="3"/>
        <v>104</v>
      </c>
      <c r="G99" s="9">
        <v>2</v>
      </c>
    </row>
    <row r="100" spans="1:7" x14ac:dyDescent="0.2">
      <c r="A100" s="9">
        <v>97</v>
      </c>
      <c r="B100" s="2" t="s">
        <v>136</v>
      </c>
      <c r="C100" s="9">
        <v>1231</v>
      </c>
      <c r="D100" s="9">
        <v>0</v>
      </c>
      <c r="E100" s="9">
        <v>1000</v>
      </c>
      <c r="F100" s="9">
        <f t="shared" si="3"/>
        <v>231</v>
      </c>
      <c r="G100" s="9">
        <v>3</v>
      </c>
    </row>
    <row r="101" spans="1:7" x14ac:dyDescent="0.2">
      <c r="A101" s="9">
        <v>98</v>
      </c>
      <c r="B101" s="2" t="s">
        <v>149</v>
      </c>
      <c r="C101" s="9">
        <v>205</v>
      </c>
      <c r="D101" s="9">
        <v>0</v>
      </c>
      <c r="E101" s="9">
        <v>0</v>
      </c>
      <c r="F101" s="9">
        <f t="shared" si="3"/>
        <v>205</v>
      </c>
      <c r="G101" s="9">
        <v>1</v>
      </c>
    </row>
    <row r="102" spans="1:7" x14ac:dyDescent="0.2">
      <c r="A102" s="9">
        <v>99</v>
      </c>
      <c r="B102" s="2" t="s">
        <v>137</v>
      </c>
      <c r="C102" s="9">
        <v>1286</v>
      </c>
      <c r="D102" s="9">
        <v>0</v>
      </c>
      <c r="E102" s="9">
        <v>1000</v>
      </c>
      <c r="F102" s="9">
        <f t="shared" si="3"/>
        <v>286</v>
      </c>
      <c r="G102" s="9">
        <v>3</v>
      </c>
    </row>
    <row r="103" spans="1:7" x14ac:dyDescent="0.2">
      <c r="A103" s="9">
        <v>100</v>
      </c>
      <c r="B103" s="2" t="s">
        <v>137</v>
      </c>
      <c r="C103" s="9">
        <v>480</v>
      </c>
      <c r="D103" s="9">
        <v>65</v>
      </c>
      <c r="E103" s="9">
        <v>315</v>
      </c>
      <c r="F103" s="9">
        <f t="shared" si="3"/>
        <v>100</v>
      </c>
      <c r="G103" s="9">
        <v>1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zoomScaleNormal="100" workbookViewId="0">
      <selection activeCell="D6" sqref="D6"/>
    </sheetView>
  </sheetViews>
  <sheetFormatPr defaultColWidth="10.75" defaultRowHeight="12.75" x14ac:dyDescent="0.2"/>
  <cols>
    <col min="1" max="1" width="21.375" style="3" customWidth="1"/>
    <col min="2" max="3" width="10.75" style="3"/>
    <col min="4" max="4" width="13.125" style="3" customWidth="1"/>
    <col min="5" max="5" width="10.75" style="3"/>
    <col min="6" max="6" width="15.125" style="3" customWidth="1"/>
    <col min="7" max="16384" width="10.75" style="3"/>
  </cols>
  <sheetData>
    <row r="2" spans="1:4" x14ac:dyDescent="0.2">
      <c r="A2" s="66" t="s">
        <v>93</v>
      </c>
      <c r="B2" s="66"/>
    </row>
    <row r="4" spans="1:4" ht="18.75" x14ac:dyDescent="0.3">
      <c r="A4" s="34"/>
      <c r="B4" s="56" t="s">
        <v>121</v>
      </c>
      <c r="C4" s="56" t="s">
        <v>68</v>
      </c>
      <c r="D4" s="56" t="s">
        <v>94</v>
      </c>
    </row>
    <row r="5" spans="1:4" ht="15" x14ac:dyDescent="0.25">
      <c r="A5" s="36" t="s">
        <v>95</v>
      </c>
      <c r="B5" s="35"/>
      <c r="C5" s="35"/>
      <c r="D5" s="35"/>
    </row>
    <row r="6" spans="1:4" ht="15" x14ac:dyDescent="0.25">
      <c r="A6" s="34" t="s">
        <v>96</v>
      </c>
      <c r="B6" s="35"/>
      <c r="C6" s="35"/>
      <c r="D6" s="35"/>
    </row>
    <row r="7" spans="1:4" ht="15" x14ac:dyDescent="0.25">
      <c r="A7" s="34" t="s">
        <v>97</v>
      </c>
      <c r="B7" s="37">
        <v>0.52</v>
      </c>
      <c r="C7" s="37">
        <v>0.74</v>
      </c>
      <c r="D7" s="37">
        <v>0.61</v>
      </c>
    </row>
    <row r="8" spans="1:4" ht="15" x14ac:dyDescent="0.25">
      <c r="A8" s="34">
        <v>4</v>
      </c>
      <c r="B8" s="37">
        <v>0.21</v>
      </c>
      <c r="C8" s="37">
        <v>0.14000000000000001</v>
      </c>
      <c r="D8" s="37">
        <v>0.21</v>
      </c>
    </row>
    <row r="9" spans="1:4" ht="15" x14ac:dyDescent="0.25">
      <c r="A9" s="34">
        <v>3</v>
      </c>
      <c r="B9" s="37">
        <v>0.16</v>
      </c>
      <c r="C9" s="37">
        <v>0.08</v>
      </c>
      <c r="D9" s="37">
        <v>0.14000000000000001</v>
      </c>
    </row>
    <row r="10" spans="1:4" ht="15" x14ac:dyDescent="0.25">
      <c r="A10" s="34">
        <v>2</v>
      </c>
      <c r="B10" s="37">
        <v>0.09</v>
      </c>
      <c r="C10" s="37">
        <v>0.02</v>
      </c>
      <c r="D10" s="37">
        <v>0.03</v>
      </c>
    </row>
    <row r="11" spans="1:4" ht="15" x14ac:dyDescent="0.25">
      <c r="A11" s="34">
        <v>1</v>
      </c>
      <c r="B11" s="37">
        <v>0.02</v>
      </c>
      <c r="C11" s="37">
        <v>0.02</v>
      </c>
      <c r="D11" s="37">
        <v>0.01</v>
      </c>
    </row>
    <row r="12" spans="1:4" ht="15" x14ac:dyDescent="0.25">
      <c r="A12" s="34" t="s">
        <v>98</v>
      </c>
      <c r="B12" s="35"/>
      <c r="C12" s="35"/>
      <c r="D12" s="35"/>
    </row>
    <row r="13" spans="1:4" ht="15" x14ac:dyDescent="0.25">
      <c r="A13" s="34" t="s">
        <v>97</v>
      </c>
      <c r="B13" s="37">
        <v>0.66</v>
      </c>
      <c r="C13" s="37">
        <v>0.74</v>
      </c>
      <c r="D13" s="37">
        <v>0.64</v>
      </c>
    </row>
    <row r="14" spans="1:4" ht="15" x14ac:dyDescent="0.25">
      <c r="A14" s="34">
        <v>4</v>
      </c>
      <c r="B14" s="37">
        <v>0.16</v>
      </c>
      <c r="C14" s="37">
        <v>0.1</v>
      </c>
      <c r="D14" s="37">
        <v>0.23</v>
      </c>
    </row>
    <row r="15" spans="1:4" ht="15" x14ac:dyDescent="0.25">
      <c r="A15" s="34">
        <v>3</v>
      </c>
      <c r="B15" s="37">
        <v>0.16</v>
      </c>
      <c r="C15" s="37">
        <v>0.13</v>
      </c>
      <c r="D15" s="37">
        <v>0.11</v>
      </c>
    </row>
    <row r="16" spans="1:4" ht="15" x14ac:dyDescent="0.25">
      <c r="A16" s="34">
        <v>2</v>
      </c>
      <c r="B16" s="37">
        <v>0.02</v>
      </c>
      <c r="C16" s="37">
        <v>0.02</v>
      </c>
      <c r="D16" s="37">
        <v>0.01</v>
      </c>
    </row>
    <row r="17" spans="1:4" ht="15" x14ac:dyDescent="0.25">
      <c r="A17" s="34">
        <v>1</v>
      </c>
      <c r="B17" s="37">
        <v>0</v>
      </c>
      <c r="C17" s="37">
        <v>0.01</v>
      </c>
      <c r="D17" s="37">
        <v>0.01</v>
      </c>
    </row>
    <row r="18" spans="1:4" ht="15" x14ac:dyDescent="0.25">
      <c r="A18" s="34" t="s">
        <v>99</v>
      </c>
      <c r="B18" s="37"/>
      <c r="C18" s="35"/>
      <c r="D18" s="37"/>
    </row>
    <row r="19" spans="1:4" ht="15" x14ac:dyDescent="0.25">
      <c r="A19" s="34" t="s">
        <v>97</v>
      </c>
      <c r="B19" s="37">
        <v>0.57999999999999996</v>
      </c>
      <c r="C19" s="37">
        <v>0.67</v>
      </c>
      <c r="D19" s="37">
        <v>0.6</v>
      </c>
    </row>
    <row r="20" spans="1:4" ht="15" x14ac:dyDescent="0.25">
      <c r="A20" s="34">
        <v>4</v>
      </c>
      <c r="B20" s="37">
        <v>0.2</v>
      </c>
      <c r="C20" s="37">
        <v>0.17</v>
      </c>
      <c r="D20" s="37">
        <v>0.21</v>
      </c>
    </row>
    <row r="21" spans="1:4" ht="15" x14ac:dyDescent="0.25">
      <c r="A21" s="34">
        <v>3</v>
      </c>
      <c r="B21" s="37">
        <v>0.16</v>
      </c>
      <c r="C21" s="37">
        <v>0.12</v>
      </c>
      <c r="D21" s="37">
        <v>0.13</v>
      </c>
    </row>
    <row r="22" spans="1:4" ht="15" x14ac:dyDescent="0.25">
      <c r="A22" s="34">
        <v>2</v>
      </c>
      <c r="B22" s="37">
        <v>0.04</v>
      </c>
      <c r="C22" s="37">
        <v>0.02</v>
      </c>
      <c r="D22" s="37">
        <v>0.03</v>
      </c>
    </row>
    <row r="23" spans="1:4" ht="15" x14ac:dyDescent="0.25">
      <c r="A23" s="34">
        <v>1</v>
      </c>
      <c r="B23" s="37">
        <v>0.02</v>
      </c>
      <c r="C23" s="37">
        <v>0.02</v>
      </c>
      <c r="D23" s="37">
        <v>0.03</v>
      </c>
    </row>
    <row r="24" spans="1:4" ht="15" x14ac:dyDescent="0.25">
      <c r="A24" s="36" t="s">
        <v>100</v>
      </c>
      <c r="B24" s="35"/>
      <c r="C24" s="35"/>
      <c r="D24" s="35"/>
    </row>
    <row r="25" spans="1:4" ht="15" x14ac:dyDescent="0.25">
      <c r="A25" s="34" t="s">
        <v>101</v>
      </c>
      <c r="B25" s="35"/>
      <c r="C25" s="35"/>
      <c r="D25" s="35"/>
    </row>
    <row r="26" spans="1:4" ht="15" x14ac:dyDescent="0.25">
      <c r="A26" s="34" t="s">
        <v>97</v>
      </c>
      <c r="B26" s="37">
        <v>0.62</v>
      </c>
      <c r="C26" s="37">
        <v>0.73</v>
      </c>
      <c r="D26" s="37">
        <v>0.68</v>
      </c>
    </row>
    <row r="27" spans="1:4" ht="15" x14ac:dyDescent="0.25">
      <c r="A27" s="34">
        <v>4</v>
      </c>
      <c r="B27" s="37">
        <v>0.17</v>
      </c>
      <c r="C27" s="37">
        <v>0.2</v>
      </c>
      <c r="D27" s="37">
        <v>0.26</v>
      </c>
    </row>
    <row r="28" spans="1:4" ht="15" x14ac:dyDescent="0.25">
      <c r="A28" s="34">
        <v>3</v>
      </c>
      <c r="B28" s="37">
        <v>0.21</v>
      </c>
      <c r="C28" s="37">
        <v>0.05</v>
      </c>
      <c r="D28" s="37">
        <v>0.05</v>
      </c>
    </row>
    <row r="29" spans="1:4" ht="15" x14ac:dyDescent="0.25">
      <c r="A29" s="34">
        <v>2</v>
      </c>
      <c r="B29" s="37">
        <v>0</v>
      </c>
      <c r="C29" s="37">
        <v>0.02</v>
      </c>
      <c r="D29" s="37">
        <v>0.01</v>
      </c>
    </row>
    <row r="30" spans="1:4" ht="15" x14ac:dyDescent="0.25">
      <c r="A30" s="34">
        <v>1</v>
      </c>
      <c r="B30" s="37">
        <v>0</v>
      </c>
      <c r="C30" s="37">
        <v>0</v>
      </c>
      <c r="D30" s="37">
        <v>0</v>
      </c>
    </row>
    <row r="31" spans="1:4" ht="15" x14ac:dyDescent="0.25">
      <c r="A31" s="34" t="s">
        <v>102</v>
      </c>
      <c r="B31" s="35"/>
      <c r="C31" s="35"/>
      <c r="D31" s="35"/>
    </row>
    <row r="32" spans="1:4" ht="15" x14ac:dyDescent="0.25">
      <c r="A32" s="34" t="s">
        <v>97</v>
      </c>
      <c r="B32" s="37">
        <v>0.66</v>
      </c>
      <c r="C32" s="37">
        <v>0.69</v>
      </c>
      <c r="D32" s="37">
        <v>0.68</v>
      </c>
    </row>
    <row r="33" spans="1:4" ht="15" x14ac:dyDescent="0.25">
      <c r="A33" s="34">
        <v>4</v>
      </c>
      <c r="B33" s="37">
        <v>0.23</v>
      </c>
      <c r="C33" s="37">
        <v>0.21</v>
      </c>
      <c r="D33" s="37">
        <v>0.23</v>
      </c>
    </row>
    <row r="34" spans="1:4" ht="15" x14ac:dyDescent="0.25">
      <c r="A34" s="34">
        <v>3</v>
      </c>
      <c r="B34" s="37">
        <v>0.11</v>
      </c>
      <c r="C34" s="37">
        <v>7.0000000000000007E-2</v>
      </c>
      <c r="D34" s="37">
        <v>7.0000000000000007E-2</v>
      </c>
    </row>
    <row r="35" spans="1:4" ht="15" x14ac:dyDescent="0.25">
      <c r="A35" s="34">
        <v>2</v>
      </c>
      <c r="B35" s="37">
        <v>0</v>
      </c>
      <c r="C35" s="37">
        <v>0.02</v>
      </c>
      <c r="D35" s="37">
        <v>0.01</v>
      </c>
    </row>
    <row r="36" spans="1:4" ht="15" x14ac:dyDescent="0.25">
      <c r="A36" s="34">
        <v>1</v>
      </c>
      <c r="B36" s="37">
        <v>0</v>
      </c>
      <c r="C36" s="37">
        <v>0.01</v>
      </c>
      <c r="D36" s="37">
        <v>0.01</v>
      </c>
    </row>
    <row r="37" spans="1:4" ht="15" x14ac:dyDescent="0.25">
      <c r="A37" s="57"/>
      <c r="C37" s="58"/>
      <c r="D37" s="33"/>
    </row>
  </sheetData>
  <mergeCells count="1">
    <mergeCell ref="A2:B2"/>
  </mergeCells>
  <phoneticPr fontId="4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FOOTFALL</vt:lpstr>
      <vt:lpstr>Loyalty Card</vt:lpstr>
      <vt:lpstr>Customer Profile</vt:lpstr>
      <vt:lpstr>Transactions - Store 1</vt:lpstr>
      <vt:lpstr>Transactions - Store 2</vt:lpstr>
      <vt:lpstr>Mystery Shopping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Prasenjit Das Purkayastha</dc:creator>
  <cp:lastModifiedBy>PARTHI vs BHARATHI</cp:lastModifiedBy>
  <dcterms:created xsi:type="dcterms:W3CDTF">2015-01-19T02:23:46Z</dcterms:created>
  <dcterms:modified xsi:type="dcterms:W3CDTF">2019-01-13T16:02:47Z</dcterms:modified>
</cp:coreProperties>
</file>