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tsolutions\"/>
    </mc:Choice>
  </mc:AlternateContent>
  <bookViews>
    <workbookView xWindow="0" yWindow="0" windowWidth="20490" windowHeight="7530"/>
  </bookViews>
  <sheets>
    <sheet name="Overall Cash Flow" sheetId="1" r:id="rId1"/>
    <sheet name="Glance" sheetId="2" r:id="rId2"/>
    <sheet name="Salary" sheetId="3" r:id="rId3"/>
    <sheet name="Outsourcing-Costs" sheetId="4" r:id="rId4"/>
    <sheet name="Expenses" sheetId="5" r:id="rId5"/>
    <sheet name="Events" sheetId="6" r:id="rId6"/>
    <sheet name="Pricing" sheetId="7" r:id="rId7"/>
    <sheet name="Revenues" sheetId="8" r:id="rId8"/>
    <sheet name="Comments" sheetId="9" r:id="rId9"/>
  </sheets>
  <calcPr calcId="171027"/>
  <fileRecoveryPr repairLoad="1"/>
</workbook>
</file>

<file path=xl/calcChain.xml><?xml version="1.0" encoding="utf-8"?>
<calcChain xmlns="http://schemas.openxmlformats.org/spreadsheetml/2006/main">
  <c r="B17" i="9" l="1"/>
  <c r="B15" i="9"/>
  <c r="B14" i="9"/>
  <c r="N7" i="8"/>
  <c r="J7" i="8"/>
  <c r="F7" i="8"/>
  <c r="B7" i="8"/>
  <c r="N6" i="8"/>
  <c r="M6" i="8"/>
  <c r="M7" i="8" s="1"/>
  <c r="L6" i="8"/>
  <c r="L7" i="8" s="1"/>
  <c r="K6" i="8"/>
  <c r="K7" i="8" s="1"/>
  <c r="J6" i="8"/>
  <c r="I6" i="8"/>
  <c r="I7" i="8" s="1"/>
  <c r="H6" i="8"/>
  <c r="H7" i="8" s="1"/>
  <c r="G6" i="8"/>
  <c r="G7" i="8" s="1"/>
  <c r="F6" i="8"/>
  <c r="E6" i="8"/>
  <c r="E7" i="8" s="1"/>
  <c r="D6" i="8"/>
  <c r="D7" i="8" s="1"/>
  <c r="C6" i="8"/>
  <c r="C7" i="8" s="1"/>
  <c r="B6" i="8"/>
  <c r="P5" i="8"/>
  <c r="Q5" i="8" s="1"/>
  <c r="O5" i="8"/>
  <c r="O18" i="8" s="1"/>
  <c r="A5" i="8"/>
  <c r="O4" i="8"/>
  <c r="O17" i="8" s="1"/>
  <c r="A4" i="8"/>
  <c r="M17" i="8" s="1"/>
  <c r="P3" i="8"/>
  <c r="O3" i="8"/>
  <c r="O16" i="8" s="1"/>
  <c r="A3" i="8"/>
  <c r="L16" i="8" s="1"/>
  <c r="P2" i="8"/>
  <c r="O2" i="8"/>
  <c r="O15" i="8" s="1"/>
  <c r="O19" i="8" s="1"/>
  <c r="O23" i="8" s="1"/>
  <c r="O24" i="8" s="1"/>
  <c r="A2" i="8"/>
  <c r="L15" i="8" s="1"/>
  <c r="C21" i="5"/>
  <c r="O20" i="5"/>
  <c r="AK19" i="5"/>
  <c r="AG19" i="5"/>
  <c r="AH19" i="5" s="1"/>
  <c r="AI19" i="5" s="1"/>
  <c r="AJ19" i="5" s="1"/>
  <c r="AA19" i="5"/>
  <c r="AB19" i="5" s="1"/>
  <c r="AC19" i="5" s="1"/>
  <c r="AD19" i="5" s="1"/>
  <c r="V19" i="5"/>
  <c r="W19" i="5" s="1"/>
  <c r="X19" i="5" s="1"/>
  <c r="U19" i="5"/>
  <c r="O19" i="5"/>
  <c r="P19" i="5" s="1"/>
  <c r="Q19" i="5" s="1"/>
  <c r="R19" i="5" s="1"/>
  <c r="M19" i="5"/>
  <c r="S19" i="5" s="1"/>
  <c r="Y19" i="5" s="1"/>
  <c r="AE19" i="5" s="1"/>
  <c r="I19" i="5"/>
  <c r="J19" i="5" s="1"/>
  <c r="K19" i="5" s="1"/>
  <c r="L19" i="5" s="1"/>
  <c r="C19" i="5"/>
  <c r="O18" i="5"/>
  <c r="P18" i="5" s="1"/>
  <c r="Q18" i="5" s="1"/>
  <c r="R18" i="5" s="1"/>
  <c r="S18" i="5" s="1"/>
  <c r="T18" i="5" s="1"/>
  <c r="U18" i="5" s="1"/>
  <c r="V18" i="5" s="1"/>
  <c r="W18" i="5" s="1"/>
  <c r="X18" i="5" s="1"/>
  <c r="Y18" i="5" s="1"/>
  <c r="Z18" i="5" s="1"/>
  <c r="AA18" i="5" s="1"/>
  <c r="AB18" i="5" s="1"/>
  <c r="AC18" i="5" s="1"/>
  <c r="AD18" i="5" s="1"/>
  <c r="AE18" i="5" s="1"/>
  <c r="AF18" i="5" s="1"/>
  <c r="AG18" i="5" s="1"/>
  <c r="AH18" i="5" s="1"/>
  <c r="AI18" i="5" s="1"/>
  <c r="AJ18" i="5" s="1"/>
  <c r="AK18" i="5" s="1"/>
  <c r="C18" i="5"/>
  <c r="O17" i="5"/>
  <c r="P17" i="5" s="1"/>
  <c r="Q17" i="5" s="1"/>
  <c r="R17" i="5" s="1"/>
  <c r="S17" i="5" s="1"/>
  <c r="T17" i="5" s="1"/>
  <c r="U17" i="5" s="1"/>
  <c r="V17" i="5" s="1"/>
  <c r="W17" i="5" s="1"/>
  <c r="X17" i="5" s="1"/>
  <c r="Y17" i="5" s="1"/>
  <c r="Z17" i="5" s="1"/>
  <c r="AA17" i="5" s="1"/>
  <c r="AB17" i="5" s="1"/>
  <c r="AC17" i="5" s="1"/>
  <c r="AD17" i="5" s="1"/>
  <c r="AE17" i="5" s="1"/>
  <c r="AF17" i="5" s="1"/>
  <c r="AG17" i="5" s="1"/>
  <c r="AH17" i="5" s="1"/>
  <c r="AI17" i="5" s="1"/>
  <c r="AJ17" i="5" s="1"/>
  <c r="AK17" i="5" s="1"/>
  <c r="D17" i="5"/>
  <c r="E17" i="5" s="1"/>
  <c r="F17" i="5" s="1"/>
  <c r="G17" i="5" s="1"/>
  <c r="H17" i="5" s="1"/>
  <c r="I17" i="5" s="1"/>
  <c r="J17" i="5" s="1"/>
  <c r="K17" i="5" s="1"/>
  <c r="L17" i="5" s="1"/>
  <c r="M17" i="5" s="1"/>
  <c r="C17" i="5"/>
  <c r="AL17" i="5" s="1"/>
  <c r="AF16" i="5"/>
  <c r="AG16" i="5" s="1"/>
  <c r="AH16" i="5" s="1"/>
  <c r="AI16" i="5" s="1"/>
  <c r="AJ16" i="5" s="1"/>
  <c r="AK16" i="5" s="1"/>
  <c r="T16" i="5"/>
  <c r="U16" i="5" s="1"/>
  <c r="V16" i="5" s="1"/>
  <c r="W16" i="5" s="1"/>
  <c r="X16" i="5" s="1"/>
  <c r="Y16" i="5" s="1"/>
  <c r="Z16" i="5" s="1"/>
  <c r="AA16" i="5" s="1"/>
  <c r="AB16" i="5" s="1"/>
  <c r="AC16" i="5" s="1"/>
  <c r="AD16" i="5" s="1"/>
  <c r="AE16" i="5" s="1"/>
  <c r="N16" i="5"/>
  <c r="O16" i="5" s="1"/>
  <c r="P16" i="5" s="1"/>
  <c r="Q16" i="5" s="1"/>
  <c r="R16" i="5" s="1"/>
  <c r="S16" i="5" s="1"/>
  <c r="D16" i="5"/>
  <c r="E16" i="5" s="1"/>
  <c r="F16" i="5" s="1"/>
  <c r="G16" i="5" s="1"/>
  <c r="H16" i="5" s="1"/>
  <c r="I16" i="5" s="1"/>
  <c r="J16" i="5" s="1"/>
  <c r="K16" i="5" s="1"/>
  <c r="L16" i="5" s="1"/>
  <c r="M16" i="5" s="1"/>
  <c r="C16" i="5"/>
  <c r="O15" i="5"/>
  <c r="O14" i="5"/>
  <c r="P14" i="5" s="1"/>
  <c r="Q14" i="5" s="1"/>
  <c r="R14" i="5" s="1"/>
  <c r="S14" i="5" s="1"/>
  <c r="T14" i="5" s="1"/>
  <c r="U14" i="5" s="1"/>
  <c r="V14" i="5" s="1"/>
  <c r="W14" i="5" s="1"/>
  <c r="X14" i="5" s="1"/>
  <c r="Y14" i="5" s="1"/>
  <c r="Z14" i="5" s="1"/>
  <c r="AA14" i="5" s="1"/>
  <c r="AB14" i="5" s="1"/>
  <c r="AC14" i="5" s="1"/>
  <c r="AD14" i="5" s="1"/>
  <c r="AE14" i="5" s="1"/>
  <c r="AF14" i="5" s="1"/>
  <c r="AG14" i="5" s="1"/>
  <c r="AH14" i="5" s="1"/>
  <c r="AI14" i="5" s="1"/>
  <c r="AJ14" i="5" s="1"/>
  <c r="AK14" i="5" s="1"/>
  <c r="C14" i="5"/>
  <c r="J13" i="5"/>
  <c r="K13" i="5" s="1"/>
  <c r="L13" i="5" s="1"/>
  <c r="M13" i="5" s="1"/>
  <c r="N13" i="5" s="1"/>
  <c r="O13" i="5" s="1"/>
  <c r="P13" i="5" s="1"/>
  <c r="Q13" i="5" s="1"/>
  <c r="R13" i="5" s="1"/>
  <c r="S13" i="5" s="1"/>
  <c r="T13" i="5" s="1"/>
  <c r="U13" i="5" s="1"/>
  <c r="V13" i="5" s="1"/>
  <c r="W13" i="5" s="1"/>
  <c r="X13" i="5" s="1"/>
  <c r="Y13" i="5" s="1"/>
  <c r="Z13" i="5" s="1"/>
  <c r="AA13" i="5" s="1"/>
  <c r="AB13" i="5" s="1"/>
  <c r="AC13" i="5" s="1"/>
  <c r="AD13" i="5" s="1"/>
  <c r="AE13" i="5" s="1"/>
  <c r="AF13" i="5" s="1"/>
  <c r="AG13" i="5" s="1"/>
  <c r="AH13" i="5" s="1"/>
  <c r="AI13" i="5" s="1"/>
  <c r="AJ13" i="5" s="1"/>
  <c r="AK13" i="5" s="1"/>
  <c r="C13" i="5"/>
  <c r="M12" i="5"/>
  <c r="N12" i="5" s="1"/>
  <c r="O12" i="5" s="1"/>
  <c r="P12" i="5" s="1"/>
  <c r="Q12" i="5" s="1"/>
  <c r="R12" i="5" s="1"/>
  <c r="S12" i="5" s="1"/>
  <c r="T12" i="5" s="1"/>
  <c r="U12" i="5" s="1"/>
  <c r="V12" i="5" s="1"/>
  <c r="W12" i="5" s="1"/>
  <c r="X12" i="5" s="1"/>
  <c r="Y12" i="5" s="1"/>
  <c r="Z12" i="5" s="1"/>
  <c r="AA12" i="5" s="1"/>
  <c r="AB12" i="5" s="1"/>
  <c r="AC12" i="5" s="1"/>
  <c r="AD12" i="5" s="1"/>
  <c r="AE12" i="5" s="1"/>
  <c r="AF12" i="5" s="1"/>
  <c r="AG12" i="5" s="1"/>
  <c r="AH12" i="5" s="1"/>
  <c r="AI12" i="5" s="1"/>
  <c r="AJ12" i="5" s="1"/>
  <c r="AK12" i="5" s="1"/>
  <c r="L12" i="5"/>
  <c r="C12" i="5"/>
  <c r="AK11" i="5"/>
  <c r="AG11" i="5"/>
  <c r="AH11" i="5" s="1"/>
  <c r="AI11" i="5" s="1"/>
  <c r="AJ11" i="5" s="1"/>
  <c r="AE11" i="5"/>
  <c r="AB11" i="5"/>
  <c r="AC11" i="5" s="1"/>
  <c r="AD11" i="5" s="1"/>
  <c r="AA11" i="5"/>
  <c r="Y11" i="5"/>
  <c r="S11" i="5"/>
  <c r="P11" i="5"/>
  <c r="Q11" i="5" s="1"/>
  <c r="R11" i="5" s="1"/>
  <c r="O11" i="5"/>
  <c r="F11" i="5"/>
  <c r="G11" i="5" s="1"/>
  <c r="H11" i="5" s="1"/>
  <c r="I11" i="5" s="1"/>
  <c r="J11" i="5" s="1"/>
  <c r="K11" i="5" s="1"/>
  <c r="L11" i="5" s="1"/>
  <c r="E11" i="5"/>
  <c r="AF10" i="5"/>
  <c r="AG10" i="5" s="1"/>
  <c r="AH10" i="5" s="1"/>
  <c r="AI10" i="5" s="1"/>
  <c r="AJ10" i="5" s="1"/>
  <c r="AK10" i="5" s="1"/>
  <c r="T10" i="5"/>
  <c r="U10" i="5" s="1"/>
  <c r="V10" i="5" s="1"/>
  <c r="W10" i="5" s="1"/>
  <c r="X10" i="5" s="1"/>
  <c r="Y10" i="5" s="1"/>
  <c r="Z10" i="5" s="1"/>
  <c r="AA10" i="5" s="1"/>
  <c r="AB10" i="5" s="1"/>
  <c r="AC10" i="5" s="1"/>
  <c r="AD10" i="5" s="1"/>
  <c r="AE10" i="5" s="1"/>
  <c r="N10" i="5"/>
  <c r="O10" i="5" s="1"/>
  <c r="P10" i="5" s="1"/>
  <c r="Q10" i="5" s="1"/>
  <c r="R10" i="5" s="1"/>
  <c r="S10" i="5" s="1"/>
  <c r="D10" i="5"/>
  <c r="E10" i="5" s="1"/>
  <c r="F10" i="5" s="1"/>
  <c r="G10" i="5" s="1"/>
  <c r="H10" i="5" s="1"/>
  <c r="I10" i="5" s="1"/>
  <c r="J10" i="5" s="1"/>
  <c r="K10" i="5" s="1"/>
  <c r="L10" i="5" s="1"/>
  <c r="M10" i="5" s="1"/>
  <c r="C10" i="5"/>
  <c r="P9" i="5"/>
  <c r="Q9" i="5" s="1"/>
  <c r="R9" i="5" s="1"/>
  <c r="S9" i="5" s="1"/>
  <c r="T9" i="5" s="1"/>
  <c r="U9" i="5" s="1"/>
  <c r="V9" i="5" s="1"/>
  <c r="W9" i="5" s="1"/>
  <c r="X9" i="5" s="1"/>
  <c r="Y9" i="5" s="1"/>
  <c r="Z9" i="5" s="1"/>
  <c r="AA9" i="5" s="1"/>
  <c r="AB9" i="5" s="1"/>
  <c r="AC9" i="5" s="1"/>
  <c r="AD9" i="5" s="1"/>
  <c r="AE9" i="5" s="1"/>
  <c r="AF9" i="5" s="1"/>
  <c r="AG9" i="5" s="1"/>
  <c r="AH9" i="5" s="1"/>
  <c r="AI9" i="5" s="1"/>
  <c r="AJ9" i="5" s="1"/>
  <c r="AK9" i="5" s="1"/>
  <c r="O9" i="5"/>
  <c r="C9" i="5"/>
  <c r="D9" i="5" s="1"/>
  <c r="E9" i="5" s="1"/>
  <c r="F9" i="5" s="1"/>
  <c r="G9" i="5" s="1"/>
  <c r="H9" i="5" s="1"/>
  <c r="I9" i="5" s="1"/>
  <c r="J9" i="5" s="1"/>
  <c r="K9" i="5" s="1"/>
  <c r="L9" i="5" s="1"/>
  <c r="M9" i="5" s="1"/>
  <c r="Z8" i="5"/>
  <c r="T8" i="5"/>
  <c r="Q8" i="5"/>
  <c r="N8" i="5"/>
  <c r="M8" i="5"/>
  <c r="E8" i="5"/>
  <c r="F8" i="5" s="1"/>
  <c r="G8" i="5" s="1"/>
  <c r="H8" i="5" s="1"/>
  <c r="I8" i="5" s="1"/>
  <c r="J8" i="5" s="1"/>
  <c r="D8" i="5"/>
  <c r="C8" i="5"/>
  <c r="E7" i="5"/>
  <c r="F7" i="5" s="1"/>
  <c r="G7" i="5" s="1"/>
  <c r="H7" i="5" s="1"/>
  <c r="I7" i="5" s="1"/>
  <c r="J7" i="5" s="1"/>
  <c r="K7" i="5" s="1"/>
  <c r="L7" i="5" s="1"/>
  <c r="M7" i="5" s="1"/>
  <c r="N7" i="5" s="1"/>
  <c r="O7" i="5" s="1"/>
  <c r="P7" i="5" s="1"/>
  <c r="Q7" i="5" s="1"/>
  <c r="R7" i="5" s="1"/>
  <c r="S7" i="5" s="1"/>
  <c r="T7" i="5" s="1"/>
  <c r="U7" i="5" s="1"/>
  <c r="V7" i="5" s="1"/>
  <c r="W7" i="5" s="1"/>
  <c r="X7" i="5" s="1"/>
  <c r="Y7" i="5" s="1"/>
  <c r="Z7" i="5" s="1"/>
  <c r="AA7" i="5" s="1"/>
  <c r="AB7" i="5" s="1"/>
  <c r="AC7" i="5" s="1"/>
  <c r="AD7" i="5" s="1"/>
  <c r="AE7" i="5" s="1"/>
  <c r="AF7" i="5" s="1"/>
  <c r="AG7" i="5" s="1"/>
  <c r="AH7" i="5" s="1"/>
  <c r="AI7" i="5" s="1"/>
  <c r="AJ7" i="5" s="1"/>
  <c r="AK7" i="5" s="1"/>
  <c r="D7" i="5"/>
  <c r="C7" i="5"/>
  <c r="AC6" i="5"/>
  <c r="AD6" i="5" s="1"/>
  <c r="AE6" i="5" s="1"/>
  <c r="AF6" i="5" s="1"/>
  <c r="AG6" i="5" s="1"/>
  <c r="AH6" i="5" s="1"/>
  <c r="AI6" i="5" s="1"/>
  <c r="AJ6" i="5" s="1"/>
  <c r="AK6" i="5" s="1"/>
  <c r="AB6" i="5"/>
  <c r="AA6" i="5"/>
  <c r="D6" i="5"/>
  <c r="E6" i="5" s="1"/>
  <c r="F6" i="5" s="1"/>
  <c r="G6" i="5" s="1"/>
  <c r="H6" i="5" s="1"/>
  <c r="I6" i="5" s="1"/>
  <c r="J6" i="5" s="1"/>
  <c r="K6" i="5" s="1"/>
  <c r="L6" i="5" s="1"/>
  <c r="M6" i="5" s="1"/>
  <c r="N6" i="5" s="1"/>
  <c r="O6" i="5" s="1"/>
  <c r="P6" i="5" s="1"/>
  <c r="Q6" i="5" s="1"/>
  <c r="R6" i="5" s="1"/>
  <c r="S6" i="5" s="1"/>
  <c r="T6" i="5" s="1"/>
  <c r="U6" i="5" s="1"/>
  <c r="V6" i="5" s="1"/>
  <c r="W6" i="5" s="1"/>
  <c r="X6" i="5" s="1"/>
  <c r="Y6" i="5" s="1"/>
  <c r="C6" i="5"/>
  <c r="P5" i="5"/>
  <c r="Q5" i="5" s="1"/>
  <c r="R5" i="5" s="1"/>
  <c r="S5" i="5" s="1"/>
  <c r="T5" i="5" s="1"/>
  <c r="U5" i="5" s="1"/>
  <c r="V5" i="5" s="1"/>
  <c r="W5" i="5" s="1"/>
  <c r="X5" i="5" s="1"/>
  <c r="Y5" i="5" s="1"/>
  <c r="Z5" i="5" s="1"/>
  <c r="AA5" i="5" s="1"/>
  <c r="AB5" i="5" s="1"/>
  <c r="AC5" i="5" s="1"/>
  <c r="AD5" i="5" s="1"/>
  <c r="AE5" i="5" s="1"/>
  <c r="AF5" i="5" s="1"/>
  <c r="AG5" i="5" s="1"/>
  <c r="AH5" i="5" s="1"/>
  <c r="AI5" i="5" s="1"/>
  <c r="AJ5" i="5" s="1"/>
  <c r="AK5" i="5" s="1"/>
  <c r="O5" i="5"/>
  <c r="C5" i="5"/>
  <c r="D5" i="5" s="1"/>
  <c r="E5" i="5" s="1"/>
  <c r="F5" i="5" s="1"/>
  <c r="G5" i="5" s="1"/>
  <c r="H5" i="5" s="1"/>
  <c r="I5" i="5" s="1"/>
  <c r="J5" i="5" s="1"/>
  <c r="K5" i="5" s="1"/>
  <c r="L5" i="5" s="1"/>
  <c r="M5" i="5" s="1"/>
  <c r="F4" i="5"/>
  <c r="G4" i="5" s="1"/>
  <c r="H4" i="5" s="1"/>
  <c r="I4" i="5" s="1"/>
  <c r="J4" i="5" s="1"/>
  <c r="K4" i="5" s="1"/>
  <c r="L4" i="5" s="1"/>
  <c r="E4" i="5"/>
  <c r="D4" i="5"/>
  <c r="C4" i="5"/>
  <c r="N3" i="5"/>
  <c r="O3" i="5" s="1"/>
  <c r="P3" i="5" s="1"/>
  <c r="Q3" i="5" s="1"/>
  <c r="R3" i="5" s="1"/>
  <c r="S3" i="5" s="1"/>
  <c r="T3" i="5" s="1"/>
  <c r="U3" i="5" s="1"/>
  <c r="V3" i="5" s="1"/>
  <c r="W3" i="5" s="1"/>
  <c r="X3" i="5" s="1"/>
  <c r="Y3" i="5" s="1"/>
  <c r="Z3" i="5" s="1"/>
  <c r="AA3" i="5" s="1"/>
  <c r="AB3" i="5" s="1"/>
  <c r="AC3" i="5" s="1"/>
  <c r="AD3" i="5" s="1"/>
  <c r="AE3" i="5" s="1"/>
  <c r="AF3" i="5" s="1"/>
  <c r="AG3" i="5" s="1"/>
  <c r="AH3" i="5" s="1"/>
  <c r="AI3" i="5" s="1"/>
  <c r="AJ3" i="5" s="1"/>
  <c r="AK3" i="5" s="1"/>
  <c r="M3" i="5"/>
  <c r="F2" i="5"/>
  <c r="E2" i="5"/>
  <c r="C2" i="5"/>
  <c r="N12" i="4"/>
  <c r="B12" i="4"/>
  <c r="C4" i="4"/>
  <c r="D4" i="4" s="1"/>
  <c r="E4" i="4" s="1"/>
  <c r="F4" i="4" s="1"/>
  <c r="G4" i="4" s="1"/>
  <c r="H4" i="4" s="1"/>
  <c r="I4" i="4" s="1"/>
  <c r="J4" i="4" s="1"/>
  <c r="K4" i="4" s="1"/>
  <c r="L4" i="4" s="1"/>
  <c r="M4" i="4" s="1"/>
  <c r="P3" i="4"/>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O3" i="4"/>
  <c r="C3" i="4"/>
  <c r="D3" i="4" s="1"/>
  <c r="O2" i="4"/>
  <c r="P2" i="4" s="1"/>
  <c r="F2" i="4"/>
  <c r="E2" i="4"/>
  <c r="B21" i="3"/>
  <c r="O19" i="3"/>
  <c r="P19" i="3" s="1"/>
  <c r="Q19" i="3" s="1"/>
  <c r="R19" i="3" s="1"/>
  <c r="S19" i="3" s="1"/>
  <c r="T19" i="3" s="1"/>
  <c r="U19" i="3" s="1"/>
  <c r="V19" i="3" s="1"/>
  <c r="W19" i="3" s="1"/>
  <c r="X19" i="3" s="1"/>
  <c r="Y19" i="3" s="1"/>
  <c r="Z19" i="3" s="1"/>
  <c r="AA19" i="3" s="1"/>
  <c r="AB19" i="3" s="1"/>
  <c r="AC19" i="3" s="1"/>
  <c r="AD19" i="3" s="1"/>
  <c r="AE19" i="3" s="1"/>
  <c r="AF19" i="3" s="1"/>
  <c r="AG19" i="3" s="1"/>
  <c r="AH19" i="3" s="1"/>
  <c r="AI19" i="3" s="1"/>
  <c r="AJ19" i="3" s="1"/>
  <c r="AK19" i="3" s="1"/>
  <c r="D19" i="3"/>
  <c r="E19" i="3" s="1"/>
  <c r="F19" i="3" s="1"/>
  <c r="G19" i="3" s="1"/>
  <c r="H19" i="3" s="1"/>
  <c r="I19" i="3" s="1"/>
  <c r="J19" i="3" s="1"/>
  <c r="K19" i="3" s="1"/>
  <c r="L19" i="3" s="1"/>
  <c r="M19" i="3" s="1"/>
  <c r="C19" i="3"/>
  <c r="V18" i="3"/>
  <c r="W18" i="3" s="1"/>
  <c r="X18" i="3" s="1"/>
  <c r="Y18" i="3" s="1"/>
  <c r="Z18" i="3" s="1"/>
  <c r="AA18" i="3" s="1"/>
  <c r="AB18" i="3" s="1"/>
  <c r="AC18" i="3" s="1"/>
  <c r="AD18" i="3" s="1"/>
  <c r="AE18" i="3" s="1"/>
  <c r="AF18" i="3" s="1"/>
  <c r="AG18" i="3" s="1"/>
  <c r="AH18" i="3" s="1"/>
  <c r="AI18" i="3" s="1"/>
  <c r="AJ18" i="3" s="1"/>
  <c r="AK18" i="3" s="1"/>
  <c r="U18" i="3"/>
  <c r="C18" i="3"/>
  <c r="D18" i="3" s="1"/>
  <c r="E18" i="3" s="1"/>
  <c r="F18" i="3" s="1"/>
  <c r="G18" i="3" s="1"/>
  <c r="H18" i="3" s="1"/>
  <c r="I18" i="3" s="1"/>
  <c r="J18" i="3" s="1"/>
  <c r="K18" i="3" s="1"/>
  <c r="L18" i="3" s="1"/>
  <c r="M18" i="3" s="1"/>
  <c r="N18" i="3" s="1"/>
  <c r="O18" i="3" s="1"/>
  <c r="P18" i="3" s="1"/>
  <c r="Q18" i="3" s="1"/>
  <c r="R18" i="3" s="1"/>
  <c r="S18" i="3" s="1"/>
  <c r="AA17" i="3"/>
  <c r="AB17" i="3" s="1"/>
  <c r="AC17" i="3" s="1"/>
  <c r="AD17" i="3" s="1"/>
  <c r="AE17" i="3" s="1"/>
  <c r="AF17" i="3" s="1"/>
  <c r="AG17" i="3" s="1"/>
  <c r="AH17" i="3" s="1"/>
  <c r="AI17" i="3" s="1"/>
  <c r="AJ17" i="3" s="1"/>
  <c r="AK17"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C17" i="3"/>
  <c r="D16" i="3"/>
  <c r="C16" i="3"/>
  <c r="D15" i="3"/>
  <c r="C15" i="3"/>
  <c r="V14" i="3"/>
  <c r="W14" i="3" s="1"/>
  <c r="X14" i="3" s="1"/>
  <c r="Y14" i="3" s="1"/>
  <c r="Z14" i="3" s="1"/>
  <c r="AA14" i="3" s="1"/>
  <c r="AB14" i="3" s="1"/>
  <c r="AC14" i="3" s="1"/>
  <c r="AD14" i="3" s="1"/>
  <c r="AE14" i="3" s="1"/>
  <c r="AF14" i="3" s="1"/>
  <c r="AG14" i="3" s="1"/>
  <c r="AH14" i="3" s="1"/>
  <c r="AI14" i="3" s="1"/>
  <c r="AJ14" i="3" s="1"/>
  <c r="AK14" i="3" s="1"/>
  <c r="U14" i="3"/>
  <c r="C14" i="3"/>
  <c r="AA13" i="3"/>
  <c r="AB13" i="3" s="1"/>
  <c r="AC13" i="3" s="1"/>
  <c r="AD13" i="3" s="1"/>
  <c r="AE13" i="3" s="1"/>
  <c r="AF13" i="3" s="1"/>
  <c r="AG13" i="3" s="1"/>
  <c r="AH13" i="3" s="1"/>
  <c r="AI13" i="3" s="1"/>
  <c r="AJ13" i="3" s="1"/>
  <c r="AK13" i="3" s="1"/>
  <c r="D13" i="3"/>
  <c r="E13" i="3" s="1"/>
  <c r="F13" i="3" s="1"/>
  <c r="G13" i="3" s="1"/>
  <c r="H13" i="3" s="1"/>
  <c r="I13" i="3" s="1"/>
  <c r="J13" i="3" s="1"/>
  <c r="K13" i="3" s="1"/>
  <c r="L13" i="3" s="1"/>
  <c r="M13" i="3" s="1"/>
  <c r="N13" i="3" s="1"/>
  <c r="O13" i="3" s="1"/>
  <c r="P13" i="3" s="1"/>
  <c r="Q13" i="3" s="1"/>
  <c r="R13" i="3" s="1"/>
  <c r="S13" i="3" s="1"/>
  <c r="T13" i="3" s="1"/>
  <c r="U13" i="3" s="1"/>
  <c r="V13" i="3" s="1"/>
  <c r="W13" i="3" s="1"/>
  <c r="X13" i="3" s="1"/>
  <c r="Y13" i="3" s="1"/>
  <c r="C13" i="3"/>
  <c r="V12" i="3"/>
  <c r="W12" i="3" s="1"/>
  <c r="X12" i="3" s="1"/>
  <c r="Y12" i="3" s="1"/>
  <c r="Z12" i="3" s="1"/>
  <c r="AA12" i="3" s="1"/>
  <c r="AB12" i="3" s="1"/>
  <c r="AC12" i="3" s="1"/>
  <c r="AD12" i="3" s="1"/>
  <c r="AE12" i="3" s="1"/>
  <c r="AF12" i="3" s="1"/>
  <c r="AG12" i="3" s="1"/>
  <c r="AH12" i="3" s="1"/>
  <c r="AI12" i="3" s="1"/>
  <c r="AJ12" i="3" s="1"/>
  <c r="AK12" i="3" s="1"/>
  <c r="U12" i="3"/>
  <c r="C12" i="3"/>
  <c r="D12" i="3" s="1"/>
  <c r="E12" i="3" s="1"/>
  <c r="F12" i="3" s="1"/>
  <c r="G12" i="3" s="1"/>
  <c r="H12" i="3" s="1"/>
  <c r="I12" i="3" s="1"/>
  <c r="J12" i="3" s="1"/>
  <c r="K12" i="3" s="1"/>
  <c r="L12" i="3" s="1"/>
  <c r="M12" i="3" s="1"/>
  <c r="N12" i="3" s="1"/>
  <c r="O12" i="3" s="1"/>
  <c r="P12" i="3" s="1"/>
  <c r="Q12" i="3" s="1"/>
  <c r="R12" i="3" s="1"/>
  <c r="S12" i="3" s="1"/>
  <c r="U11" i="3"/>
  <c r="V11" i="3" s="1"/>
  <c r="W11" i="3" s="1"/>
  <c r="X11" i="3" s="1"/>
  <c r="Y11" i="3" s="1"/>
  <c r="Z11" i="3" s="1"/>
  <c r="AA11" i="3" s="1"/>
  <c r="AB11" i="3" s="1"/>
  <c r="AC11" i="3" s="1"/>
  <c r="AD11" i="3" s="1"/>
  <c r="AE11" i="3" s="1"/>
  <c r="AF11" i="3" s="1"/>
  <c r="AG11" i="3" s="1"/>
  <c r="AH11" i="3" s="1"/>
  <c r="AI11" i="3" s="1"/>
  <c r="AJ11" i="3" s="1"/>
  <c r="AK11" i="3" s="1"/>
  <c r="D11" i="3"/>
  <c r="E11" i="3" s="1"/>
  <c r="F11" i="3" s="1"/>
  <c r="G11" i="3" s="1"/>
  <c r="H11" i="3" s="1"/>
  <c r="I11" i="3" s="1"/>
  <c r="J11" i="3" s="1"/>
  <c r="K11" i="3" s="1"/>
  <c r="L11" i="3" s="1"/>
  <c r="M11" i="3" s="1"/>
  <c r="N11" i="3" s="1"/>
  <c r="O11" i="3" s="1"/>
  <c r="P11" i="3" s="1"/>
  <c r="Q11" i="3" s="1"/>
  <c r="R11" i="3" s="1"/>
  <c r="S11" i="3" s="1"/>
  <c r="C11" i="3"/>
  <c r="Z10" i="3"/>
  <c r="AA10" i="3" s="1"/>
  <c r="AB10" i="3" s="1"/>
  <c r="AC10" i="3" s="1"/>
  <c r="AD10" i="3" s="1"/>
  <c r="AE10" i="3" s="1"/>
  <c r="AF10" i="3" s="1"/>
  <c r="AG10" i="3" s="1"/>
  <c r="AH10" i="3" s="1"/>
  <c r="AI10" i="3" s="1"/>
  <c r="AJ10" i="3" s="1"/>
  <c r="AK10" i="3" s="1"/>
  <c r="F10" i="3"/>
  <c r="G10" i="3" s="1"/>
  <c r="H10" i="3" s="1"/>
  <c r="I10" i="3" s="1"/>
  <c r="J10" i="3" s="1"/>
  <c r="K10" i="3" s="1"/>
  <c r="L10" i="3" s="1"/>
  <c r="M10" i="3" s="1"/>
  <c r="D10" i="3"/>
  <c r="E10" i="3" s="1"/>
  <c r="C10" i="3"/>
  <c r="P9" i="3"/>
  <c r="Q9" i="3" s="1"/>
  <c r="R9" i="3" s="1"/>
  <c r="S9" i="3" s="1"/>
  <c r="T9" i="3" s="1"/>
  <c r="U9" i="3" s="1"/>
  <c r="V9" i="3" s="1"/>
  <c r="W9" i="3" s="1"/>
  <c r="X9" i="3" s="1"/>
  <c r="Y9" i="3" s="1"/>
  <c r="Z9" i="3" s="1"/>
  <c r="AA9" i="3" s="1"/>
  <c r="AB9" i="3" s="1"/>
  <c r="AC9" i="3" s="1"/>
  <c r="AD9" i="3" s="1"/>
  <c r="AE9" i="3" s="1"/>
  <c r="AF9" i="3" s="1"/>
  <c r="AG9" i="3" s="1"/>
  <c r="AH9" i="3" s="1"/>
  <c r="AI9" i="3" s="1"/>
  <c r="AJ9" i="3" s="1"/>
  <c r="AK9" i="3" s="1"/>
  <c r="O9" i="3"/>
  <c r="E9" i="3"/>
  <c r="F9" i="3" s="1"/>
  <c r="G9" i="3" s="1"/>
  <c r="H9" i="3" s="1"/>
  <c r="I9" i="3" s="1"/>
  <c r="J9" i="3" s="1"/>
  <c r="K9" i="3" s="1"/>
  <c r="L9" i="3" s="1"/>
  <c r="M9" i="3" s="1"/>
  <c r="C9" i="3"/>
  <c r="D9" i="3" s="1"/>
  <c r="U8" i="3"/>
  <c r="V8" i="3" s="1"/>
  <c r="W8" i="3" s="1"/>
  <c r="X8" i="3" s="1"/>
  <c r="Y8" i="3" s="1"/>
  <c r="Z8" i="3" s="1"/>
  <c r="AA8" i="3" s="1"/>
  <c r="AB8" i="3" s="1"/>
  <c r="AC8" i="3" s="1"/>
  <c r="AD8" i="3" s="1"/>
  <c r="AE8" i="3" s="1"/>
  <c r="AF8" i="3" s="1"/>
  <c r="AG8" i="3" s="1"/>
  <c r="AH8" i="3" s="1"/>
  <c r="AI8" i="3" s="1"/>
  <c r="AJ8" i="3" s="1"/>
  <c r="AK8" i="3" s="1"/>
  <c r="S8" i="3"/>
  <c r="T8" i="3" s="1"/>
  <c r="R8" i="3"/>
  <c r="F8" i="3"/>
  <c r="G8" i="3" s="1"/>
  <c r="H8" i="3" s="1"/>
  <c r="I8" i="3" s="1"/>
  <c r="J8" i="3" s="1"/>
  <c r="K8" i="3" s="1"/>
  <c r="L8" i="3" s="1"/>
  <c r="M8" i="3" s="1"/>
  <c r="N8" i="3" s="1"/>
  <c r="O8" i="3" s="1"/>
  <c r="P8" i="3" s="1"/>
  <c r="D8" i="3"/>
  <c r="E8" i="3" s="1"/>
  <c r="C8" i="3"/>
  <c r="P7" i="3"/>
  <c r="Q7" i="3" s="1"/>
  <c r="R7" i="3" s="1"/>
  <c r="S7" i="3" s="1"/>
  <c r="T7" i="3" s="1"/>
  <c r="U7" i="3" s="1"/>
  <c r="V7" i="3" s="1"/>
  <c r="W7" i="3" s="1"/>
  <c r="X7" i="3" s="1"/>
  <c r="Y7" i="3" s="1"/>
  <c r="Z7" i="3" s="1"/>
  <c r="AA7" i="3" s="1"/>
  <c r="AB7" i="3" s="1"/>
  <c r="AC7" i="3" s="1"/>
  <c r="AD7" i="3" s="1"/>
  <c r="AE7" i="3" s="1"/>
  <c r="AF7" i="3" s="1"/>
  <c r="AG7" i="3" s="1"/>
  <c r="AH7" i="3" s="1"/>
  <c r="AI7" i="3" s="1"/>
  <c r="AJ7" i="3" s="1"/>
  <c r="AK7" i="3" s="1"/>
  <c r="O7" i="3"/>
  <c r="C7" i="3"/>
  <c r="D7" i="3" s="1"/>
  <c r="E7" i="3" s="1"/>
  <c r="F7" i="3" s="1"/>
  <c r="G7" i="3" s="1"/>
  <c r="H7" i="3" s="1"/>
  <c r="I7" i="3" s="1"/>
  <c r="J7" i="3" s="1"/>
  <c r="K7" i="3" s="1"/>
  <c r="L7" i="3" s="1"/>
  <c r="M7" i="3" s="1"/>
  <c r="O6" i="3"/>
  <c r="P6" i="3" s="1"/>
  <c r="Q6" i="3" s="1"/>
  <c r="R6" i="3" s="1"/>
  <c r="S6" i="3" s="1"/>
  <c r="T6" i="3" s="1"/>
  <c r="U6" i="3" s="1"/>
  <c r="V6" i="3" s="1"/>
  <c r="W6" i="3" s="1"/>
  <c r="X6" i="3" s="1"/>
  <c r="Y6" i="3" s="1"/>
  <c r="Z6" i="3" s="1"/>
  <c r="AA6" i="3" s="1"/>
  <c r="AB6" i="3" s="1"/>
  <c r="AC6" i="3" s="1"/>
  <c r="AD6" i="3" s="1"/>
  <c r="AE6" i="3" s="1"/>
  <c r="AF6" i="3" s="1"/>
  <c r="AG6" i="3" s="1"/>
  <c r="AH6" i="3" s="1"/>
  <c r="AI6" i="3" s="1"/>
  <c r="AJ6" i="3" s="1"/>
  <c r="AK6" i="3" s="1"/>
  <c r="D6" i="3"/>
  <c r="E6" i="3" s="1"/>
  <c r="F6" i="3" s="1"/>
  <c r="G6" i="3" s="1"/>
  <c r="H6" i="3" s="1"/>
  <c r="I6" i="3" s="1"/>
  <c r="J6" i="3" s="1"/>
  <c r="K6" i="3" s="1"/>
  <c r="L6" i="3" s="1"/>
  <c r="M6" i="3" s="1"/>
  <c r="C6" i="3"/>
  <c r="R5" i="3"/>
  <c r="S5" i="3" s="1"/>
  <c r="T5" i="3" s="1"/>
  <c r="U5" i="3" s="1"/>
  <c r="V5" i="3" s="1"/>
  <c r="W5" i="3" s="1"/>
  <c r="X5" i="3" s="1"/>
  <c r="Y5" i="3" s="1"/>
  <c r="Z5" i="3" s="1"/>
  <c r="AA5" i="3" s="1"/>
  <c r="AB5" i="3" s="1"/>
  <c r="AC5" i="3" s="1"/>
  <c r="AD5" i="3" s="1"/>
  <c r="AE5" i="3" s="1"/>
  <c r="AF5" i="3" s="1"/>
  <c r="AG5" i="3" s="1"/>
  <c r="AH5" i="3" s="1"/>
  <c r="AI5" i="3" s="1"/>
  <c r="AJ5" i="3" s="1"/>
  <c r="AK5" i="3" s="1"/>
  <c r="P5" i="3"/>
  <c r="Q5" i="3" s="1"/>
  <c r="O5" i="3"/>
  <c r="C5" i="3"/>
  <c r="D5" i="3" s="1"/>
  <c r="E5" i="3" s="1"/>
  <c r="F5" i="3" s="1"/>
  <c r="G5" i="3" s="1"/>
  <c r="H5" i="3" s="1"/>
  <c r="I5" i="3" s="1"/>
  <c r="J5" i="3" s="1"/>
  <c r="K5" i="3" s="1"/>
  <c r="L5" i="3" s="1"/>
  <c r="M5" i="3" s="1"/>
  <c r="L4" i="3"/>
  <c r="M4" i="3" s="1"/>
  <c r="N4" i="3" s="1"/>
  <c r="O4" i="3" s="1"/>
  <c r="P4" i="3" s="1"/>
  <c r="Q4" i="3" s="1"/>
  <c r="R4" i="3" s="1"/>
  <c r="S4" i="3" s="1"/>
  <c r="T4" i="3" s="1"/>
  <c r="U4" i="3" s="1"/>
  <c r="V4" i="3" s="1"/>
  <c r="W4" i="3" s="1"/>
  <c r="X4" i="3" s="1"/>
  <c r="Y4" i="3" s="1"/>
  <c r="Z4" i="3" s="1"/>
  <c r="AA4" i="3" s="1"/>
  <c r="AB4" i="3" s="1"/>
  <c r="AC4" i="3" s="1"/>
  <c r="AD4" i="3" s="1"/>
  <c r="AE4" i="3" s="1"/>
  <c r="AF4" i="3" s="1"/>
  <c r="AG4" i="3" s="1"/>
  <c r="AH4" i="3" s="1"/>
  <c r="AI4" i="3" s="1"/>
  <c r="AJ4" i="3" s="1"/>
  <c r="AK4" i="3" s="1"/>
  <c r="C4" i="3"/>
  <c r="C3" i="3"/>
  <c r="C2" i="3"/>
  <c r="N7" i="2"/>
  <c r="B7" i="2"/>
  <c r="B6" i="2"/>
  <c r="AL5" i="2"/>
  <c r="O3" i="2"/>
  <c r="O6" i="1"/>
  <c r="D2" i="3" l="1"/>
  <c r="D3" i="3"/>
  <c r="E3" i="3" s="1"/>
  <c r="F3" i="3" s="1"/>
  <c r="G3" i="3" s="1"/>
  <c r="H3" i="3" s="1"/>
  <c r="I3" i="3" s="1"/>
  <c r="J3" i="3" s="1"/>
  <c r="K3" i="3" s="1"/>
  <c r="L3" i="3" s="1"/>
  <c r="M3" i="3" s="1"/>
  <c r="N3" i="3" s="1"/>
  <c r="O3" i="3" s="1"/>
  <c r="P3" i="3" s="1"/>
  <c r="Q3" i="3" s="1"/>
  <c r="R3" i="3" s="1"/>
  <c r="S3" i="3" s="1"/>
  <c r="T3" i="3" s="1"/>
  <c r="U3" i="3" s="1"/>
  <c r="V3" i="3" s="1"/>
  <c r="W3" i="3" s="1"/>
  <c r="X3" i="3" s="1"/>
  <c r="Y3" i="3" s="1"/>
  <c r="Z3" i="3" s="1"/>
  <c r="AA3" i="3" s="1"/>
  <c r="AB3" i="3" s="1"/>
  <c r="AC3" i="3" s="1"/>
  <c r="AD3" i="3" s="1"/>
  <c r="AE3" i="3" s="1"/>
  <c r="AF3" i="3" s="1"/>
  <c r="AG3" i="3" s="1"/>
  <c r="AH3" i="3" s="1"/>
  <c r="AI3" i="3" s="1"/>
  <c r="AJ3" i="3" s="1"/>
  <c r="AK3" i="3" s="1"/>
  <c r="D4" i="3"/>
  <c r="E4" i="3" s="1"/>
  <c r="F4" i="3" s="1"/>
  <c r="G4" i="3" s="1"/>
  <c r="H4" i="3" s="1"/>
  <c r="I4" i="3" s="1"/>
  <c r="J4" i="3" s="1"/>
  <c r="AL6" i="3"/>
  <c r="AL7" i="3"/>
  <c r="AL11" i="3"/>
  <c r="AL13" i="3"/>
  <c r="AL19" i="3"/>
  <c r="AL8" i="3"/>
  <c r="T16" i="3"/>
  <c r="U16" i="3" s="1"/>
  <c r="V16" i="3" s="1"/>
  <c r="W16" i="3" s="1"/>
  <c r="X16" i="3" s="1"/>
  <c r="Y16" i="3" s="1"/>
  <c r="Z16" i="3" s="1"/>
  <c r="AA16" i="3" s="1"/>
  <c r="AB16" i="3" s="1"/>
  <c r="AC16" i="3" s="1"/>
  <c r="AD16" i="3" s="1"/>
  <c r="AE16" i="3" s="1"/>
  <c r="AF16" i="3" s="1"/>
  <c r="AG16" i="3" s="1"/>
  <c r="AH16" i="3" s="1"/>
  <c r="AI16" i="3" s="1"/>
  <c r="AJ16" i="3" s="1"/>
  <c r="AK16" i="3" s="1"/>
  <c r="T15" i="3"/>
  <c r="U15" i="3" s="1"/>
  <c r="V15" i="3" s="1"/>
  <c r="W15" i="3" s="1"/>
  <c r="X15" i="3" s="1"/>
  <c r="Y15" i="3" s="1"/>
  <c r="Z15" i="3" s="1"/>
  <c r="AA15" i="3" s="1"/>
  <c r="AB15" i="3" s="1"/>
  <c r="AC15" i="3" s="1"/>
  <c r="AD15" i="3" s="1"/>
  <c r="AE15" i="3" s="1"/>
  <c r="AF15" i="3" s="1"/>
  <c r="AG15" i="3" s="1"/>
  <c r="AH15" i="3" s="1"/>
  <c r="AI15" i="3" s="1"/>
  <c r="AJ15" i="3" s="1"/>
  <c r="AK15" i="3" s="1"/>
  <c r="AL9" i="3"/>
  <c r="AL17" i="3"/>
  <c r="P12" i="4"/>
  <c r="P7" i="2" s="1"/>
  <c r="Q2" i="4"/>
  <c r="C21" i="3"/>
  <c r="C6" i="2" s="1"/>
  <c r="AL5" i="3"/>
  <c r="AL10" i="3"/>
  <c r="AL14" i="3"/>
  <c r="D12" i="4"/>
  <c r="D7" i="2" s="1"/>
  <c r="E3" i="4"/>
  <c r="AL12" i="3"/>
  <c r="AL18" i="3"/>
  <c r="AL3" i="5"/>
  <c r="AL10" i="5"/>
  <c r="D14" i="3"/>
  <c r="E14" i="3" s="1"/>
  <c r="F14" i="3" s="1"/>
  <c r="G14" i="3" s="1"/>
  <c r="H14" i="3" s="1"/>
  <c r="I14" i="3" s="1"/>
  <c r="J14" i="3" s="1"/>
  <c r="K14" i="3" s="1"/>
  <c r="L14" i="3" s="1"/>
  <c r="M14" i="3" s="1"/>
  <c r="N14" i="3" s="1"/>
  <c r="O14" i="3" s="1"/>
  <c r="P14" i="3" s="1"/>
  <c r="Q14" i="3" s="1"/>
  <c r="R14" i="3" s="1"/>
  <c r="S14" i="3" s="1"/>
  <c r="E15" i="3"/>
  <c r="F15" i="3" s="1"/>
  <c r="G15" i="3" s="1"/>
  <c r="H15" i="3" s="1"/>
  <c r="I15" i="3" s="1"/>
  <c r="J15" i="3" s="1"/>
  <c r="K15" i="3" s="1"/>
  <c r="L15" i="3" s="1"/>
  <c r="M15" i="3" s="1"/>
  <c r="N15" i="3" s="1"/>
  <c r="O15" i="3" s="1"/>
  <c r="P15" i="3" s="1"/>
  <c r="Q15" i="3" s="1"/>
  <c r="R15" i="3" s="1"/>
  <c r="S15" i="3" s="1"/>
  <c r="E16" i="3"/>
  <c r="F16" i="3" s="1"/>
  <c r="G16" i="3" s="1"/>
  <c r="H16" i="3" s="1"/>
  <c r="I16" i="3" s="1"/>
  <c r="J16" i="3" s="1"/>
  <c r="K16" i="3" s="1"/>
  <c r="L16" i="3" s="1"/>
  <c r="M16" i="3" s="1"/>
  <c r="N16" i="3" s="1"/>
  <c r="O16" i="3" s="1"/>
  <c r="P16" i="3" s="1"/>
  <c r="Q16" i="3" s="1"/>
  <c r="R16" i="3" s="1"/>
  <c r="S16" i="3" s="1"/>
  <c r="C12" i="4"/>
  <c r="C7" i="2" s="1"/>
  <c r="AL6" i="5"/>
  <c r="AL8" i="5"/>
  <c r="AL11" i="5"/>
  <c r="O12" i="4"/>
  <c r="O7" i="2" s="1"/>
  <c r="AL7" i="5"/>
  <c r="G2" i="4"/>
  <c r="G2" i="5"/>
  <c r="AL4" i="5"/>
  <c r="AL5" i="5"/>
  <c r="AL9" i="5"/>
  <c r="AL16" i="5"/>
  <c r="AL14" i="5"/>
  <c r="D12" i="5"/>
  <c r="E12" i="5" s="1"/>
  <c r="F12" i="5" s="1"/>
  <c r="G12" i="5" s="1"/>
  <c r="H12" i="5" s="1"/>
  <c r="I12" i="5" s="1"/>
  <c r="J12" i="5" s="1"/>
  <c r="D18" i="5"/>
  <c r="E18" i="5" s="1"/>
  <c r="F18" i="5" s="1"/>
  <c r="G18" i="5" s="1"/>
  <c r="H18" i="5" s="1"/>
  <c r="I18" i="5" s="1"/>
  <c r="J18" i="5" s="1"/>
  <c r="K18" i="5" s="1"/>
  <c r="L18" i="5" s="1"/>
  <c r="M18" i="5" s="1"/>
  <c r="D14" i="5"/>
  <c r="E14" i="5" s="1"/>
  <c r="F14" i="5" s="1"/>
  <c r="G14" i="5" s="1"/>
  <c r="H14" i="5" s="1"/>
  <c r="I14" i="5" s="1"/>
  <c r="J14" i="5" s="1"/>
  <c r="K14" i="5" s="1"/>
  <c r="L14" i="5" s="1"/>
  <c r="M14" i="5" s="1"/>
  <c r="P15" i="8"/>
  <c r="Q3" i="8"/>
  <c r="P16" i="8"/>
  <c r="D13" i="5"/>
  <c r="E13" i="5" s="1"/>
  <c r="F13" i="5" s="1"/>
  <c r="G13" i="5" s="1"/>
  <c r="H13" i="5" s="1"/>
  <c r="Q2" i="8"/>
  <c r="D19" i="5"/>
  <c r="E19" i="5" s="1"/>
  <c r="F19" i="5" s="1"/>
  <c r="Q18" i="8"/>
  <c r="R5" i="8"/>
  <c r="M18" i="8"/>
  <c r="I18" i="8"/>
  <c r="E18" i="8"/>
  <c r="A18" i="8"/>
  <c r="A15" i="8"/>
  <c r="F15" i="8"/>
  <c r="F16" i="8"/>
  <c r="K16" i="8"/>
  <c r="E17" i="8"/>
  <c r="J17" i="8"/>
  <c r="D18" i="8"/>
  <c r="J18" i="8"/>
  <c r="K15" i="8"/>
  <c r="G15" i="8"/>
  <c r="C15" i="8"/>
  <c r="P4" i="8"/>
  <c r="B15" i="8"/>
  <c r="H15" i="8"/>
  <c r="M15" i="8"/>
  <c r="B16" i="8"/>
  <c r="G16" i="8"/>
  <c r="A17" i="8"/>
  <c r="F17" i="8"/>
  <c r="L17" i="8"/>
  <c r="L19" i="8" s="1"/>
  <c r="L23" i="8" s="1"/>
  <c r="L24" i="8" s="1"/>
  <c r="F18" i="8"/>
  <c r="K18" i="8"/>
  <c r="P18" i="8"/>
  <c r="M16" i="8"/>
  <c r="I16" i="8"/>
  <c r="E16" i="8"/>
  <c r="A16" i="8"/>
  <c r="O6" i="8"/>
  <c r="O7" i="8" s="1"/>
  <c r="D15" i="8"/>
  <c r="I15" i="8"/>
  <c r="N15" i="8"/>
  <c r="N19" i="8" s="1"/>
  <c r="N23" i="8" s="1"/>
  <c r="N24" i="8" s="1"/>
  <c r="C16" i="8"/>
  <c r="H16" i="8"/>
  <c r="N16" i="8"/>
  <c r="B17" i="8"/>
  <c r="H17" i="8"/>
  <c r="B18" i="8"/>
  <c r="G18" i="8"/>
  <c r="L18" i="8"/>
  <c r="K17" i="8"/>
  <c r="G17" i="8"/>
  <c r="C17" i="8"/>
  <c r="E15" i="8"/>
  <c r="E19" i="8" s="1"/>
  <c r="E23" i="8" s="1"/>
  <c r="E24" i="8" s="1"/>
  <c r="J15" i="8"/>
  <c r="D16" i="8"/>
  <c r="J16" i="8"/>
  <c r="D17" i="8"/>
  <c r="I17" i="8"/>
  <c r="N17" i="8"/>
  <c r="C18" i="8"/>
  <c r="H18" i="8"/>
  <c r="N18" i="8"/>
  <c r="L20" i="5" l="1"/>
  <c r="L15" i="5"/>
  <c r="L3" i="2"/>
  <c r="L6" i="1"/>
  <c r="E20" i="5"/>
  <c r="E15" i="5"/>
  <c r="E3" i="2"/>
  <c r="E6" i="1"/>
  <c r="F19" i="8"/>
  <c r="F23" i="8" s="1"/>
  <c r="F24" i="8" s="1"/>
  <c r="H2" i="4"/>
  <c r="Q12" i="4"/>
  <c r="Q7" i="2" s="1"/>
  <c r="R2" i="4"/>
  <c r="AL4" i="3"/>
  <c r="B19" i="8"/>
  <c r="B23" i="8" s="1"/>
  <c r="N15" i="5"/>
  <c r="N20" i="5"/>
  <c r="N3" i="2"/>
  <c r="N6" i="1"/>
  <c r="Q4" i="8"/>
  <c r="P17" i="8"/>
  <c r="P19" i="8" s="1"/>
  <c r="P23" i="8" s="1"/>
  <c r="P24" i="8" s="1"/>
  <c r="K19" i="8"/>
  <c r="K23" i="8" s="1"/>
  <c r="K24" i="8" s="1"/>
  <c r="E22" i="5"/>
  <c r="F8" i="2" s="1"/>
  <c r="AL18" i="5"/>
  <c r="E12" i="4"/>
  <c r="E7" i="2" s="1"/>
  <c r="F3" i="4"/>
  <c r="D21" i="3"/>
  <c r="D6" i="2" s="1"/>
  <c r="E2" i="3"/>
  <c r="G19" i="8"/>
  <c r="G23" i="8" s="1"/>
  <c r="G24" i="8" s="1"/>
  <c r="I19" i="8"/>
  <c r="I23" i="8" s="1"/>
  <c r="I24" i="8" s="1"/>
  <c r="Q16" i="8"/>
  <c r="R3" i="8"/>
  <c r="AL19" i="5"/>
  <c r="AL3" i="3"/>
  <c r="M19" i="8"/>
  <c r="M23" i="8" s="1"/>
  <c r="M24" i="8" s="1"/>
  <c r="J19" i="8"/>
  <c r="J23" i="8" s="1"/>
  <c r="J24" i="8" s="1"/>
  <c r="D19" i="8"/>
  <c r="D23" i="8" s="1"/>
  <c r="D24" i="8" s="1"/>
  <c r="H19" i="8"/>
  <c r="H23" i="8" s="1"/>
  <c r="H24" i="8" s="1"/>
  <c r="C19" i="8"/>
  <c r="C23" i="8" s="1"/>
  <c r="C24" i="8" s="1"/>
  <c r="R18" i="8"/>
  <c r="S5" i="8"/>
  <c r="R2" i="8"/>
  <c r="Q15" i="8"/>
  <c r="Q6" i="8"/>
  <c r="Q7" i="8" s="1"/>
  <c r="P6" i="8"/>
  <c r="P7" i="8" s="1"/>
  <c r="AL13" i="5"/>
  <c r="AL12" i="5"/>
  <c r="H2" i="5"/>
  <c r="AL15" i="3"/>
  <c r="AL16" i="3"/>
  <c r="P20" i="5" l="1"/>
  <c r="P15" i="5"/>
  <c r="P3" i="2"/>
  <c r="P6" i="1"/>
  <c r="C20" i="5"/>
  <c r="C15" i="5"/>
  <c r="C3" i="2"/>
  <c r="C6" i="1"/>
  <c r="J15" i="5"/>
  <c r="J20" i="5"/>
  <c r="J3" i="2"/>
  <c r="J6" i="1"/>
  <c r="R4" i="8"/>
  <c r="Q17" i="8"/>
  <c r="Q19" i="8" s="1"/>
  <c r="Q23" i="8" s="1"/>
  <c r="R6" i="8"/>
  <c r="R7" i="8" s="1"/>
  <c r="S2" i="8"/>
  <c r="R15" i="8"/>
  <c r="H20" i="5"/>
  <c r="H22" i="5" s="1"/>
  <c r="H8" i="2" s="1"/>
  <c r="H15" i="5"/>
  <c r="H3" i="2"/>
  <c r="H6" i="1"/>
  <c r="M20" i="5"/>
  <c r="M15" i="5"/>
  <c r="M3" i="2"/>
  <c r="M6" i="1"/>
  <c r="S3" i="8"/>
  <c r="R16" i="8"/>
  <c r="G20" i="5"/>
  <c r="G15" i="5"/>
  <c r="G22" i="5" s="1"/>
  <c r="G8" i="2" s="1"/>
  <c r="G3" i="2"/>
  <c r="G6" i="1"/>
  <c r="G3" i="4"/>
  <c r="F12" i="4"/>
  <c r="F7" i="2" s="1"/>
  <c r="S2" i="4"/>
  <c r="R12" i="4"/>
  <c r="R7" i="2" s="1"/>
  <c r="D20" i="5"/>
  <c r="D15" i="5"/>
  <c r="D3" i="2"/>
  <c r="D6" i="1"/>
  <c r="E21" i="3"/>
  <c r="E6" i="2" s="1"/>
  <c r="F2" i="3"/>
  <c r="K20" i="5"/>
  <c r="K15" i="5"/>
  <c r="K3" i="2"/>
  <c r="K6" i="1"/>
  <c r="F15" i="5"/>
  <c r="F20" i="5"/>
  <c r="F3" i="2"/>
  <c r="F6" i="1"/>
  <c r="I2" i="5"/>
  <c r="S18" i="8"/>
  <c r="T5" i="8"/>
  <c r="I20" i="5"/>
  <c r="I15" i="5"/>
  <c r="I3" i="2"/>
  <c r="I6" i="1"/>
  <c r="B24" i="8"/>
  <c r="I2" i="4"/>
  <c r="Q24" i="8" l="1"/>
  <c r="I22" i="5"/>
  <c r="I8" i="2" s="1"/>
  <c r="J2" i="5"/>
  <c r="S16" i="8"/>
  <c r="T3" i="8"/>
  <c r="R17" i="8"/>
  <c r="R19" i="8" s="1"/>
  <c r="R23" i="8" s="1"/>
  <c r="S4" i="8"/>
  <c r="J2" i="4"/>
  <c r="U5" i="8"/>
  <c r="T18" i="8"/>
  <c r="F22" i="5"/>
  <c r="H3" i="4"/>
  <c r="G12" i="4"/>
  <c r="G7" i="2" s="1"/>
  <c r="B15" i="5"/>
  <c r="B20" i="5"/>
  <c r="B3" i="2"/>
  <c r="B6" i="1"/>
  <c r="F21" i="3"/>
  <c r="F6" i="2" s="1"/>
  <c r="F9" i="2" s="1"/>
  <c r="F7" i="1" s="1"/>
  <c r="G2" i="3"/>
  <c r="D22" i="5"/>
  <c r="E8" i="2" s="1"/>
  <c r="E9" i="2" s="1"/>
  <c r="T2" i="4"/>
  <c r="S12" i="4"/>
  <c r="S7" i="2" s="1"/>
  <c r="S15" i="8"/>
  <c r="S6" i="8"/>
  <c r="S7" i="8" s="1"/>
  <c r="T2" i="8"/>
  <c r="C22" i="5"/>
  <c r="E7" i="1" l="1"/>
  <c r="E11" i="2"/>
  <c r="R24" i="8"/>
  <c r="I3" i="4"/>
  <c r="H12" i="4"/>
  <c r="H7" i="2" s="1"/>
  <c r="G21" i="3"/>
  <c r="G6" i="2" s="1"/>
  <c r="G9" i="2" s="1"/>
  <c r="H2" i="3"/>
  <c r="B22" i="5"/>
  <c r="T16" i="8"/>
  <c r="U3" i="8"/>
  <c r="J22" i="5"/>
  <c r="J8" i="2" s="1"/>
  <c r="K2" i="5"/>
  <c r="Q20" i="5"/>
  <c r="Q15" i="5"/>
  <c r="Q3" i="2"/>
  <c r="Q6" i="1"/>
  <c r="K2" i="4"/>
  <c r="D8" i="2"/>
  <c r="D9" i="2" s="1"/>
  <c r="C8" i="2"/>
  <c r="C9" i="2" s="1"/>
  <c r="T15" i="8"/>
  <c r="U2" i="8"/>
  <c r="T12" i="4"/>
  <c r="T7" i="2" s="1"/>
  <c r="U2" i="4"/>
  <c r="F11" i="2"/>
  <c r="U18" i="8"/>
  <c r="V5" i="8"/>
  <c r="S17" i="8"/>
  <c r="S19" i="8" s="1"/>
  <c r="S23" i="8" s="1"/>
  <c r="T4" i="8"/>
  <c r="S24" i="8" l="1"/>
  <c r="U16" i="8"/>
  <c r="V3" i="8"/>
  <c r="W5" i="8"/>
  <c r="V18" i="8"/>
  <c r="L2" i="4"/>
  <c r="H21" i="3"/>
  <c r="H6" i="2" s="1"/>
  <c r="H9" i="2" s="1"/>
  <c r="I2" i="3"/>
  <c r="J3" i="4"/>
  <c r="I12" i="4"/>
  <c r="I7" i="2" s="1"/>
  <c r="R15" i="5"/>
  <c r="R20" i="5"/>
  <c r="R3" i="2"/>
  <c r="R6" i="1"/>
  <c r="T17" i="8"/>
  <c r="T19" i="8" s="1"/>
  <c r="T23" i="8" s="1"/>
  <c r="U4" i="8"/>
  <c r="U12" i="4"/>
  <c r="U7" i="2" s="1"/>
  <c r="V2" i="4"/>
  <c r="U15" i="8"/>
  <c r="U6" i="8"/>
  <c r="U7" i="8" s="1"/>
  <c r="V2" i="8"/>
  <c r="B8" i="2"/>
  <c r="G7" i="1"/>
  <c r="G11" i="2"/>
  <c r="C7" i="1"/>
  <c r="C11" i="2"/>
  <c r="K22" i="5"/>
  <c r="K8" i="2" s="1"/>
  <c r="L2" i="5"/>
  <c r="T6" i="8"/>
  <c r="T7" i="8" s="1"/>
  <c r="D7" i="1"/>
  <c r="D11" i="2"/>
  <c r="T24" i="8" l="1"/>
  <c r="K3" i="4"/>
  <c r="J12" i="4"/>
  <c r="J7" i="2" s="1"/>
  <c r="M2" i="4"/>
  <c r="U19" i="8"/>
  <c r="U23" i="8" s="1"/>
  <c r="U24" i="8" s="1"/>
  <c r="V4" i="8"/>
  <c r="U17" i="8"/>
  <c r="I21" i="3"/>
  <c r="I6" i="2" s="1"/>
  <c r="I9" i="2" s="1"/>
  <c r="J2" i="3"/>
  <c r="W3" i="8"/>
  <c r="V16" i="8"/>
  <c r="B9" i="2"/>
  <c r="L22" i="5"/>
  <c r="L8" i="2" s="1"/>
  <c r="M2" i="5"/>
  <c r="V12" i="4"/>
  <c r="V7" i="2" s="1"/>
  <c r="W2" i="4"/>
  <c r="H7" i="1"/>
  <c r="H11" i="2"/>
  <c r="V6" i="8"/>
  <c r="V7" i="8" s="1"/>
  <c r="W2" i="8"/>
  <c r="V15" i="8"/>
  <c r="W18" i="8"/>
  <c r="X5" i="8"/>
  <c r="S20" i="5"/>
  <c r="S15" i="5"/>
  <c r="S3" i="2"/>
  <c r="S6" i="1"/>
  <c r="I7" i="1" l="1"/>
  <c r="I11" i="2"/>
  <c r="U20" i="5"/>
  <c r="U15" i="5"/>
  <c r="U3" i="2"/>
  <c r="U6" i="1"/>
  <c r="L3" i="4"/>
  <c r="K12" i="4"/>
  <c r="K7" i="2" s="1"/>
  <c r="X2" i="4"/>
  <c r="W12" i="4"/>
  <c r="W7" i="2" s="1"/>
  <c r="M22" i="5"/>
  <c r="N2" i="5"/>
  <c r="W16" i="8"/>
  <c r="X3" i="8"/>
  <c r="T20" i="5"/>
  <c r="T15" i="5"/>
  <c r="T3" i="2"/>
  <c r="T6" i="1"/>
  <c r="X18" i="8"/>
  <c r="Y5" i="8"/>
  <c r="B7" i="1"/>
  <c r="B9" i="1" s="1"/>
  <c r="C4" i="1" s="1"/>
  <c r="C9" i="1" s="1"/>
  <c r="D4" i="1" s="1"/>
  <c r="D9" i="1" s="1"/>
  <c r="E4" i="1" s="1"/>
  <c r="E9" i="1" s="1"/>
  <c r="F4" i="1" s="1"/>
  <c r="F9" i="1" s="1"/>
  <c r="G4" i="1" s="1"/>
  <c r="G9" i="1" s="1"/>
  <c r="H4" i="1" s="1"/>
  <c r="H9" i="1" s="1"/>
  <c r="I4" i="1" s="1"/>
  <c r="I9" i="1" s="1"/>
  <c r="J4" i="1" s="1"/>
  <c r="B11" i="2"/>
  <c r="W15" i="8"/>
  <c r="W6" i="8"/>
  <c r="W7" i="8" s="1"/>
  <c r="X2" i="8"/>
  <c r="J21" i="3"/>
  <c r="J6" i="2" s="1"/>
  <c r="J9" i="2" s="1"/>
  <c r="K2" i="3"/>
  <c r="V17" i="8"/>
  <c r="V19" i="8" s="1"/>
  <c r="V23" i="8" s="1"/>
  <c r="V24" i="8" s="1"/>
  <c r="W4" i="8"/>
  <c r="V15" i="5" l="1"/>
  <c r="V20" i="5"/>
  <c r="V3" i="2"/>
  <c r="V6" i="1"/>
  <c r="J7" i="1"/>
  <c r="J11" i="2"/>
  <c r="Y18" i="8"/>
  <c r="Z5" i="8"/>
  <c r="X12" i="4"/>
  <c r="X7" i="2" s="1"/>
  <c r="Y2" i="4"/>
  <c r="W17" i="8"/>
  <c r="X4" i="8"/>
  <c r="X15" i="8"/>
  <c r="X6" i="8"/>
  <c r="X7" i="8" s="1"/>
  <c r="Y2" i="8"/>
  <c r="N22" i="5"/>
  <c r="N8" i="2" s="1"/>
  <c r="O2" i="5"/>
  <c r="M3" i="4"/>
  <c r="M12" i="4" s="1"/>
  <c r="M7" i="2" s="1"/>
  <c r="L12" i="4"/>
  <c r="L7" i="2" s="1"/>
  <c r="J9" i="1"/>
  <c r="K4" i="1" s="1"/>
  <c r="M8" i="2"/>
  <c r="K21" i="3"/>
  <c r="K6" i="2" s="1"/>
  <c r="K9" i="2" s="1"/>
  <c r="L2" i="3"/>
  <c r="W19" i="8"/>
  <c r="W23" i="8" s="1"/>
  <c r="W24" i="8" s="1"/>
  <c r="X16" i="8"/>
  <c r="Y3" i="8"/>
  <c r="W20" i="5" l="1"/>
  <c r="W15" i="5"/>
  <c r="W3" i="2"/>
  <c r="W6" i="1"/>
  <c r="O22" i="5"/>
  <c r="O8" i="2" s="1"/>
  <c r="P2" i="5"/>
  <c r="Y12" i="4"/>
  <c r="Y7" i="2" s="1"/>
  <c r="Z2" i="4"/>
  <c r="L21" i="3"/>
  <c r="L6" i="2" s="1"/>
  <c r="L9" i="2" s="1"/>
  <c r="M2" i="3"/>
  <c r="K7" i="1"/>
  <c r="K11" i="2"/>
  <c r="X17" i="8"/>
  <c r="X19" i="8" s="1"/>
  <c r="X23" i="8" s="1"/>
  <c r="X24" i="8" s="1"/>
  <c r="Y4" i="8"/>
  <c r="Y16" i="8"/>
  <c r="Z3" i="8"/>
  <c r="K9" i="1"/>
  <c r="L4" i="1" s="1"/>
  <c r="Y15" i="8"/>
  <c r="Y6" i="8"/>
  <c r="Y7" i="8" s="1"/>
  <c r="Z2" i="8"/>
  <c r="AA5" i="8"/>
  <c r="Z18" i="8"/>
  <c r="X20" i="5" l="1"/>
  <c r="X15" i="5"/>
  <c r="X3" i="2"/>
  <c r="X6" i="1"/>
  <c r="L7" i="1"/>
  <c r="L9" i="1" s="1"/>
  <c r="M4" i="1" s="1"/>
  <c r="L11" i="2"/>
  <c r="AA18" i="8"/>
  <c r="AB5" i="8"/>
  <c r="P22" i="5"/>
  <c r="Q2" i="5"/>
  <c r="Z16" i="8"/>
  <c r="AA3" i="8"/>
  <c r="Z6" i="8"/>
  <c r="Z7" i="8" s="1"/>
  <c r="Z15" i="8"/>
  <c r="AA2" i="8"/>
  <c r="Y17" i="8"/>
  <c r="Y19" i="8" s="1"/>
  <c r="Y23" i="8" s="1"/>
  <c r="Y24" i="8" s="1"/>
  <c r="Z4" i="8"/>
  <c r="M21" i="3"/>
  <c r="M6" i="2" s="1"/>
  <c r="M9" i="2" s="1"/>
  <c r="N2" i="3"/>
  <c r="Z12" i="4"/>
  <c r="Z7" i="2" s="1"/>
  <c r="AA2" i="4"/>
  <c r="Y20" i="5" l="1"/>
  <c r="Y15" i="5"/>
  <c r="Y3" i="2"/>
  <c r="Y6" i="1"/>
  <c r="N21" i="3"/>
  <c r="N6" i="2" s="1"/>
  <c r="N9" i="2" s="1"/>
  <c r="O2" i="3"/>
  <c r="AA16" i="8"/>
  <c r="AB3" i="8"/>
  <c r="M7" i="1"/>
  <c r="M9" i="1" s="1"/>
  <c r="N4" i="1" s="1"/>
  <c r="M11" i="2"/>
  <c r="AA15" i="8"/>
  <c r="AA6" i="8"/>
  <c r="AA7" i="8" s="1"/>
  <c r="AB2" i="8"/>
  <c r="AB18" i="8"/>
  <c r="AC5" i="8"/>
  <c r="AA12" i="4"/>
  <c r="AA7" i="2" s="1"/>
  <c r="AB2" i="4"/>
  <c r="Z17" i="8"/>
  <c r="Z19" i="8" s="1"/>
  <c r="Z23" i="8" s="1"/>
  <c r="Z24" i="8" s="1"/>
  <c r="AA4" i="8"/>
  <c r="P8" i="2"/>
  <c r="Q22" i="5"/>
  <c r="Q8" i="2" s="1"/>
  <c r="R2" i="5"/>
  <c r="Z15" i="5" l="1"/>
  <c r="Z20" i="5"/>
  <c r="Z3" i="2"/>
  <c r="Z6" i="1"/>
  <c r="AB15" i="8"/>
  <c r="AC2" i="8"/>
  <c r="N7" i="1"/>
  <c r="N9" i="1" s="1"/>
  <c r="O4" i="1" s="1"/>
  <c r="N11" i="2"/>
  <c r="AB16" i="8"/>
  <c r="AC3" i="8"/>
  <c r="AB12" i="4"/>
  <c r="AB7" i="2" s="1"/>
  <c r="AC2" i="4"/>
  <c r="R22" i="5"/>
  <c r="R8" i="2" s="1"/>
  <c r="S2" i="5"/>
  <c r="AA17" i="8"/>
  <c r="AB4" i="8"/>
  <c r="AC18" i="8"/>
  <c r="AD5" i="8"/>
  <c r="AA19" i="8"/>
  <c r="AA23" i="8" s="1"/>
  <c r="AA24" i="8" s="1"/>
  <c r="O21" i="3"/>
  <c r="O6" i="2" s="1"/>
  <c r="O9" i="2" s="1"/>
  <c r="P2" i="3"/>
  <c r="O7" i="1" l="1"/>
  <c r="O9" i="1" s="1"/>
  <c r="P4" i="1" s="1"/>
  <c r="O11" i="2"/>
  <c r="AC4" i="8"/>
  <c r="AB17" i="8"/>
  <c r="AC15" i="8"/>
  <c r="AC6" i="8"/>
  <c r="AC7" i="8" s="1"/>
  <c r="AD2" i="8"/>
  <c r="AA20" i="5"/>
  <c r="AA15" i="5"/>
  <c r="AA3" i="2"/>
  <c r="AA6" i="1"/>
  <c r="AD2" i="4"/>
  <c r="AC12" i="4"/>
  <c r="AC7" i="2" s="1"/>
  <c r="AB6" i="8"/>
  <c r="AB7" i="8" s="1"/>
  <c r="AE5" i="8"/>
  <c r="AD18" i="8"/>
  <c r="S22" i="5"/>
  <c r="S8" i="2" s="1"/>
  <c r="T2" i="5"/>
  <c r="AB19" i="8"/>
  <c r="AB23" i="8" s="1"/>
  <c r="AB24" i="8" s="1"/>
  <c r="P21" i="3"/>
  <c r="P6" i="2" s="1"/>
  <c r="P9" i="2" s="1"/>
  <c r="Q2" i="3"/>
  <c r="AC16" i="8"/>
  <c r="AD3" i="8"/>
  <c r="AE3" i="8" l="1"/>
  <c r="AD16" i="8"/>
  <c r="T22" i="5"/>
  <c r="T8" i="2" s="1"/>
  <c r="U2" i="5"/>
  <c r="AD6" i="8"/>
  <c r="AD7" i="8" s="1"/>
  <c r="AD15" i="8"/>
  <c r="AE2" i="8"/>
  <c r="AD4" i="8"/>
  <c r="AC17" i="8"/>
  <c r="Q21" i="3"/>
  <c r="Q6" i="2" s="1"/>
  <c r="Q9" i="2" s="1"/>
  <c r="R2" i="3"/>
  <c r="P7" i="1"/>
  <c r="P9" i="1" s="1"/>
  <c r="Q4" i="1" s="1"/>
  <c r="P11" i="2"/>
  <c r="AC19" i="8"/>
  <c r="AC23" i="8" s="1"/>
  <c r="AC24" i="8" s="1"/>
  <c r="AB20" i="5"/>
  <c r="AB15" i="5"/>
  <c r="AB3" i="2"/>
  <c r="AB6" i="1"/>
  <c r="AF5" i="8"/>
  <c r="AE18" i="8"/>
  <c r="AE2" i="4"/>
  <c r="AD12" i="4"/>
  <c r="AD7" i="2" s="1"/>
  <c r="AC20" i="5" l="1"/>
  <c r="AC15" i="5"/>
  <c r="AC3" i="2"/>
  <c r="AC6" i="1"/>
  <c r="R21" i="3"/>
  <c r="R6" i="2" s="1"/>
  <c r="R9" i="2" s="1"/>
  <c r="S2" i="3"/>
  <c r="AE15" i="8"/>
  <c r="AF2" i="8"/>
  <c r="Q7" i="1"/>
  <c r="Q9" i="1" s="1"/>
  <c r="R4" i="1" s="1"/>
  <c r="Q11" i="2"/>
  <c r="AF2" i="4"/>
  <c r="AE12" i="4"/>
  <c r="AE7" i="2" s="1"/>
  <c r="AE16" i="8"/>
  <c r="AF3" i="8"/>
  <c r="AF18" i="8"/>
  <c r="AG5" i="8"/>
  <c r="AD17" i="8"/>
  <c r="AD19" i="8" s="1"/>
  <c r="AD23" i="8" s="1"/>
  <c r="AD24" i="8" s="1"/>
  <c r="AE4" i="8"/>
  <c r="U22" i="5"/>
  <c r="U8" i="2" s="1"/>
  <c r="V2" i="5"/>
  <c r="AD15" i="5" l="1"/>
  <c r="AD20" i="5"/>
  <c r="AD3" i="2"/>
  <c r="AD6" i="1"/>
  <c r="V22" i="5"/>
  <c r="V8" i="2" s="1"/>
  <c r="W2" i="5"/>
  <c r="AG18" i="8"/>
  <c r="AH5" i="8"/>
  <c r="S21" i="3"/>
  <c r="S6" i="2" s="1"/>
  <c r="S9" i="2" s="1"/>
  <c r="T2" i="3"/>
  <c r="AE17" i="8"/>
  <c r="AE19" i="8" s="1"/>
  <c r="AE23" i="8" s="1"/>
  <c r="AE24" i="8" s="1"/>
  <c r="AF4" i="8"/>
  <c r="AG3" i="8"/>
  <c r="AF16" i="8"/>
  <c r="AF12" i="4"/>
  <c r="AF7" i="2" s="1"/>
  <c r="AG2" i="4"/>
  <c r="AE6" i="8"/>
  <c r="AE7" i="8" s="1"/>
  <c r="R7" i="1"/>
  <c r="R9" i="1" s="1"/>
  <c r="S4" i="1" s="1"/>
  <c r="R11" i="2"/>
  <c r="AF15" i="8"/>
  <c r="AF6" i="8"/>
  <c r="AF7" i="8" s="1"/>
  <c r="AG2" i="8"/>
  <c r="AE20" i="5" l="1"/>
  <c r="AE15" i="5"/>
  <c r="AE3" i="2"/>
  <c r="AE6" i="1"/>
  <c r="AG16" i="8"/>
  <c r="AH3" i="8"/>
  <c r="S7" i="1"/>
  <c r="S9" i="1" s="1"/>
  <c r="T4" i="1" s="1"/>
  <c r="S11" i="2"/>
  <c r="AG12" i="4"/>
  <c r="AG7" i="2" s="1"/>
  <c r="AH2" i="4"/>
  <c r="AG4" i="8"/>
  <c r="AF17" i="8"/>
  <c r="AF19" i="8" s="1"/>
  <c r="AF23" i="8" s="1"/>
  <c r="AF24" i="8" s="1"/>
  <c r="W22" i="5"/>
  <c r="W8" i="2" s="1"/>
  <c r="X2" i="5"/>
  <c r="AH2" i="8"/>
  <c r="AG15" i="8"/>
  <c r="AG6" i="8"/>
  <c r="AG7" i="8" s="1"/>
  <c r="T21" i="3"/>
  <c r="T6" i="2" s="1"/>
  <c r="T9" i="2" s="1"/>
  <c r="U2" i="3"/>
  <c r="AI5" i="8"/>
  <c r="AH18" i="8"/>
  <c r="AF20" i="5" l="1"/>
  <c r="AF15" i="5"/>
  <c r="AF3" i="2"/>
  <c r="AF6" i="1"/>
  <c r="X22" i="5"/>
  <c r="X8" i="2" s="1"/>
  <c r="Y2" i="5"/>
  <c r="AI2" i="4"/>
  <c r="AH12" i="4"/>
  <c r="AH7" i="2" s="1"/>
  <c r="AI3" i="8"/>
  <c r="AH16" i="8"/>
  <c r="AI18" i="8"/>
  <c r="AJ5" i="8"/>
  <c r="U21" i="3"/>
  <c r="U6" i="2" s="1"/>
  <c r="U9" i="2" s="1"/>
  <c r="V2" i="3"/>
  <c r="AI2" i="8"/>
  <c r="AH15" i="8"/>
  <c r="T7" i="1"/>
  <c r="T9" i="1" s="1"/>
  <c r="U4" i="1" s="1"/>
  <c r="T11" i="2"/>
  <c r="AH4" i="8"/>
  <c r="AH6" i="8" s="1"/>
  <c r="AH7" i="8" s="1"/>
  <c r="AG17" i="8"/>
  <c r="AG19" i="8" s="1"/>
  <c r="AG23" i="8" s="1"/>
  <c r="AG24" i="8" s="1"/>
  <c r="AG20" i="5" l="1"/>
  <c r="AG15" i="5"/>
  <c r="AG3" i="2"/>
  <c r="AG6" i="1"/>
  <c r="U9" i="1"/>
  <c r="V4" i="1" s="1"/>
  <c r="U7" i="1"/>
  <c r="U11" i="2"/>
  <c r="AJ2" i="4"/>
  <c r="AI12" i="4"/>
  <c r="AI7" i="2" s="1"/>
  <c r="AI15" i="8"/>
  <c r="AJ2" i="8"/>
  <c r="AI6" i="8"/>
  <c r="AI7" i="8" s="1"/>
  <c r="Y22" i="5"/>
  <c r="Y8" i="2" s="1"/>
  <c r="Z2" i="5"/>
  <c r="AK5" i="8"/>
  <c r="AJ18" i="8"/>
  <c r="AH17" i="8"/>
  <c r="AH19" i="8" s="1"/>
  <c r="AH23" i="8" s="1"/>
  <c r="AH24" i="8" s="1"/>
  <c r="AI4" i="8"/>
  <c r="AI16" i="8"/>
  <c r="AJ3" i="8"/>
  <c r="V21" i="3"/>
  <c r="V6" i="2" s="1"/>
  <c r="V9" i="2" s="1"/>
  <c r="W2" i="3"/>
  <c r="AH15" i="5" l="1"/>
  <c r="AH20" i="5"/>
  <c r="AH3" i="2"/>
  <c r="AH6" i="1"/>
  <c r="AK18" i="8"/>
  <c r="AL18" i="8" s="1"/>
  <c r="AL5" i="8"/>
  <c r="AJ15" i="8"/>
  <c r="AK2" i="8"/>
  <c r="AJ12" i="4"/>
  <c r="AJ7" i="2" s="1"/>
  <c r="AK2" i="4"/>
  <c r="AJ16" i="8"/>
  <c r="AK3" i="8"/>
  <c r="W21" i="3"/>
  <c r="W6" i="2" s="1"/>
  <c r="W9" i="2" s="1"/>
  <c r="X2" i="3"/>
  <c r="AI17" i="8"/>
  <c r="AJ4" i="8"/>
  <c r="AJ6" i="8" s="1"/>
  <c r="AJ7" i="8" s="1"/>
  <c r="Z22" i="5"/>
  <c r="Z8" i="2" s="1"/>
  <c r="AA2" i="5"/>
  <c r="AI19" i="8"/>
  <c r="AI23" i="8" s="1"/>
  <c r="AI24" i="8" s="1"/>
  <c r="V7" i="1"/>
  <c r="V9" i="1" s="1"/>
  <c r="W4" i="1" s="1"/>
  <c r="V11" i="2"/>
  <c r="AI20" i="5" l="1"/>
  <c r="AI15" i="5"/>
  <c r="AI3" i="2"/>
  <c r="AI6" i="1"/>
  <c r="AA22" i="5"/>
  <c r="AA8" i="2" s="1"/>
  <c r="AB2" i="5"/>
  <c r="X21" i="3"/>
  <c r="X6" i="2" s="1"/>
  <c r="X9" i="2" s="1"/>
  <c r="Y2" i="3"/>
  <c r="AK12" i="4"/>
  <c r="AK7" i="2" s="1"/>
  <c r="AL7" i="2" s="1"/>
  <c r="AL2" i="4"/>
  <c r="AL12" i="4" s="1"/>
  <c r="W7" i="1"/>
  <c r="W9" i="1" s="1"/>
  <c r="X4" i="1" s="1"/>
  <c r="W11" i="2"/>
  <c r="AJ17" i="8"/>
  <c r="AJ19" i="8" s="1"/>
  <c r="AJ23" i="8" s="1"/>
  <c r="AJ24" i="8" s="1"/>
  <c r="AK4" i="8"/>
  <c r="AK16" i="8"/>
  <c r="AL16" i="8" s="1"/>
  <c r="AL3" i="8"/>
  <c r="AK15" i="8"/>
  <c r="AK6" i="8"/>
  <c r="AK7" i="8" s="1"/>
  <c r="AL2" i="8"/>
  <c r="AJ20" i="5" l="1"/>
  <c r="AJ15" i="5"/>
  <c r="AJ3" i="2"/>
  <c r="AJ6" i="1"/>
  <c r="AL15" i="8"/>
  <c r="AL19" i="8" s="1"/>
  <c r="X7" i="1"/>
  <c r="X9" i="1" s="1"/>
  <c r="Y4" i="1" s="1"/>
  <c r="X11" i="2"/>
  <c r="AB22" i="5"/>
  <c r="AB8" i="2" s="1"/>
  <c r="AC2" i="5"/>
  <c r="AK17" i="8"/>
  <c r="AL17" i="8" s="1"/>
  <c r="AL4" i="8"/>
  <c r="AL6" i="8" s="1"/>
  <c r="AL7" i="8" s="1"/>
  <c r="Y21" i="3"/>
  <c r="Y6" i="2" s="1"/>
  <c r="Y9" i="2" s="1"/>
  <c r="Z2" i="3"/>
  <c r="Y7" i="1" l="1"/>
  <c r="Y9" i="1" s="1"/>
  <c r="Z4" i="1" s="1"/>
  <c r="Y11" i="2"/>
  <c r="AK19" i="8"/>
  <c r="AK23" i="8" s="1"/>
  <c r="Z21" i="3"/>
  <c r="Z6" i="2" s="1"/>
  <c r="Z9" i="2" s="1"/>
  <c r="AA2" i="3"/>
  <c r="AC22" i="5"/>
  <c r="AC8" i="2" s="1"/>
  <c r="AD2" i="5"/>
  <c r="AA21" i="3" l="1"/>
  <c r="AA6" i="2" s="1"/>
  <c r="AA9" i="2" s="1"/>
  <c r="AB2" i="3"/>
  <c r="Z7" i="1"/>
  <c r="Z9" i="1" s="1"/>
  <c r="AA4" i="1" s="1"/>
  <c r="Z11" i="2"/>
  <c r="AD22" i="5"/>
  <c r="AD8" i="2" s="1"/>
  <c r="AE2" i="5"/>
  <c r="AK24" i="8"/>
  <c r="AL23" i="8"/>
  <c r="AL24" i="8" s="1"/>
  <c r="AK20" i="5" l="1"/>
  <c r="AL20" i="5" s="1"/>
  <c r="AK15" i="5"/>
  <c r="AL15" i="5" s="1"/>
  <c r="AK3" i="2"/>
  <c r="AK6" i="1"/>
  <c r="AE22" i="5"/>
  <c r="AE8" i="2" s="1"/>
  <c r="AF2" i="5"/>
  <c r="AB21" i="3"/>
  <c r="AB6" i="2" s="1"/>
  <c r="AB9" i="2" s="1"/>
  <c r="AC2" i="3"/>
  <c r="AA7" i="1"/>
  <c r="AA9" i="1" s="1"/>
  <c r="AB4" i="1" s="1"/>
  <c r="AA11" i="2"/>
  <c r="AB7" i="1" l="1"/>
  <c r="AB9" i="1" s="1"/>
  <c r="AC4" i="1" s="1"/>
  <c r="AB11" i="2"/>
  <c r="AL3" i="2"/>
  <c r="AF22" i="5"/>
  <c r="AF8" i="2" s="1"/>
  <c r="AG2" i="5"/>
  <c r="AC21" i="3"/>
  <c r="AC6" i="2" s="1"/>
  <c r="AC9" i="2" s="1"/>
  <c r="AD2" i="3"/>
  <c r="AC9" i="1" l="1"/>
  <c r="AD4" i="1" s="1"/>
  <c r="AC7" i="1"/>
  <c r="AC11" i="2"/>
  <c r="AG22" i="5"/>
  <c r="AG8" i="2" s="1"/>
  <c r="AH2" i="5"/>
  <c r="AD21" i="3"/>
  <c r="AD6" i="2" s="1"/>
  <c r="AD9" i="2" s="1"/>
  <c r="AE2" i="3"/>
  <c r="AE21" i="3" l="1"/>
  <c r="AE6" i="2" s="1"/>
  <c r="AE9" i="2" s="1"/>
  <c r="AF2" i="3"/>
  <c r="AD7" i="1"/>
  <c r="AD11" i="2"/>
  <c r="AH22" i="5"/>
  <c r="AH8" i="2" s="1"/>
  <c r="AI2" i="5"/>
  <c r="AD9" i="1"/>
  <c r="AE4" i="1" s="1"/>
  <c r="AI22" i="5" l="1"/>
  <c r="AI8" i="2" s="1"/>
  <c r="AJ2" i="5"/>
  <c r="AF21" i="3"/>
  <c r="AF6" i="2" s="1"/>
  <c r="AF9" i="2" s="1"/>
  <c r="AG2" i="3"/>
  <c r="AE7" i="1"/>
  <c r="AE9" i="1" s="1"/>
  <c r="AF4" i="1" s="1"/>
  <c r="AE11" i="2"/>
  <c r="AF7" i="1" l="1"/>
  <c r="AF9" i="1" s="1"/>
  <c r="AG4" i="1" s="1"/>
  <c r="AF11" i="2"/>
  <c r="AJ22" i="5"/>
  <c r="AJ8" i="2" s="1"/>
  <c r="AK2" i="5"/>
  <c r="AG21" i="3"/>
  <c r="AG6" i="2" s="1"/>
  <c r="AG9" i="2" s="1"/>
  <c r="AH2" i="3"/>
  <c r="AH21" i="3" l="1"/>
  <c r="AH6" i="2" s="1"/>
  <c r="AH9" i="2" s="1"/>
  <c r="AI2" i="3"/>
  <c r="AG7" i="1"/>
  <c r="AG9" i="1" s="1"/>
  <c r="AH4" i="1" s="1"/>
  <c r="AG11" i="2"/>
  <c r="AK22" i="5"/>
  <c r="AL2" i="5"/>
  <c r="AI21" i="3" l="1"/>
  <c r="AI6" i="2" s="1"/>
  <c r="AI9" i="2" s="1"/>
  <c r="AJ2" i="3"/>
  <c r="AH7" i="1"/>
  <c r="AH9" i="1" s="1"/>
  <c r="AI4" i="1" s="1"/>
  <c r="AH11" i="2"/>
  <c r="AK8" i="2"/>
  <c r="AL8" i="2" s="1"/>
  <c r="AL22" i="5"/>
  <c r="AJ21" i="3" l="1"/>
  <c r="AJ6" i="2" s="1"/>
  <c r="AJ9" i="2" s="1"/>
  <c r="AK2" i="3"/>
  <c r="AI7" i="1"/>
  <c r="AI9" i="1" s="1"/>
  <c r="AJ4" i="1" s="1"/>
  <c r="AI11" i="2"/>
  <c r="AK21" i="3" l="1"/>
  <c r="AK6" i="2" s="1"/>
  <c r="AL2" i="3"/>
  <c r="AL21" i="3" s="1"/>
  <c r="AJ7" i="1"/>
  <c r="AJ9" i="1" s="1"/>
  <c r="AK4" i="1" s="1"/>
  <c r="AJ11" i="2"/>
  <c r="AK9" i="2" l="1"/>
  <c r="AL6" i="2"/>
  <c r="AK7" i="1" l="1"/>
  <c r="AK9" i="1" s="1"/>
  <c r="AL9" i="2"/>
  <c r="AK11" i="2"/>
  <c r="AL11" i="2" s="1"/>
</calcChain>
</file>

<file path=xl/comments1.xml><?xml version="1.0" encoding="utf-8"?>
<comments xmlns="http://schemas.openxmlformats.org/spreadsheetml/2006/main">
  <authors>
    <author/>
  </authors>
  <commentList>
    <comment ref="A9" authorId="0" shapeId="0">
      <text>
        <r>
          <rPr>
            <sz val="10"/>
            <color rgb="FF000000"/>
            <rFont val="Arial"/>
          </rPr>
          <t>Senior Resource</t>
        </r>
      </text>
    </comment>
    <comment ref="A10" authorId="0" shapeId="0">
      <text>
        <r>
          <rPr>
            <sz val="10"/>
            <color rgb="FF000000"/>
            <rFont val="Arial"/>
          </rPr>
          <t>Senior Resource</t>
        </r>
      </text>
    </comment>
    <comment ref="A11" authorId="0" shapeId="0">
      <text>
        <r>
          <rPr>
            <sz val="10"/>
            <color rgb="FF000000"/>
            <rFont val="Arial"/>
          </rPr>
          <t>Junior Resource</t>
        </r>
      </text>
    </comment>
    <comment ref="A12" authorId="0" shapeId="0">
      <text>
        <r>
          <rPr>
            <sz val="10"/>
            <color rgb="FF000000"/>
            <rFont val="Arial"/>
          </rPr>
          <t>Junior Resource</t>
        </r>
      </text>
    </comment>
  </commentList>
</comments>
</file>

<file path=xl/comments2.xml><?xml version="1.0" encoding="utf-8"?>
<comments xmlns="http://schemas.openxmlformats.org/spreadsheetml/2006/main">
  <authors>
    <author/>
  </authors>
  <commentList>
    <comment ref="A2" authorId="0" shapeId="0">
      <text>
        <r>
          <rPr>
            <sz val="10"/>
            <color rgb="FF000000"/>
            <rFont val="Arial"/>
          </rPr>
          <t xml:space="preserve">Traveling + LinkedIN etc
</t>
        </r>
      </text>
    </comment>
    <comment ref="A3" authorId="0" shapeId="0">
      <text>
        <r>
          <rPr>
            <sz val="10"/>
            <color rgb="FF000000"/>
            <rFont val="Arial"/>
          </rPr>
          <t>Standees, Posters, Merchandise etc</t>
        </r>
      </text>
    </comment>
    <comment ref="A4" authorId="0" shapeId="0">
      <text>
        <r>
          <rPr>
            <sz val="10"/>
            <color rgb="FF000000"/>
            <rFont val="Arial"/>
          </rPr>
          <t>Refer to Events sheet</t>
        </r>
      </text>
    </comment>
    <comment ref="M4" authorId="0" shapeId="0">
      <text>
        <r>
          <rPr>
            <sz val="10"/>
            <color rgb="FF000000"/>
            <rFont val="Arial"/>
          </rPr>
          <t>Event1
Event2
Event3</t>
        </r>
      </text>
    </comment>
    <comment ref="O4" authorId="0" shapeId="0">
      <text>
        <r>
          <rPr>
            <sz val="10"/>
            <color rgb="FF000000"/>
            <rFont val="Arial"/>
          </rPr>
          <t>Event4</t>
        </r>
      </text>
    </comment>
    <comment ref="Q4" authorId="0" shapeId="0">
      <text>
        <r>
          <rPr>
            <sz val="10"/>
            <color rgb="FF000000"/>
            <rFont val="Arial"/>
          </rPr>
          <t>Event5
Event6
Event7
Event8</t>
        </r>
      </text>
    </comment>
    <comment ref="V4" authorId="0" shapeId="0">
      <text>
        <r>
          <rPr>
            <sz val="10"/>
            <color rgb="FF000000"/>
            <rFont val="Arial"/>
          </rPr>
          <t>Event9</t>
        </r>
      </text>
    </comment>
    <comment ref="W4" authorId="0" shapeId="0">
      <text>
        <r>
          <rPr>
            <sz val="10"/>
            <color rgb="FF000000"/>
            <rFont val="Arial"/>
          </rPr>
          <t>Event10
Event11</t>
        </r>
      </text>
    </comment>
    <comment ref="X4" authorId="0" shapeId="0">
      <text>
        <r>
          <rPr>
            <sz val="10"/>
            <color rgb="FF000000"/>
            <rFont val="Arial"/>
          </rPr>
          <t xml:space="preserve">Event12
Event13
</t>
        </r>
      </text>
    </comment>
    <comment ref="Y4" authorId="0" shapeId="0">
      <text>
        <r>
          <rPr>
            <sz val="10"/>
            <color rgb="FF000000"/>
            <rFont val="Arial"/>
          </rPr>
          <t>Event14
Event15
Event16</t>
        </r>
      </text>
    </comment>
    <comment ref="AB4" authorId="0" shapeId="0">
      <text>
        <r>
          <rPr>
            <sz val="10"/>
            <color rgb="FF000000"/>
            <rFont val="Arial"/>
          </rPr>
          <t>Event17</t>
        </r>
      </text>
    </comment>
    <comment ref="AC4" authorId="0" shapeId="0">
      <text>
        <r>
          <rPr>
            <sz val="10"/>
            <color rgb="FF000000"/>
            <rFont val="Arial"/>
          </rPr>
          <t>Event17
Event18
Event19
Event20</t>
        </r>
      </text>
    </comment>
    <comment ref="AD4" authorId="0" shapeId="0">
      <text>
        <r>
          <rPr>
            <sz val="10"/>
            <color rgb="FF000000"/>
            <rFont val="Arial"/>
          </rPr>
          <t xml:space="preserve">Event1
Event10
</t>
        </r>
      </text>
    </comment>
    <comment ref="AH4" authorId="0" shapeId="0">
      <text>
        <r>
          <rPr>
            <sz val="10"/>
            <color rgb="FF000000"/>
            <rFont val="Arial"/>
          </rPr>
          <t>Event4
Event10
Event11</t>
        </r>
      </text>
    </comment>
    <comment ref="A7" authorId="0" shapeId="0">
      <text>
        <r>
          <rPr>
            <sz val="10"/>
            <color rgb="FF000000"/>
            <rFont val="Arial"/>
          </rPr>
          <t>INTERNET+MOBILE</t>
        </r>
      </text>
    </comment>
    <comment ref="A8" authorId="0" shapeId="0">
      <text>
        <r>
          <rPr>
            <sz val="10"/>
            <color rgb="FF000000"/>
            <rFont val="Arial"/>
          </rPr>
          <t>AVG COST PER MACHINE: Rs. 50K</t>
        </r>
      </text>
    </comment>
    <comment ref="A10" authorId="0" shapeId="0">
      <text>
        <r>
          <rPr>
            <sz val="10"/>
            <color rgb="FF000000"/>
            <rFont val="Arial"/>
          </rPr>
          <t>Avg Cost per seat: Rs. 5000</t>
        </r>
      </text>
    </comment>
    <comment ref="A11" authorId="0" shapeId="0">
      <text>
        <r>
          <rPr>
            <sz val="10"/>
            <color rgb="FF000000"/>
            <rFont val="Arial"/>
          </rPr>
          <t>CA etc</t>
        </r>
      </text>
    </comment>
    <comment ref="B11" authorId="0" shapeId="0">
      <text>
        <r>
          <rPr>
            <sz val="10"/>
            <color rgb="FF000000"/>
            <rFont val="Arial"/>
          </rPr>
          <t>Company formation etc</t>
        </r>
      </text>
    </comment>
    <comment ref="M11" authorId="0" shapeId="0">
      <text>
        <r>
          <rPr>
            <sz val="10"/>
            <color rgb="FF000000"/>
            <rFont val="Arial"/>
          </rPr>
          <t>Yearly filing etc</t>
        </r>
      </text>
    </comment>
    <comment ref="A12" authorId="0" shapeId="0">
      <text>
        <r>
          <rPr>
            <sz val="10"/>
            <color rgb="FF000000"/>
            <rFont val="Arial"/>
          </rPr>
          <t>Assumed 2000 per person, split over the period</t>
        </r>
      </text>
    </comment>
    <comment ref="A13" authorId="0" shapeId="0">
      <text>
        <r>
          <rPr>
            <sz val="10"/>
            <color rgb="FF000000"/>
            <rFont val="Arial"/>
          </rPr>
          <t>Servers (Mail + Dev + Staging + Production)</t>
        </r>
      </text>
    </comment>
    <comment ref="I13" authorId="0" shapeId="0">
      <text>
        <r>
          <rPr>
            <sz val="10"/>
            <color rgb="FF000000"/>
            <rFont val="Arial"/>
          </rPr>
          <t>Production server cost starts</t>
        </r>
      </text>
    </comment>
    <comment ref="A14" authorId="0" shapeId="0">
      <text>
        <r>
          <rPr>
            <sz val="10"/>
            <color rgb="FF000000"/>
            <rFont val="Arial"/>
          </rPr>
          <t>For automated mailing. Free upto 12K mails per month. $20 upto 1M emails / month</t>
        </r>
      </text>
    </comment>
    <comment ref="A15" authorId="0" shapeId="0">
      <text>
        <r>
          <rPr>
            <sz val="10"/>
            <color rgb="FF000000"/>
            <rFont val="Arial"/>
          </rPr>
          <t>2checkout: 5.5% + $45c per transaction</t>
        </r>
      </text>
    </comment>
    <comment ref="A16" authorId="0" shapeId="0">
      <text>
        <r>
          <rPr>
            <sz val="10"/>
            <color rgb="FF000000"/>
            <rFont val="Arial"/>
          </rPr>
          <t>Github, AntiVirus, Photoshop, Toggl, Buffer, Mixpanel, Baremetrics, VWO, Asana, Kissmetrics, Einsights, Mouseflow, Slack etc</t>
        </r>
      </text>
    </comment>
    <comment ref="A20" authorId="0" shapeId="0">
      <text>
        <r>
          <rPr>
            <sz val="10"/>
            <color rgb="FF000000"/>
            <rFont val="Arial"/>
          </rPr>
          <t>Assumed Indian company, 14% Service Tax</t>
        </r>
      </text>
    </comment>
  </commentList>
</comments>
</file>

<file path=xl/comments3.xml><?xml version="1.0" encoding="utf-8"?>
<comments xmlns="http://schemas.openxmlformats.org/spreadsheetml/2006/main">
  <authors>
    <author/>
  </authors>
  <commentList>
    <comment ref="A10" authorId="0" shapeId="0">
      <text>
        <r>
          <rPr>
            <sz val="10"/>
            <color rgb="FF000000"/>
            <rFont val="Arial"/>
          </rPr>
          <t>M13-M18</t>
        </r>
      </text>
    </comment>
    <comment ref="A11" authorId="0" shapeId="0">
      <text>
        <r>
          <rPr>
            <sz val="10"/>
            <color rgb="FF000000"/>
            <rFont val="Arial"/>
          </rPr>
          <t>M19-M30</t>
        </r>
      </text>
    </comment>
    <comment ref="A12" authorId="0" shapeId="0">
      <text>
        <r>
          <rPr>
            <sz val="10"/>
            <color rgb="FF000000"/>
            <rFont val="Arial"/>
          </rPr>
          <t>M31-M36</t>
        </r>
      </text>
    </comment>
    <comment ref="A23" authorId="0" shapeId="0">
      <text>
        <r>
          <rPr>
            <sz val="10"/>
            <color rgb="FF000000"/>
            <rFont val="Arial"/>
          </rPr>
          <t>Assumption no dropoffs M13: M24
Then 10% dropoff from M25:M36</t>
        </r>
      </text>
    </comment>
  </commentList>
</comments>
</file>

<file path=xl/sharedStrings.xml><?xml version="1.0" encoding="utf-8"?>
<sst xmlns="http://schemas.openxmlformats.org/spreadsheetml/2006/main" count="405" uniqueCount="182">
  <si>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</si>
  <si>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</si>
  <si>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</si>
  <si>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</si>
  <si>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</si>
  <si>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</si>
  <si>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</si>
  <si>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</si>
  <si>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</si>
  <si>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</si>
  <si>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</si>
  <si>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</si>
  <si>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</si>
  <si>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</si>
  <si>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</si>
  <si>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</si>
  <si>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</si>
  <si>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</si>
  <si>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</si>
  <si>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</si>
  <si>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</si>
  <si>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</si>
  <si>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</si>
  <si>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</si>
  <si>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</si>
  <si>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</si>
  <si>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</si>
  <si>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</si>
  <si>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</si>
  <si>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</si>
  <si>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</si>
  <si>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</si>
  <si>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</si>
  <si>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</si>
  <si>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</si>
  <si>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</si>
  <si>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FINANCIAL VISIBILITY</t>
  </si>
  <si>
    <t>OPENING BALANCE</t>
  </si>
  <si>
    <t>REVENUES</t>
  </si>
  <si>
    <t>SALARY, TAX :: DUES</t>
  </si>
  <si>
    <t>PROFIT/LOSS</t>
  </si>
  <si>
    <t>Summary Sheet</t>
  </si>
  <si>
    <t>Total</t>
  </si>
  <si>
    <t>Current Customers' Revenue</t>
  </si>
  <si>
    <t>COSTS</t>
  </si>
  <si>
    <t>Salary Costs</t>
  </si>
  <si>
    <t>Outsourcing Costs</t>
  </si>
  <si>
    <t>Overhead Costs</t>
  </si>
  <si>
    <t>Total Costs</t>
  </si>
  <si>
    <t>People/Role</t>
  </si>
  <si>
    <t>Founder1</t>
  </si>
  <si>
    <t>Founder2</t>
  </si>
  <si>
    <t>Marcom exec</t>
  </si>
  <si>
    <t>Content writer</t>
  </si>
  <si>
    <t>Customer Service Exec</t>
  </si>
  <si>
    <t>UI / UX Designer</t>
  </si>
  <si>
    <t xml:space="preserve">Customer Success </t>
  </si>
  <si>
    <t>Backend Engineer</t>
  </si>
  <si>
    <t>Front End Engineer</t>
  </si>
  <si>
    <t>Data Analyst</t>
  </si>
  <si>
    <t>User onboarding</t>
  </si>
  <si>
    <t>Happiness incharge</t>
  </si>
  <si>
    <t>S.TOTAL-SALARIES</t>
  </si>
  <si>
    <t>Annual increment %</t>
  </si>
  <si>
    <t>Resource</t>
  </si>
  <si>
    <t>Freelance designer</t>
  </si>
  <si>
    <t>Call center charges</t>
  </si>
  <si>
    <t>Freelancer1</t>
  </si>
  <si>
    <t>Plan</t>
  </si>
  <si>
    <t>INDIA BUSINESS DEVELOPMENT</t>
  </si>
  <si>
    <t xml:space="preserve">MARKETING BRANDING MATERIAL </t>
  </si>
  <si>
    <t>EVENTS PARTICIPATION</t>
  </si>
  <si>
    <t>ADVERTISING</t>
  </si>
  <si>
    <t>PR</t>
  </si>
  <si>
    <t>COMMUNICATION EXPENSES</t>
  </si>
  <si>
    <t>COMPUTER MAINTAINANCE/PURCHASE</t>
  </si>
  <si>
    <t>ELECTRICITY CHARGES</t>
  </si>
  <si>
    <t>OFFICE RENT</t>
  </si>
  <si>
    <t xml:space="preserve">PROFESSIONAL FEE </t>
  </si>
  <si>
    <t>RECRUITMENT CHARGES</t>
  </si>
  <si>
    <t xml:space="preserve">SERVER INFRASTRUCTURE EXP </t>
  </si>
  <si>
    <t>MANDRILL</t>
  </si>
  <si>
    <t>PAYMENT GATEWAY</t>
  </si>
  <si>
    <t>SOFTWARE SUBSCRIPTIONS</t>
  </si>
  <si>
    <t>STAFF WELFARE EXPENSES</t>
  </si>
  <si>
    <t>TRAININGs / BOOKS EXPENSES</t>
  </si>
  <si>
    <t>UNFORESEEN EXPENSES</t>
  </si>
  <si>
    <t>SERVICE TAX</t>
  </si>
  <si>
    <t>Which</t>
  </si>
  <si>
    <t>Q1 (Apr-June)</t>
  </si>
  <si>
    <t>Q2 (July-Sept)</t>
  </si>
  <si>
    <t>Q3 (Oct-Dec)</t>
  </si>
  <si>
    <t>Q4 (Jan-Mar)</t>
  </si>
  <si>
    <t>Once / Recurring</t>
  </si>
  <si>
    <t>Event1</t>
  </si>
  <si>
    <t>May - NY</t>
  </si>
  <si>
    <t>Once</t>
  </si>
  <si>
    <t>Event2</t>
  </si>
  <si>
    <t>May - LA</t>
  </si>
  <si>
    <t>Event3 (For eg: Smx (New York, Seattle, San Jose, London, Sydney)</t>
  </si>
  <si>
    <t>May - London</t>
  </si>
  <si>
    <t>Sept - NY</t>
  </si>
  <si>
    <t>Nov - Vegas</t>
  </si>
  <si>
    <t>March - SF</t>
  </si>
  <si>
    <t>Recurring</t>
  </si>
  <si>
    <t>Event4 (Eg: Inbound (Boston)</t>
  </si>
  <si>
    <t>Sept - Boston</t>
  </si>
  <si>
    <t>Event5 (Eg: Adtech (New York, SF, London, New Delhi))</t>
  </si>
  <si>
    <t>Nov - NY</t>
  </si>
  <si>
    <t>Feb - India</t>
  </si>
  <si>
    <t>Event6</t>
  </si>
  <si>
    <t>July - Seattle</t>
  </si>
  <si>
    <t>Event7</t>
  </si>
  <si>
    <t>Nov - Dublin</t>
  </si>
  <si>
    <t>Event8</t>
  </si>
  <si>
    <t>Aug - HK</t>
  </si>
  <si>
    <t>Event9</t>
  </si>
  <si>
    <t>Event10</t>
  </si>
  <si>
    <t>Aug - London</t>
  </si>
  <si>
    <t>March - NY</t>
  </si>
  <si>
    <t>Event11</t>
  </si>
  <si>
    <t>April - Vegas</t>
  </si>
  <si>
    <t>Event12</t>
  </si>
  <si>
    <t>May - Boston</t>
  </si>
  <si>
    <t>Oct - London</t>
  </si>
  <si>
    <t>Event13</t>
  </si>
  <si>
    <t>May - Denver</t>
  </si>
  <si>
    <t>Event14</t>
  </si>
  <si>
    <t>Sept - Ohio</t>
  </si>
  <si>
    <t>Event15</t>
  </si>
  <si>
    <t>Oct - Arizona</t>
  </si>
  <si>
    <t>Event16</t>
  </si>
  <si>
    <t>June - Chicago</t>
  </si>
  <si>
    <t>Event17</t>
  </si>
  <si>
    <t>Sept - SF</t>
  </si>
  <si>
    <t>Event18</t>
  </si>
  <si>
    <t>Oct - Boston</t>
  </si>
  <si>
    <t>Event19</t>
  </si>
  <si>
    <t>April - Austin</t>
  </si>
  <si>
    <t>Oct - Vegas</t>
  </si>
  <si>
    <t>Event20</t>
  </si>
  <si>
    <t>Nov - Texas</t>
  </si>
  <si>
    <t>Product Pricing</t>
  </si>
  <si>
    <t>Free</t>
  </si>
  <si>
    <t>Subscription Plan 1</t>
  </si>
  <si>
    <t>Subscription Plan 2</t>
  </si>
  <si>
    <t>Subscription Plan 3</t>
  </si>
  <si>
    <t>Subscription Plan 4</t>
  </si>
  <si>
    <t>Subscription Plan 5</t>
  </si>
  <si>
    <t>$$$</t>
  </si>
  <si>
    <t>Custom</t>
  </si>
  <si>
    <t>Features</t>
  </si>
  <si>
    <t>Comments</t>
  </si>
  <si>
    <t>Subscription Plan pricing currency is USD</t>
  </si>
  <si>
    <t>If it's a SaaS product, place your various subsription prices in C1, D1, E1 ... and the expected customers for each subscription in the Revenues sheet.</t>
  </si>
  <si>
    <t>If you have an ecommerce store, classify your average cart value (or product price) in multiple brackets and place them under C1, D1, E1 ... etc.
Then add number of possible orders for that value in the 'Revenues' sheet</t>
  </si>
  <si>
    <t>New Customers</t>
  </si>
  <si>
    <t>Customers after dropoff</t>
  </si>
  <si>
    <t>Customer Growth %</t>
  </si>
  <si>
    <t>Revenues Per Plan</t>
  </si>
  <si>
    <t>Dropoff %</t>
  </si>
  <si>
    <t>Revenues after dropoff</t>
  </si>
  <si>
    <t>Revenues in INR (@ Conversion Rate: 60)</t>
  </si>
  <si>
    <t>Assumptions / Comments</t>
  </si>
  <si>
    <t>Reference Sheet</t>
  </si>
  <si>
    <t xml:space="preserve">Overall Cash Flow gives your cash flow scenario at any given time. </t>
  </si>
  <si>
    <t>Overall Cash Flow</t>
  </si>
  <si>
    <t>The number in Profit/Loss (Row 9) shows the overall profit or loss status of the company. "- (negative)" is loss and no sign means profit. As per the numbers in this sheet, the company becomes profitable only in Month30</t>
  </si>
  <si>
    <t>Numbers in Glance sheet give you the profit/loss for that particular month. So for Month3, it's a loss of INR 192,000 for that month only. 
The collective loss for Month3 can be seen in Overall Cash Flow in the cell D9</t>
  </si>
  <si>
    <t>Glance</t>
  </si>
  <si>
    <r>
      <t>All currency is INR (Indian Rupee),</t>
    </r>
    <r>
      <rPr>
        <b/>
        <sz val="10"/>
        <rFont val="Arial"/>
      </rPr>
      <t>except for Pricing (which is in US Dollars)</t>
    </r>
  </si>
  <si>
    <t>All</t>
  </si>
  <si>
    <t>Pricing</t>
  </si>
  <si>
    <t>Month 1 - Month 12 are spent in building the product and hence No Revenues, you may differ</t>
  </si>
  <si>
    <t>Revenues</t>
  </si>
  <si>
    <t>Growth rate of 15% from Month 13 - Month 18</t>
  </si>
  <si>
    <t>Growth rate of 30% from Month 19 - Month 30</t>
  </si>
  <si>
    <t xml:space="preserve">Growth rate of 10% from Month 31 - Month 36 </t>
  </si>
  <si>
    <t>From Month 25, assumed a drop off rate of customers at 10%</t>
  </si>
  <si>
    <t xml:space="preserve">Found this template useful? Feel free to share </t>
  </si>
  <si>
    <t>Questions? Ping me @AbhinavSahai</t>
  </si>
  <si>
    <t>Share on LinkedIn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</si>
</sst>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0"/>
      <color rgb="FF000000"/>
      <name val="Arial"/>
    </font>
    <font>
      <b/>
      <sz val="10"/>
      <name val="Arial"/>
    </font>
    <font>
      <sz val="10"/>
      <name val="Arial"/>
    </font>
    <font>
      <b/>
      <sz val="10"/>
      <color rgb="FFFFFFFF"/>
      <name val="Arial"/>
    </font>
    <font>
      <sz val="10"/>
      <color rgb="FFFF0000"/>
      <name val="Arial"/>
    </font>
    <font>
      <sz val="10"/>
      <color rgb="FF000000"/>
      <name val="Arial"/>
    </font>
    <font>
      <b/>
      <sz val="10"/>
      <color rgb="FF000000"/>
      <name val="Arial"/>
    </font>
    <font>
      <b/>
      <sz val="11"/>
      <name val="Arial"/>
    </font>
    <font>
      <u/>
      <sz val="10"/>
      <color rgb="FF0000FF"/>
      <name val="Arial"/>
    </font>
  </fonts>
  <fills count="14">
    <fill>
      <patternFill patternType="none"/>
    </fill>
    <fill>
      <patternFill patternType="gray125"/>
    </fill>
    <fill>
      <patternFill patternType="solid">
        <fgColor rgb="FFCCFFFF"/>
        <bgColor rgb="FFCCFFFF"/>
      </patternFill>
    </fill>
    <fill>
      <patternFill patternType="solid">
        <fgColor rgb="FFFF0000"/>
        <bgColor rgb="FFFF0000"/>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
      <patternFill patternType="solid">
        <fgColor rgb="FFE6B8AF"/>
        <bgColor rgb="FFE6B8A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EAD1DC"/>
        <bgColor rgb="FFEAD1DC"/>
      </patternFill>
    </fill>
    <fill>
      <patternFill patternType="solid">
        <fgColor rgb="FF00FF00"/>
        <bgColor rgb="FF00FF00"/>
      </patternFill>
    </fill>
    <fill>
      <patternFill patternType="solid">
        <fgColor rgb="FFF4CCCC"/>
        <bgColor rgb="FFF4CCCC"/>
      </patternFill>
    </fill>
  </fills>
  <borders count="1">
    <border>
      <left/>
      <right/>
      <top/>
      <bottom/>
      <diagonal/>
    </border>
  </borders>
  <cellStyleXfs count="1">
    <xf numFmtId="0" fontId="0" fillId="0" borderId="0"/>
  </cellStyleXfs>
  <cellXfs count="74">
    <xf numFmtId="0" fontId="0" fillId="0" borderId="0" xfId="0" applyFont="1" applyAlignment="1">
      <alignment wrapText="1"/>
    </xf>
    <xf numFmtId="3"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1" fillId="0" borderId="0" xfId="0" applyFont="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1" fillId="2" borderId="0" xfId="0" applyFont="1" applyFill="1" applyAlignment="1">
      <alignment horizontal="center" wrapText="1"/>
    </xf>
    <xf numFmtId="3" fontId="3" fillId="3" borderId="0" xfId="0" applyNumberFormat="1" applyFont="1" applyFill="1" applyAlignment="1">
      <alignment horizontal="right" wrapText="1"/>
    </xf>
    <xf numFmtId="3" fontId="1" fillId="4" borderId="0" xfId="0" applyNumberFormat="1" applyFont="1" applyFill="1" applyAlignment="1">
      <alignment horizontal="right" wrapText="1"/>
    </xf>
    <xf numFmtId="0" fontId="1" fillId="2" borderId="0" xfId="0" applyFont="1" applyFill="1" applyAlignment="1">
      <alignment horizontal="center" wrapText="1"/>
    </xf>
    <xf numFmtId="3" fontId="2" fillId="4" borderId="0" xfId="0" applyNumberFormat="1" applyFont="1" applyFill="1" applyAlignment="1">
      <alignment horizontal="right" wrapText="1"/>
    </xf>
    <xf numFmtId="3" fontId="2" fillId="4" borderId="0" xfId="0" applyNumberFormat="1" applyFont="1" applyFill="1" applyAlignment="1">
      <alignment horizontal="center" wrapText="1"/>
    </xf>
    <xf numFmtId="0" fontId="1" fillId="5" borderId="0" xfId="0" applyFont="1" applyFill="1" applyAlignment="1">
      <alignment horizontal="center" wrapText="1"/>
    </xf>
    <xf numFmtId="3" fontId="1" fillId="5" borderId="0" xfId="0" applyNumberFormat="1" applyFont="1" applyFill="1" applyAlignment="1">
      <alignment horizontal="right" wrapText="1"/>
    </xf>
    <xf numFmtId="3" fontId="1" fillId="0" borderId="0" xfId="0" applyNumberFormat="1" applyFont="1" applyAlignment="1">
      <alignment horizontal="center" wrapText="1"/>
    </xf>
    <xf numFmtId="3" fontId="2" fillId="0" borderId="0" xfId="0" applyNumberFormat="1" applyFont="1" applyAlignment="1">
      <alignment horizontal="center" wrapText="1"/>
    </xf>
    <xf numFmtId="3" fontId="1" fillId="4" borderId="0" xfId="0" applyNumberFormat="1" applyFont="1" applyFill="1" applyAlignment="1">
      <alignment horizontal="center" wrapText="1"/>
    </xf>
    <xf numFmtId="0" fontId="1" fillId="6" borderId="0" xfId="0" applyFont="1" applyFill="1" applyAlignment="1">
      <alignment horizontal="center" wrapText="1"/>
    </xf>
    <xf numFmtId="3" fontId="2" fillId="6" borderId="0" xfId="0" applyNumberFormat="1" applyFont="1" applyFill="1" applyAlignment="1">
      <alignment horizontal="center" wrapText="1"/>
    </xf>
    <xf numFmtId="0" fontId="2" fillId="2" borderId="0" xfId="0" applyFont="1" applyFill="1" applyAlignment="1">
      <alignment horizontal="center" wrapText="1"/>
    </xf>
    <xf numFmtId="3" fontId="1" fillId="5" borderId="0" xfId="0" applyNumberFormat="1" applyFont="1" applyFill="1" applyAlignment="1">
      <alignment horizontal="center" wrapText="1"/>
    </xf>
    <xf numFmtId="164" fontId="4" fillId="0" borderId="0" xfId="0" applyNumberFormat="1" applyFont="1" applyAlignment="1">
      <alignment horizontal="center" wrapText="1"/>
    </xf>
    <xf numFmtId="164" fontId="2" fillId="0" borderId="0" xfId="0" applyNumberFormat="1" applyFont="1" applyAlignment="1">
      <alignment horizontal="center" wrapText="1"/>
    </xf>
    <xf numFmtId="3" fontId="5" fillId="2" borderId="0" xfId="0" applyNumberFormat="1" applyFont="1" applyFill="1" applyAlignment="1">
      <alignment horizontal="center" wrapText="1"/>
    </xf>
    <xf numFmtId="3" fontId="2" fillId="4" borderId="0" xfId="0" applyNumberFormat="1" applyFont="1" applyFill="1" applyAlignment="1">
      <alignment horizontal="center" wrapText="1"/>
    </xf>
    <xf numFmtId="3" fontId="2" fillId="2" borderId="0" xfId="0" applyNumberFormat="1" applyFont="1" applyFill="1" applyAlignment="1">
      <alignment horizontal="center" wrapText="1"/>
    </xf>
    <xf numFmtId="3" fontId="2" fillId="2" borderId="0" xfId="0" applyNumberFormat="1" applyFont="1" applyFill="1" applyAlignment="1">
      <alignment horizontal="center" wrapText="1"/>
    </xf>
    <xf numFmtId="3" fontId="2" fillId="0" borderId="0" xfId="0" applyNumberFormat="1" applyFont="1" applyAlignment="1">
      <alignment horizontal="center" wrapText="1"/>
    </xf>
    <xf numFmtId="3" fontId="6" fillId="2" borderId="0" xfId="0" applyNumberFormat="1" applyFont="1" applyFill="1" applyAlignment="1">
      <alignment wrapText="1"/>
    </xf>
    <xf numFmtId="3" fontId="2" fillId="4" borderId="0" xfId="0" applyNumberFormat="1" applyFont="1" applyFill="1" applyAlignment="1">
      <alignment wrapText="1"/>
    </xf>
    <xf numFmtId="3" fontId="2" fillId="4" borderId="0" xfId="0" applyNumberFormat="1" applyFont="1" applyFill="1" applyAlignment="1">
      <alignment wrapText="1"/>
    </xf>
    <xf numFmtId="3" fontId="5" fillId="2" borderId="0" xfId="0" applyNumberFormat="1" applyFont="1" applyFill="1" applyAlignment="1">
      <alignment wrapText="1"/>
    </xf>
    <xf numFmtId="3" fontId="5" fillId="4" borderId="0" xfId="0" applyNumberFormat="1" applyFont="1" applyFill="1" applyAlignment="1">
      <alignment wrapText="1"/>
    </xf>
    <xf numFmtId="3" fontId="2" fillId="2" borderId="0" xfId="0" applyNumberFormat="1" applyFont="1" applyFill="1" applyAlignment="1">
      <alignment wrapText="1"/>
    </xf>
    <xf numFmtId="3" fontId="2" fillId="6" borderId="0" xfId="0" applyNumberFormat="1" applyFont="1" applyFill="1" applyAlignment="1">
      <alignment wrapText="1"/>
    </xf>
    <xf numFmtId="3" fontId="2" fillId="0" borderId="0" xfId="0" applyNumberFormat="1" applyFont="1" applyAlignment="1">
      <alignment wrapText="1"/>
    </xf>
    <xf numFmtId="3" fontId="1" fillId="2" borderId="0" xfId="0" applyNumberFormat="1" applyFont="1" applyFill="1" applyAlignment="1">
      <alignment wrapText="1"/>
    </xf>
    <xf numFmtId="3" fontId="1" fillId="2" borderId="0" xfId="0" applyNumberFormat="1" applyFont="1" applyFill="1" applyAlignment="1">
      <alignment wrapText="1"/>
    </xf>
    <xf numFmtId="3" fontId="1" fillId="5" borderId="0" xfId="0" applyNumberFormat="1" applyFont="1" applyFill="1" applyAlignment="1">
      <alignment horizontal="center" wrapText="1"/>
    </xf>
    <xf numFmtId="3" fontId="2" fillId="7" borderId="0" xfId="0" applyNumberFormat="1" applyFont="1" applyFill="1" applyAlignment="1">
      <alignment wrapText="1"/>
    </xf>
    <xf numFmtId="3" fontId="2" fillId="8" borderId="0" xfId="0" applyNumberFormat="1" applyFont="1" applyFill="1" applyAlignment="1">
      <alignment wrapText="1"/>
    </xf>
    <xf numFmtId="3" fontId="2" fillId="2" borderId="0" xfId="0" applyNumberFormat="1" applyFont="1" applyFill="1" applyAlignment="1">
      <alignment wrapText="1"/>
    </xf>
    <xf numFmtId="3" fontId="2" fillId="9" borderId="0" xfId="0" applyNumberFormat="1" applyFont="1" applyFill="1" applyAlignment="1">
      <alignment wrapText="1"/>
    </xf>
    <xf numFmtId="3" fontId="2" fillId="10" borderId="0" xfId="0" applyNumberFormat="1" applyFont="1" applyFill="1" applyAlignment="1">
      <alignment wrapText="1"/>
    </xf>
    <xf numFmtId="3" fontId="2" fillId="11" borderId="0" xfId="0" applyNumberFormat="1" applyFont="1" applyFill="1" applyAlignment="1">
      <alignment wrapText="1"/>
    </xf>
    <xf numFmtId="3" fontId="2" fillId="11" borderId="0" xfId="0" applyNumberFormat="1" applyFont="1" applyFill="1" applyAlignment="1">
      <alignment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wrapText="1"/>
    </xf>
    <xf numFmtId="0" fontId="2" fillId="4" borderId="0" xfId="0" applyFont="1" applyFill="1" applyAlignment="1">
      <alignment wrapText="1"/>
    </xf>
    <xf numFmtId="0" fontId="2" fillId="4" borderId="0" xfId="0" applyFont="1" applyFill="1" applyAlignment="1">
      <alignment wrapText="1"/>
    </xf>
    <xf numFmtId="0" fontId="2" fillId="4" borderId="0" xfId="0" applyFont="1" applyFill="1" applyAlignment="1">
      <alignment horizontal="center" wrapText="1"/>
    </xf>
    <xf numFmtId="0" fontId="2" fillId="4" borderId="0" xfId="0" applyFont="1" applyFill="1" applyAlignment="1">
      <alignment wrapText="1"/>
    </xf>
    <xf numFmtId="0" fontId="2" fillId="2" borderId="0" xfId="0" applyFont="1" applyFill="1" applyAlignment="1">
      <alignment wrapText="1"/>
    </xf>
    <xf numFmtId="0" fontId="2" fillId="4" borderId="0" xfId="0" applyFont="1" applyFill="1" applyAlignment="1">
      <alignment horizontal="center" wrapText="1"/>
    </xf>
    <xf numFmtId="0" fontId="2" fillId="0" borderId="0" xfId="0" applyFont="1" applyAlignment="1">
      <alignment wrapText="1"/>
    </xf>
    <xf numFmtId="0" fontId="1" fillId="2" borderId="0" xfId="0" applyFont="1" applyFill="1" applyAlignment="1">
      <alignment horizontal="center" wrapText="1"/>
    </xf>
    <xf numFmtId="0" fontId="2" fillId="2" borderId="0" xfId="0" applyFont="1" applyFill="1" applyAlignment="1">
      <alignment horizontal="center" wrapText="1"/>
    </xf>
    <xf numFmtId="0" fontId="2" fillId="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wrapText="1"/>
    </xf>
    <xf numFmtId="164" fontId="2" fillId="4" borderId="0" xfId="0" applyNumberFormat="1" applyFont="1" applyFill="1" applyAlignment="1">
      <alignment horizontal="center" wrapText="1"/>
    </xf>
    <xf numFmtId="0" fontId="7" fillId="0" borderId="0" xfId="0" applyFont="1" applyAlignment="1">
      <alignment wrapText="1"/>
    </xf>
    <xf numFmtId="0" fontId="7" fillId="0" borderId="0" xfId="0" applyFont="1" applyAlignment="1">
      <alignment horizontal="center"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2" fillId="13" borderId="0" xfId="0" applyFont="1" applyFill="1" applyAlignment="1">
      <alignment wrapText="1"/>
    </xf>
    <xf numFmtId="0" fontId="8" fillId="13" borderId="0" xfId="0" applyFont="1" applyFill="1" applyAlignment="1">
      <alignment horizontal="center" wrapText="1"/>
    </xf>
    <xf numFmtId="0" fontId="2" fillId="13" borderId="0" xfId="0" applyFont="1" applyFill="1" applyAlignment="1">
      <alignment wrapText="1"/>
    </xf>
    <xf numFmtId="0" fontId="2" fillId="12" borderId="0" xfId="0" applyFont="1" applyFill="1" applyAlignment="1">
      <alignment horizontal="lef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133350</xdr:colOff>
      <xdr:row>58</xdr:row>
      <xdr:rowOff>57150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438150</xdr:colOff>
      <xdr:row>59</xdr:row>
      <xdr:rowOff>114300</xdr:rowOff>
    </xdr:to>
    <xdr:sp macro="" textlink="">
      <xdr:nvSpPr>
        <xdr:cNvPr id="2076"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428625</xdr:colOff>
      <xdr:row>58</xdr:row>
      <xdr:rowOff>133350</xdr:rowOff>
    </xdr:to>
    <xdr:sp macro="" textlink="">
      <xdr:nvSpPr>
        <xdr:cNvPr id="3077"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linkedin.com/shareArticle?mini=true&amp;url=https%3A//docs.google.com/spreadsheets/d/1f0TI09b3przUBkH9pF2ChyTYGv3RNecSkjuOymf35_w/edit%23gid=166361241&amp;title=Want%20to%20create%20a%20business/funding/revenue%20plan%20for%20your%20startup,%20here's%20a%20free%20template&amp;summary=Free%20template%20to%20create%20your%20business/revenue%20plan%20and%20figure%20out%20how%20much%20investment%20you%20need&amp;source=" TargetMode="External"/><Relationship Id="rId2" Type="http://schemas.openxmlformats.org/officeDocument/2006/relationships/hyperlink" Target="https://www.facebook.com/sharer/sharer.php?u=https%3A//docs.google.com/spreadsheets/d/1f0TI09b3przUBkH9pF2ChyTYGv3RNecSkjuOymf35_w/edit%23gid=166361241" TargetMode="External"/><Relationship Id="rId1" Type="http://schemas.openxmlformats.org/officeDocument/2006/relationships/hyperlink" Target="https://twitter.com/home?status=Create%20a%20business/funding/revenue%20plan%20for%20your%20startup,%20free%20template%20https%3A//goo.gl/FAKPWV%20via%20%40AbhinavSahai%20" TargetMode="External"/><Relationship Id="rId4" Type="http://schemas.openxmlformats.org/officeDocument/2006/relationships/hyperlink" Target="https://plus.google.com/share?url=https%3A//docs.google.com/spreadsheets/d/1f0TI09b3przUBkH9pF2ChyTYGv3RNecSkjuOymf35_w/edit%23gid=1663612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26.140625" customWidth="1"/>
    <col min="2" max="2" width="10.7109375" customWidth="1"/>
    <col min="3" max="13" width="11.140625" customWidth="1"/>
    <col min="14" max="14" width="10" customWidth="1"/>
    <col min="15" max="37" width="17.28515625" customWidth="1"/>
  </cols>
  <sheetData>
    <row r="1" spans="1:37" ht="12.75" customHeight="1" x14ac:dyDescent="0.2">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row>
    <row r="2" spans="1:37" ht="12.75" customHeight="1" x14ac:dyDescent="0.2">
      <c r="A2" s="3" t="s">
        <v>36</v>
      </c>
      <c r="B2" s="4"/>
      <c r="C2" s="4"/>
      <c r="D2" s="4"/>
      <c r="E2" s="4"/>
      <c r="F2" s="4"/>
      <c r="G2" s="4"/>
      <c r="H2" s="4"/>
      <c r="I2" s="4"/>
      <c r="J2" s="4"/>
      <c r="K2" s="4"/>
      <c r="L2" s="4"/>
      <c r="M2" s="4"/>
      <c r="N2" s="4"/>
    </row>
    <row r="3" spans="1:37" ht="12.75" customHeight="1" x14ac:dyDescent="0.2">
      <c r="A3" s="5"/>
      <c r="B3" s="4"/>
      <c r="C3" s="4"/>
      <c r="D3" s="4"/>
      <c r="E3" s="4"/>
      <c r="F3" s="4"/>
      <c r="G3" s="4"/>
      <c r="H3" s="4"/>
      <c r="I3" s="4"/>
      <c r="J3" s="4"/>
      <c r="K3" s="4"/>
      <c r="L3" s="4"/>
      <c r="M3" s="4"/>
      <c r="N3" s="4"/>
    </row>
    <row r="4" spans="1:37" ht="12.75" customHeight="1" x14ac:dyDescent="0.2">
      <c r="A4" s="6" t="s">
        <v>37</v>
      </c>
      <c r="B4" s="7">
        <v>0</v>
      </c>
      <c r="C4" s="8">
        <f t="shared" ref="C4:AK4" si="0">B9</f>
        <v>-182000</v>
      </c>
      <c r="D4" s="8">
        <f t="shared" si="0"/>
        <v>-344000</v>
      </c>
      <c r="E4" s="8">
        <f t="shared" si="0"/>
        <v>-536000</v>
      </c>
      <c r="F4" s="8">
        <f t="shared" si="0"/>
        <v>-730000</v>
      </c>
      <c r="G4" s="8">
        <f t="shared" si="0"/>
        <v>-924000</v>
      </c>
      <c r="H4" s="8">
        <f t="shared" si="0"/>
        <v>-1128000</v>
      </c>
      <c r="I4" s="8">
        <f t="shared" si="0"/>
        <v>-1322000</v>
      </c>
      <c r="J4" s="8">
        <f t="shared" si="0"/>
        <v>-1521000</v>
      </c>
      <c r="K4" s="8">
        <f t="shared" si="0"/>
        <v>-1720000</v>
      </c>
      <c r="L4" s="8">
        <f t="shared" si="0"/>
        <v>-2000000</v>
      </c>
      <c r="M4" s="8">
        <f t="shared" si="0"/>
        <v>-2235000</v>
      </c>
      <c r="N4" s="8">
        <f t="shared" si="0"/>
        <v>-2945000</v>
      </c>
      <c r="O4" s="8">
        <f t="shared" si="0"/>
        <v>-3746500</v>
      </c>
      <c r="P4" s="8">
        <f t="shared" si="0"/>
        <v>-4426400</v>
      </c>
      <c r="Q4" s="8">
        <f t="shared" si="0"/>
        <v>-4881460</v>
      </c>
      <c r="R4" s="8">
        <f t="shared" si="0"/>
        <v>-5797954</v>
      </c>
      <c r="S4" s="8">
        <f t="shared" si="0"/>
        <v>-6231597.0999999996</v>
      </c>
      <c r="T4" s="8">
        <f t="shared" si="0"/>
        <v>-6662461.6649999991</v>
      </c>
      <c r="U4" s="8">
        <f t="shared" si="0"/>
        <v>-7634935.5994999986</v>
      </c>
      <c r="V4" s="8">
        <f t="shared" si="0"/>
        <v>-8194451.7143499991</v>
      </c>
      <c r="W4" s="8">
        <f t="shared" si="0"/>
        <v>-8637122.6636549998</v>
      </c>
      <c r="X4" s="8">
        <f t="shared" si="0"/>
        <v>-9113394.8977515008</v>
      </c>
      <c r="Y4" s="8">
        <f t="shared" si="0"/>
        <v>-9341498.8020769507</v>
      </c>
      <c r="Z4" s="8">
        <f t="shared" si="0"/>
        <v>-9431983.8777000364</v>
      </c>
      <c r="AA4" s="8">
        <f t="shared" si="0"/>
        <v>-9171456.416179046</v>
      </c>
      <c r="AB4" s="8">
        <f t="shared" si="0"/>
        <v>-8320225.716201758</v>
      </c>
      <c r="AC4" s="8">
        <f t="shared" si="0"/>
        <v>-6981080.8062312845</v>
      </c>
      <c r="AD4" s="8">
        <f t="shared" si="0"/>
        <v>-5068647.4232696667</v>
      </c>
      <c r="AE4" s="8">
        <f t="shared" si="0"/>
        <v>-2078139.0254195654</v>
      </c>
      <c r="AF4" s="8">
        <f t="shared" si="0"/>
        <v>2678866.8917855676</v>
      </c>
      <c r="AG4" s="8">
        <f t="shared" si="0"/>
        <v>7879038.400711216</v>
      </c>
      <c r="AH4" s="8">
        <f t="shared" si="0"/>
        <v>13747257.060529429</v>
      </c>
      <c r="AI4" s="8">
        <f t="shared" si="0"/>
        <v>19950327.586329464</v>
      </c>
      <c r="AJ4" s="8">
        <f t="shared" si="0"/>
        <v>27326560.164709501</v>
      </c>
      <c r="AK4" s="8">
        <f t="shared" si="0"/>
        <v>35621963.500927538</v>
      </c>
    </row>
    <row r="5" spans="1:37" ht="12.75" customHeight="1" x14ac:dyDescent="0.2">
      <c r="A5" s="9"/>
      <c r="B5" s="10"/>
      <c r="C5" s="8"/>
      <c r="D5" s="8"/>
      <c r="E5" s="8"/>
      <c r="F5" s="8"/>
      <c r="G5" s="8"/>
      <c r="H5" s="8"/>
      <c r="I5" s="8"/>
      <c r="J5" s="8"/>
      <c r="K5" s="8"/>
      <c r="L5" s="8"/>
      <c r="M5" s="8"/>
      <c r="N5" s="11"/>
      <c r="O5" s="11"/>
      <c r="P5" s="11"/>
      <c r="Q5" s="11"/>
      <c r="R5" s="11"/>
      <c r="S5" s="11"/>
      <c r="T5" s="11"/>
      <c r="U5" s="11"/>
      <c r="V5" s="11"/>
      <c r="W5" s="11"/>
      <c r="X5" s="11"/>
      <c r="Y5" s="11"/>
      <c r="Z5" s="11"/>
      <c r="AA5" s="11"/>
      <c r="AB5" s="11"/>
      <c r="AC5" s="11"/>
      <c r="AD5" s="11"/>
      <c r="AE5" s="11"/>
      <c r="AF5" s="11"/>
      <c r="AG5" s="11"/>
      <c r="AH5" s="11"/>
      <c r="AI5" s="11"/>
      <c r="AJ5" s="11"/>
      <c r="AK5" s="11"/>
    </row>
    <row r="6" spans="1:37" ht="12.75" customHeight="1" x14ac:dyDescent="0.2">
      <c r="A6" s="6" t="s">
        <v>38</v>
      </c>
      <c r="B6" s="10">
        <f>Revenues!B24</f>
        <v>0</v>
      </c>
      <c r="C6" s="10">
        <f>Revenues!C24</f>
        <v>0</v>
      </c>
      <c r="D6" s="10">
        <f>Revenues!D24</f>
        <v>0</v>
      </c>
      <c r="E6" s="10">
        <f>Revenues!E24</f>
        <v>0</v>
      </c>
      <c r="F6" s="10">
        <f>Revenues!F24</f>
        <v>0</v>
      </c>
      <c r="G6" s="10">
        <f>Revenues!G24</f>
        <v>0</v>
      </c>
      <c r="H6" s="10">
        <f>Revenues!H24</f>
        <v>0</v>
      </c>
      <c r="I6" s="10">
        <f>Revenues!I24</f>
        <v>0</v>
      </c>
      <c r="J6" s="10">
        <f>Revenues!J24</f>
        <v>0</v>
      </c>
      <c r="K6" s="10">
        <f>Revenues!K24</f>
        <v>0</v>
      </c>
      <c r="L6" s="10">
        <f>Revenues!L24</f>
        <v>0</v>
      </c>
      <c r="M6" s="10">
        <f>Revenues!M24</f>
        <v>0</v>
      </c>
      <c r="N6" s="10">
        <f>Revenues!N24</f>
        <v>180000</v>
      </c>
      <c r="O6" s="10">
        <f>Revenues!O24</f>
        <v>207000</v>
      </c>
      <c r="P6" s="10">
        <f>Revenues!P24</f>
        <v>238050</v>
      </c>
      <c r="Q6" s="10">
        <f>Revenues!Q24</f>
        <v>273757.49999999994</v>
      </c>
      <c r="R6" s="10">
        <f>Revenues!R24</f>
        <v>314821.12499999994</v>
      </c>
      <c r="S6" s="10">
        <f>Revenues!S24</f>
        <v>362044.2937499999</v>
      </c>
      <c r="T6" s="10">
        <f>Revenues!T24</f>
        <v>470657.58187499986</v>
      </c>
      <c r="U6" s="10">
        <f>Revenues!U24</f>
        <v>611854.85643749987</v>
      </c>
      <c r="V6" s="10">
        <f>Revenues!V24</f>
        <v>795411.3133687498</v>
      </c>
      <c r="W6" s="10">
        <f>Revenues!W24</f>
        <v>1034034.7073793748</v>
      </c>
      <c r="X6" s="10">
        <f>Revenues!X24</f>
        <v>1344245.1195931872</v>
      </c>
      <c r="Y6" s="10">
        <f>Revenues!Y24</f>
        <v>1747518.6554711435</v>
      </c>
      <c r="Z6" s="10">
        <f>Revenues!Z24</f>
        <v>2044596.8269012382</v>
      </c>
      <c r="AA6" s="10">
        <f>Revenues!AA24</f>
        <v>2657975.8749716096</v>
      </c>
      <c r="AB6" s="10">
        <f>Revenues!AB24</f>
        <v>3455368.6374630933</v>
      </c>
      <c r="AC6" s="10">
        <f>Revenues!AC24</f>
        <v>4491979.2287020218</v>
      </c>
      <c r="AD6" s="10">
        <f>Revenues!AD24</f>
        <v>5839572.9973126268</v>
      </c>
      <c r="AE6" s="10">
        <f>Revenues!AE24</f>
        <v>7591444.8965064166</v>
      </c>
      <c r="AF6" s="10">
        <f>Revenues!AF24</f>
        <v>8350589.3861570591</v>
      </c>
      <c r="AG6" s="10">
        <f>Revenues!AG24</f>
        <v>9185648.3247727659</v>
      </c>
      <c r="AH6" s="10">
        <f>Revenues!AH24</f>
        <v>10104213.157250043</v>
      </c>
      <c r="AI6" s="10">
        <f>Revenues!AI24</f>
        <v>11114634.472975045</v>
      </c>
      <c r="AJ6" s="10">
        <f>Revenues!AJ24</f>
        <v>12226097.920272553</v>
      </c>
      <c r="AK6" s="10">
        <f>Revenues!AK24</f>
        <v>13448707.712299811</v>
      </c>
    </row>
    <row r="7" spans="1:37" ht="12.75" customHeight="1" x14ac:dyDescent="0.2">
      <c r="A7" s="6" t="s">
        <v>39</v>
      </c>
      <c r="B7" s="10">
        <f>Glance!B9</f>
        <v>182000</v>
      </c>
      <c r="C7" s="10">
        <f>Glance!C9</f>
        <v>162000</v>
      </c>
      <c r="D7" s="10">
        <f>Glance!D9</f>
        <v>192000</v>
      </c>
      <c r="E7" s="10">
        <f>Glance!E9</f>
        <v>194000</v>
      </c>
      <c r="F7" s="10">
        <f>Glance!F9</f>
        <v>194000</v>
      </c>
      <c r="G7" s="10">
        <f>Glance!G9</f>
        <v>204000</v>
      </c>
      <c r="H7" s="10">
        <f>Glance!H9</f>
        <v>194000</v>
      </c>
      <c r="I7" s="10">
        <f>Glance!I9</f>
        <v>199000</v>
      </c>
      <c r="J7" s="10">
        <f>Glance!J9</f>
        <v>199000</v>
      </c>
      <c r="K7" s="10">
        <f>Glance!K9</f>
        <v>280000</v>
      </c>
      <c r="L7" s="10">
        <f>Glance!L9</f>
        <v>235000</v>
      </c>
      <c r="M7" s="10">
        <f>Glance!M9</f>
        <v>710000</v>
      </c>
      <c r="N7" s="10">
        <f>Glance!N9</f>
        <v>981500</v>
      </c>
      <c r="O7" s="10">
        <f>Glance!O9</f>
        <v>886900</v>
      </c>
      <c r="P7" s="10">
        <f>Glance!P9</f>
        <v>693110</v>
      </c>
      <c r="Q7" s="10">
        <f>Glance!Q9</f>
        <v>1190251.5</v>
      </c>
      <c r="R7" s="10">
        <f>Glance!R9</f>
        <v>748464.22499999998</v>
      </c>
      <c r="S7" s="10">
        <f>Glance!S9</f>
        <v>792908.85875000001</v>
      </c>
      <c r="T7" s="10">
        <f>Glance!T9</f>
        <v>1443131.5163750001</v>
      </c>
      <c r="U7" s="10">
        <f>Glance!U9</f>
        <v>1171370.9712875001</v>
      </c>
      <c r="V7" s="10">
        <f>Glance!V9</f>
        <v>1238082.2626737501</v>
      </c>
      <c r="W7" s="10">
        <f>Glance!W9</f>
        <v>1510306.941475875</v>
      </c>
      <c r="X7" s="10">
        <f>Glance!X9</f>
        <v>1572349.0239186375</v>
      </c>
      <c r="Y7" s="10">
        <f>Glance!Y9</f>
        <v>1838003.7310942286</v>
      </c>
      <c r="Z7" s="10">
        <f>Glance!Z9</f>
        <v>1784069.3653802476</v>
      </c>
      <c r="AA7" s="10">
        <f>Glance!AA9</f>
        <v>1806745.174994322</v>
      </c>
      <c r="AB7" s="10">
        <f>Glance!AB9</f>
        <v>2116223.7274926188</v>
      </c>
      <c r="AC7" s="10">
        <f>Glance!AC9</f>
        <v>2579545.8457404044</v>
      </c>
      <c r="AD7" s="10">
        <f>Glance!AD9</f>
        <v>2849064.5994625255</v>
      </c>
      <c r="AE7" s="10">
        <f>Glance!AE9</f>
        <v>2834438.9793012831</v>
      </c>
      <c r="AF7" s="10">
        <f>Glance!AF9</f>
        <v>3150417.8772314116</v>
      </c>
      <c r="AG7" s="10">
        <f>Glance!AG9</f>
        <v>3317429.6649545534</v>
      </c>
      <c r="AH7" s="10">
        <f>Glance!AH9</f>
        <v>3901142.6314500086</v>
      </c>
      <c r="AI7" s="10">
        <f>Glance!AI9</f>
        <v>3738401.8945950093</v>
      </c>
      <c r="AJ7" s="10">
        <f>Glance!AJ9</f>
        <v>3930694.584054511</v>
      </c>
      <c r="AK7" s="10">
        <f>Glance!AK9</f>
        <v>4220216.5424599629</v>
      </c>
    </row>
    <row r="8" spans="1:37" ht="12.75" customHeight="1" x14ac:dyDescent="0.2">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row>
    <row r="9" spans="1:37" ht="12.75" customHeight="1" x14ac:dyDescent="0.2">
      <c r="A9" s="12" t="s">
        <v>40</v>
      </c>
      <c r="B9" s="13">
        <f t="shared" ref="B9:AK9" si="1">B4+B5+B6-B7</f>
        <v>-182000</v>
      </c>
      <c r="C9" s="13">
        <f t="shared" si="1"/>
        <v>-344000</v>
      </c>
      <c r="D9" s="13">
        <f t="shared" si="1"/>
        <v>-536000</v>
      </c>
      <c r="E9" s="13">
        <f t="shared" si="1"/>
        <v>-730000</v>
      </c>
      <c r="F9" s="13">
        <f t="shared" si="1"/>
        <v>-924000</v>
      </c>
      <c r="G9" s="13">
        <f t="shared" si="1"/>
        <v>-1128000</v>
      </c>
      <c r="H9" s="13">
        <f t="shared" si="1"/>
        <v>-1322000</v>
      </c>
      <c r="I9" s="13">
        <f t="shared" si="1"/>
        <v>-1521000</v>
      </c>
      <c r="J9" s="13">
        <f t="shared" si="1"/>
        <v>-1720000</v>
      </c>
      <c r="K9" s="13">
        <f t="shared" si="1"/>
        <v>-2000000</v>
      </c>
      <c r="L9" s="13">
        <f t="shared" si="1"/>
        <v>-2235000</v>
      </c>
      <c r="M9" s="13">
        <f t="shared" si="1"/>
        <v>-2945000</v>
      </c>
      <c r="N9" s="13">
        <f t="shared" si="1"/>
        <v>-3746500</v>
      </c>
      <c r="O9" s="13">
        <f t="shared" si="1"/>
        <v>-4426400</v>
      </c>
      <c r="P9" s="13">
        <f t="shared" si="1"/>
        <v>-4881460</v>
      </c>
      <c r="Q9" s="13">
        <f t="shared" si="1"/>
        <v>-5797954</v>
      </c>
      <c r="R9" s="13">
        <f t="shared" si="1"/>
        <v>-6231597.0999999996</v>
      </c>
      <c r="S9" s="13">
        <f t="shared" si="1"/>
        <v>-6662461.6649999991</v>
      </c>
      <c r="T9" s="13">
        <f t="shared" si="1"/>
        <v>-7634935.5994999986</v>
      </c>
      <c r="U9" s="13">
        <f t="shared" si="1"/>
        <v>-8194451.7143499991</v>
      </c>
      <c r="V9" s="13">
        <f t="shared" si="1"/>
        <v>-8637122.6636549998</v>
      </c>
      <c r="W9" s="13">
        <f t="shared" si="1"/>
        <v>-9113394.8977515008</v>
      </c>
      <c r="X9" s="13">
        <f t="shared" si="1"/>
        <v>-9341498.8020769507</v>
      </c>
      <c r="Y9" s="13">
        <f t="shared" si="1"/>
        <v>-9431983.8777000364</v>
      </c>
      <c r="Z9" s="13">
        <f t="shared" si="1"/>
        <v>-9171456.416179046</v>
      </c>
      <c r="AA9" s="13">
        <f t="shared" si="1"/>
        <v>-8320225.716201758</v>
      </c>
      <c r="AB9" s="13">
        <f t="shared" si="1"/>
        <v>-6981080.8062312845</v>
      </c>
      <c r="AC9" s="13">
        <f t="shared" si="1"/>
        <v>-5068647.4232696667</v>
      </c>
      <c r="AD9" s="13">
        <f t="shared" si="1"/>
        <v>-2078139.0254195654</v>
      </c>
      <c r="AE9" s="13">
        <f t="shared" si="1"/>
        <v>2678866.8917855676</v>
      </c>
      <c r="AF9" s="13">
        <f t="shared" si="1"/>
        <v>7879038.400711216</v>
      </c>
      <c r="AG9" s="13">
        <f t="shared" si="1"/>
        <v>13747257.060529429</v>
      </c>
      <c r="AH9" s="13">
        <f t="shared" si="1"/>
        <v>19950327.586329464</v>
      </c>
      <c r="AI9" s="13">
        <f t="shared" si="1"/>
        <v>27326560.164709501</v>
      </c>
      <c r="AJ9" s="13">
        <f t="shared" si="1"/>
        <v>35621963.500927538</v>
      </c>
      <c r="AK9" s="13">
        <f t="shared" si="1"/>
        <v>44850454.670767382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35.28515625" customWidth="1"/>
    <col min="2" max="2" width="9.28515625" customWidth="1"/>
    <col min="3" max="3" width="10.5703125" customWidth="1"/>
    <col min="4" max="4" width="9.85546875" customWidth="1"/>
    <col min="5" max="7" width="10" customWidth="1"/>
    <col min="8" max="8" width="10.42578125" customWidth="1"/>
    <col min="9" max="9" width="10" customWidth="1"/>
    <col min="10" max="10" width="10.140625" customWidth="1"/>
    <col min="11" max="11" width="10.7109375" customWidth="1"/>
    <col min="12" max="12" width="10.5703125" customWidth="1"/>
    <col min="13" max="13" width="11" customWidth="1"/>
    <col min="14" max="14" width="16.42578125" customWidth="1"/>
    <col min="15" max="40" width="17.28515625" customWidth="1"/>
  </cols>
  <sheetData>
    <row r="1" spans="1:40" ht="12.75" customHeight="1" x14ac:dyDescent="0.2">
      <c r="A1" s="2" t="s">
        <v>41</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42</v>
      </c>
      <c r="AM1" s="14"/>
      <c r="AN1" s="14"/>
    </row>
    <row r="2" spans="1:40" ht="12.75" customHeight="1" x14ac:dyDescent="0.2">
      <c r="A2" s="5"/>
      <c r="B2" s="4"/>
      <c r="C2" s="4"/>
      <c r="D2" s="4"/>
      <c r="E2" s="4"/>
      <c r="F2" s="4"/>
      <c r="G2" s="4"/>
      <c r="H2" s="4"/>
      <c r="I2" s="4"/>
      <c r="J2" s="4"/>
      <c r="K2" s="4"/>
      <c r="L2" s="4"/>
      <c r="M2" s="4"/>
      <c r="N2" s="4"/>
      <c r="O2" s="4"/>
      <c r="P2" s="4"/>
      <c r="Q2" s="4"/>
      <c r="R2" s="4"/>
      <c r="S2" s="4"/>
      <c r="T2" s="4"/>
      <c r="AL2" s="15"/>
    </row>
    <row r="3" spans="1:40" ht="12.75" customHeight="1" x14ac:dyDescent="0.2">
      <c r="A3" s="6" t="s">
        <v>43</v>
      </c>
      <c r="B3" s="16">
        <f>Revenues!B24</f>
        <v>0</v>
      </c>
      <c r="C3" s="16">
        <f>Revenues!C24</f>
        <v>0</v>
      </c>
      <c r="D3" s="16">
        <f>Revenues!D24</f>
        <v>0</v>
      </c>
      <c r="E3" s="16">
        <f>Revenues!E24</f>
        <v>0</v>
      </c>
      <c r="F3" s="16">
        <f>Revenues!F24</f>
        <v>0</v>
      </c>
      <c r="G3" s="16">
        <f>Revenues!G24</f>
        <v>0</v>
      </c>
      <c r="H3" s="16">
        <f>Revenues!H24</f>
        <v>0</v>
      </c>
      <c r="I3" s="16">
        <f>Revenues!I24</f>
        <v>0</v>
      </c>
      <c r="J3" s="16">
        <f>Revenues!J24</f>
        <v>0</v>
      </c>
      <c r="K3" s="16">
        <f>Revenues!K24</f>
        <v>0</v>
      </c>
      <c r="L3" s="16">
        <f>Revenues!L24</f>
        <v>0</v>
      </c>
      <c r="M3" s="16">
        <f>Revenues!M24</f>
        <v>0</v>
      </c>
      <c r="N3" s="16">
        <f>Revenues!N24</f>
        <v>180000</v>
      </c>
      <c r="O3" s="16">
        <f>Revenues!O24</f>
        <v>207000</v>
      </c>
      <c r="P3" s="16">
        <f>Revenues!P24</f>
        <v>238050</v>
      </c>
      <c r="Q3" s="16">
        <f>Revenues!Q24</f>
        <v>273757.49999999994</v>
      </c>
      <c r="R3" s="16">
        <f>Revenues!R24</f>
        <v>314821.12499999994</v>
      </c>
      <c r="S3" s="16">
        <f>Revenues!S24</f>
        <v>362044.2937499999</v>
      </c>
      <c r="T3" s="16">
        <f>Revenues!T24</f>
        <v>470657.58187499986</v>
      </c>
      <c r="U3" s="16">
        <f>Revenues!U24</f>
        <v>611854.85643749987</v>
      </c>
      <c r="V3" s="16">
        <f>Revenues!V24</f>
        <v>795411.3133687498</v>
      </c>
      <c r="W3" s="16">
        <f>Revenues!W24</f>
        <v>1034034.7073793748</v>
      </c>
      <c r="X3" s="16">
        <f>Revenues!X24</f>
        <v>1344245.1195931872</v>
      </c>
      <c r="Y3" s="16">
        <f>Revenues!Y24</f>
        <v>1747518.6554711435</v>
      </c>
      <c r="Z3" s="16">
        <f>Revenues!Z24</f>
        <v>2044596.8269012382</v>
      </c>
      <c r="AA3" s="16">
        <f>Revenues!AA24</f>
        <v>2657975.8749716096</v>
      </c>
      <c r="AB3" s="16">
        <f>Revenues!AB24</f>
        <v>3455368.6374630933</v>
      </c>
      <c r="AC3" s="16">
        <f>Revenues!AC24</f>
        <v>4491979.2287020218</v>
      </c>
      <c r="AD3" s="16">
        <f>Revenues!AD24</f>
        <v>5839572.9973126268</v>
      </c>
      <c r="AE3" s="16">
        <f>Revenues!AE24</f>
        <v>7591444.8965064166</v>
      </c>
      <c r="AF3" s="16">
        <f>Revenues!AF24</f>
        <v>8350589.3861570591</v>
      </c>
      <c r="AG3" s="16">
        <f>Revenues!AG24</f>
        <v>9185648.3247727659</v>
      </c>
      <c r="AH3" s="16">
        <f>Revenues!AH24</f>
        <v>10104213.157250043</v>
      </c>
      <c r="AI3" s="16">
        <f>Revenues!AI24</f>
        <v>11114634.472975045</v>
      </c>
      <c r="AJ3" s="16">
        <f>Revenues!AJ24</f>
        <v>12226097.920272553</v>
      </c>
      <c r="AK3" s="16">
        <f>Revenues!AK24</f>
        <v>13448707.712299811</v>
      </c>
      <c r="AL3" s="1">
        <f>SUM(B3:AK3)</f>
        <v>98090224.588459238</v>
      </c>
    </row>
    <row r="4" spans="1:40" ht="12.75" customHeight="1" x14ac:dyDescent="0.2">
      <c r="A4" s="17"/>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4"/>
    </row>
    <row r="5" spans="1:40" ht="12.75" customHeight="1" x14ac:dyDescent="0.2">
      <c r="A5" s="6" t="s">
        <v>44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
        <f t="shared" ref="AL5:AL9" si="0">SUM(B5:AK5)</f>
        <v>0</v>
      </c>
    </row>
    <row r="6" spans="1:40" ht="12.75" customHeight="1" x14ac:dyDescent="0.2">
      <c r="A6" s="19" t="s">
        <v>45</v>
      </c>
      <c r="B6" s="11">
        <f>Salary!B21</f>
        <v>140000</v>
      </c>
      <c r="C6" s="11">
        <f>Salary!C21</f>
        <v>140000</v>
      </c>
      <c r="D6" s="11">
        <f>Salary!D21</f>
        <v>140000</v>
      </c>
      <c r="E6" s="11">
        <f>Salary!E21</f>
        <v>140000</v>
      </c>
      <c r="F6" s="11">
        <f>Salary!F21</f>
        <v>140000</v>
      </c>
      <c r="G6" s="11">
        <f>Salary!G21</f>
        <v>140000</v>
      </c>
      <c r="H6" s="11">
        <f>Salary!H21</f>
        <v>140000</v>
      </c>
      <c r="I6" s="11">
        <f>Salary!I21</f>
        <v>140000</v>
      </c>
      <c r="J6" s="11">
        <f>Salary!J21</f>
        <v>140000</v>
      </c>
      <c r="K6" s="11">
        <f>Salary!K21</f>
        <v>170000</v>
      </c>
      <c r="L6" s="11">
        <f>Salary!L21</f>
        <v>170000</v>
      </c>
      <c r="M6" s="11">
        <f>Salary!M21</f>
        <v>170000</v>
      </c>
      <c r="N6" s="11">
        <f>Salary!N21</f>
        <v>441000</v>
      </c>
      <c r="O6" s="11">
        <f>Salary!O21</f>
        <v>441000</v>
      </c>
      <c r="P6" s="11">
        <f>Salary!P21</f>
        <v>441000</v>
      </c>
      <c r="Q6" s="11">
        <f>Salary!Q21</f>
        <v>481000</v>
      </c>
      <c r="R6" s="11">
        <f>Salary!R21</f>
        <v>481000</v>
      </c>
      <c r="S6" s="11">
        <f>Salary!S21</f>
        <v>481000</v>
      </c>
      <c r="T6" s="11">
        <f>Salary!T21</f>
        <v>726000</v>
      </c>
      <c r="U6" s="11">
        <f>Salary!U21</f>
        <v>726000</v>
      </c>
      <c r="V6" s="11">
        <f>Salary!V21</f>
        <v>726000</v>
      </c>
      <c r="W6" s="11">
        <f>Salary!W21</f>
        <v>730500</v>
      </c>
      <c r="X6" s="11">
        <f>Salary!X21</f>
        <v>730500</v>
      </c>
      <c r="Y6" s="11">
        <f>Salary!Y21</f>
        <v>730500</v>
      </c>
      <c r="Z6" s="11">
        <f>Salary!Z21</f>
        <v>877150</v>
      </c>
      <c r="AA6" s="11">
        <f>Salary!AA21</f>
        <v>877150</v>
      </c>
      <c r="AB6" s="11">
        <f>Salary!AB21</f>
        <v>877150</v>
      </c>
      <c r="AC6" s="11">
        <f>Salary!AC21</f>
        <v>883150</v>
      </c>
      <c r="AD6" s="11">
        <f>Salary!AD21</f>
        <v>883150</v>
      </c>
      <c r="AE6" s="11">
        <f>Salary!AE21</f>
        <v>883150</v>
      </c>
      <c r="AF6" s="11">
        <f>Salary!AF21</f>
        <v>926800</v>
      </c>
      <c r="AG6" s="11">
        <f>Salary!AG21</f>
        <v>926800</v>
      </c>
      <c r="AH6" s="11">
        <f>Salary!AH21</f>
        <v>926800</v>
      </c>
      <c r="AI6" s="11">
        <f>Salary!AI21</f>
        <v>931975</v>
      </c>
      <c r="AJ6" s="11">
        <f>Salary!AJ21</f>
        <v>931975</v>
      </c>
      <c r="AK6" s="11">
        <f>Salary!AK21</f>
        <v>931975</v>
      </c>
      <c r="AL6" s="1">
        <f t="shared" si="0"/>
        <v>19762725</v>
      </c>
    </row>
    <row r="7" spans="1:40" ht="12.75" customHeight="1" x14ac:dyDescent="0.2">
      <c r="A7" s="19" t="s">
        <v>46</v>
      </c>
      <c r="B7" s="11">
        <f>'Outsourcing-Costs'!B12</f>
        <v>10000</v>
      </c>
      <c r="C7" s="11">
        <f>'Outsourcing-Costs'!C12</f>
        <v>10000</v>
      </c>
      <c r="D7" s="11">
        <f>'Outsourcing-Costs'!D12</f>
        <v>40000</v>
      </c>
      <c r="E7" s="11">
        <f>'Outsourcing-Costs'!E12</f>
        <v>40000</v>
      </c>
      <c r="F7" s="11">
        <f>'Outsourcing-Costs'!F12</f>
        <v>40000</v>
      </c>
      <c r="G7" s="11">
        <f>'Outsourcing-Costs'!G12</f>
        <v>40000</v>
      </c>
      <c r="H7" s="11">
        <f>'Outsourcing-Costs'!H12</f>
        <v>40000</v>
      </c>
      <c r="I7" s="11">
        <f>'Outsourcing-Costs'!I12</f>
        <v>40000</v>
      </c>
      <c r="J7" s="11">
        <f>'Outsourcing-Costs'!J12</f>
        <v>40000</v>
      </c>
      <c r="K7" s="11">
        <f>'Outsourcing-Costs'!K12</f>
        <v>40000</v>
      </c>
      <c r="L7" s="11">
        <f>'Outsourcing-Costs'!L12</f>
        <v>40000</v>
      </c>
      <c r="M7" s="11">
        <f>'Outsourcing-Costs'!M12</f>
        <v>40000</v>
      </c>
      <c r="N7" s="11">
        <f>'Outsourcing-Costs'!N12</f>
        <v>50000</v>
      </c>
      <c r="O7" s="11">
        <f>'Outsourcing-Costs'!O12</f>
        <v>50000</v>
      </c>
      <c r="P7" s="11">
        <f>'Outsourcing-Costs'!P12</f>
        <v>50000</v>
      </c>
      <c r="Q7" s="11">
        <f>'Outsourcing-Costs'!Q12</f>
        <v>50000</v>
      </c>
      <c r="R7" s="11">
        <f>'Outsourcing-Costs'!R12</f>
        <v>50000</v>
      </c>
      <c r="S7" s="11">
        <f>'Outsourcing-Costs'!S12</f>
        <v>50000</v>
      </c>
      <c r="T7" s="11">
        <f>'Outsourcing-Costs'!T12</f>
        <v>50000</v>
      </c>
      <c r="U7" s="11">
        <f>'Outsourcing-Costs'!U12</f>
        <v>50000</v>
      </c>
      <c r="V7" s="11">
        <f>'Outsourcing-Costs'!V12</f>
        <v>50000</v>
      </c>
      <c r="W7" s="11">
        <f>'Outsourcing-Costs'!W12</f>
        <v>50000</v>
      </c>
      <c r="X7" s="11">
        <f>'Outsourcing-Costs'!X12</f>
        <v>50000</v>
      </c>
      <c r="Y7" s="11">
        <f>'Outsourcing-Costs'!Y12</f>
        <v>50000</v>
      </c>
      <c r="Z7" s="11">
        <f>'Outsourcing-Costs'!Z12</f>
        <v>55000.000000000007</v>
      </c>
      <c r="AA7" s="11">
        <f>'Outsourcing-Costs'!AA12</f>
        <v>55000.000000000007</v>
      </c>
      <c r="AB7" s="11">
        <f>'Outsourcing-Costs'!AB12</f>
        <v>55000.000000000007</v>
      </c>
      <c r="AC7" s="11">
        <f>'Outsourcing-Costs'!AC12</f>
        <v>55000.000000000007</v>
      </c>
      <c r="AD7" s="11">
        <f>'Outsourcing-Costs'!AD12</f>
        <v>55000.000000000007</v>
      </c>
      <c r="AE7" s="11">
        <f>'Outsourcing-Costs'!AE12</f>
        <v>55000.000000000007</v>
      </c>
      <c r="AF7" s="11">
        <f>'Outsourcing-Costs'!AF12</f>
        <v>55000.000000000007</v>
      </c>
      <c r="AG7" s="11">
        <f>'Outsourcing-Costs'!AG12</f>
        <v>55000.000000000007</v>
      </c>
      <c r="AH7" s="11">
        <f>'Outsourcing-Costs'!AH12</f>
        <v>55000.000000000007</v>
      </c>
      <c r="AI7" s="11">
        <f>'Outsourcing-Costs'!AI12</f>
        <v>55000.000000000007</v>
      </c>
      <c r="AJ7" s="11">
        <f>'Outsourcing-Costs'!AJ12</f>
        <v>55000.000000000007</v>
      </c>
      <c r="AK7" s="11">
        <f>'Outsourcing-Costs'!AK12</f>
        <v>55000.000000000007</v>
      </c>
      <c r="AL7" s="1">
        <f t="shared" si="0"/>
        <v>1680000</v>
      </c>
    </row>
    <row r="8" spans="1:40" ht="12.75" customHeight="1" x14ac:dyDescent="0.2">
      <c r="A8" s="19" t="s">
        <v>47</v>
      </c>
      <c r="B8" s="11">
        <f>Expenses!B22</f>
        <v>32000</v>
      </c>
      <c r="C8" s="11">
        <f>Expenses!C22</f>
        <v>12000</v>
      </c>
      <c r="D8" s="11">
        <f>Expenses!C22</f>
        <v>12000</v>
      </c>
      <c r="E8" s="11">
        <f>Expenses!D22</f>
        <v>14000</v>
      </c>
      <c r="F8" s="11">
        <f>Expenses!E22</f>
        <v>14000</v>
      </c>
      <c r="G8" s="11">
        <f>Expenses!G22</f>
        <v>24000</v>
      </c>
      <c r="H8" s="11">
        <f>Expenses!H22</f>
        <v>14000</v>
      </c>
      <c r="I8" s="11">
        <f>Expenses!I22</f>
        <v>19000</v>
      </c>
      <c r="J8" s="11">
        <f>Expenses!J22</f>
        <v>19000</v>
      </c>
      <c r="K8" s="11">
        <f>Expenses!K22</f>
        <v>70000</v>
      </c>
      <c r="L8" s="11">
        <f>Expenses!L22</f>
        <v>25000</v>
      </c>
      <c r="M8" s="11">
        <f>Expenses!M22</f>
        <v>500000</v>
      </c>
      <c r="N8" s="11">
        <f>Expenses!N22</f>
        <v>490500</v>
      </c>
      <c r="O8" s="11">
        <f>Expenses!O22</f>
        <v>395900</v>
      </c>
      <c r="P8" s="11">
        <f>Expenses!P22</f>
        <v>202110</v>
      </c>
      <c r="Q8" s="11">
        <f>Expenses!Q22</f>
        <v>659251.5</v>
      </c>
      <c r="R8" s="11">
        <f>Expenses!R22</f>
        <v>217464.22499999998</v>
      </c>
      <c r="S8" s="11">
        <f>Expenses!S22</f>
        <v>261908.85874999998</v>
      </c>
      <c r="T8" s="11">
        <f>Expenses!T22</f>
        <v>667131.51637500001</v>
      </c>
      <c r="U8" s="11">
        <f>Expenses!U22</f>
        <v>395370.9712875</v>
      </c>
      <c r="V8" s="11">
        <f>Expenses!V22</f>
        <v>462082.26267374994</v>
      </c>
      <c r="W8" s="11">
        <f>Expenses!W22</f>
        <v>729806.94147587498</v>
      </c>
      <c r="X8" s="11">
        <f>Expenses!X22</f>
        <v>791849.02391863754</v>
      </c>
      <c r="Y8" s="11">
        <f>Expenses!Y22</f>
        <v>1057503.7310942286</v>
      </c>
      <c r="Z8" s="11">
        <f>Expenses!Z22</f>
        <v>851919.36538024759</v>
      </c>
      <c r="AA8" s="11">
        <f>Expenses!AA22</f>
        <v>874595.17499432201</v>
      </c>
      <c r="AB8" s="11">
        <f>Expenses!AB22</f>
        <v>1184073.7274926188</v>
      </c>
      <c r="AC8" s="11">
        <f>Expenses!AC22</f>
        <v>1641395.8457404044</v>
      </c>
      <c r="AD8" s="11">
        <f>Expenses!AD22</f>
        <v>1910914.5994625255</v>
      </c>
      <c r="AE8" s="11">
        <f>Expenses!AE22</f>
        <v>1896288.9793012834</v>
      </c>
      <c r="AF8" s="11">
        <f>Expenses!AF22</f>
        <v>2168617.8772314116</v>
      </c>
      <c r="AG8" s="11">
        <f>Expenses!AG22</f>
        <v>2335629.6649545534</v>
      </c>
      <c r="AH8" s="11">
        <f>Expenses!AH22</f>
        <v>2919342.6314500086</v>
      </c>
      <c r="AI8" s="11">
        <f>Expenses!AI22</f>
        <v>2751426.8945950093</v>
      </c>
      <c r="AJ8" s="11">
        <f>Expenses!AJ22</f>
        <v>2943719.584054511</v>
      </c>
      <c r="AK8" s="11">
        <f>Expenses!AK22</f>
        <v>3233241.5424599624</v>
      </c>
      <c r="AL8" s="1">
        <f t="shared" si="0"/>
        <v>31797044.917691845</v>
      </c>
    </row>
    <row r="9" spans="1:40" ht="12.75" customHeight="1" x14ac:dyDescent="0.2">
      <c r="A9" s="6" t="s">
        <v>48</v>
      </c>
      <c r="B9" s="16">
        <f t="shared" ref="B9:AK9" si="1">SUM(B6:B8)</f>
        <v>182000</v>
      </c>
      <c r="C9" s="16">
        <f t="shared" si="1"/>
        <v>162000</v>
      </c>
      <c r="D9" s="16">
        <f t="shared" si="1"/>
        <v>192000</v>
      </c>
      <c r="E9" s="16">
        <f t="shared" si="1"/>
        <v>194000</v>
      </c>
      <c r="F9" s="16">
        <f t="shared" si="1"/>
        <v>194000</v>
      </c>
      <c r="G9" s="16">
        <f t="shared" si="1"/>
        <v>204000</v>
      </c>
      <c r="H9" s="16">
        <f t="shared" si="1"/>
        <v>194000</v>
      </c>
      <c r="I9" s="16">
        <f t="shared" si="1"/>
        <v>199000</v>
      </c>
      <c r="J9" s="16">
        <f t="shared" si="1"/>
        <v>199000</v>
      </c>
      <c r="K9" s="16">
        <f t="shared" si="1"/>
        <v>280000</v>
      </c>
      <c r="L9" s="16">
        <f t="shared" si="1"/>
        <v>235000</v>
      </c>
      <c r="M9" s="16">
        <f t="shared" si="1"/>
        <v>710000</v>
      </c>
      <c r="N9" s="16">
        <f t="shared" si="1"/>
        <v>981500</v>
      </c>
      <c r="O9" s="16">
        <f t="shared" si="1"/>
        <v>886900</v>
      </c>
      <c r="P9" s="16">
        <f t="shared" si="1"/>
        <v>693110</v>
      </c>
      <c r="Q9" s="16">
        <f t="shared" si="1"/>
        <v>1190251.5</v>
      </c>
      <c r="R9" s="16">
        <f t="shared" si="1"/>
        <v>748464.22499999998</v>
      </c>
      <c r="S9" s="16">
        <f t="shared" si="1"/>
        <v>792908.85875000001</v>
      </c>
      <c r="T9" s="16">
        <f t="shared" si="1"/>
        <v>1443131.5163750001</v>
      </c>
      <c r="U9" s="16">
        <f t="shared" si="1"/>
        <v>1171370.9712875001</v>
      </c>
      <c r="V9" s="16">
        <f t="shared" si="1"/>
        <v>1238082.2626737501</v>
      </c>
      <c r="W9" s="16">
        <f t="shared" si="1"/>
        <v>1510306.941475875</v>
      </c>
      <c r="X9" s="16">
        <f t="shared" si="1"/>
        <v>1572349.0239186375</v>
      </c>
      <c r="Y9" s="16">
        <f t="shared" si="1"/>
        <v>1838003.7310942286</v>
      </c>
      <c r="Z9" s="16">
        <f t="shared" si="1"/>
        <v>1784069.3653802476</v>
      </c>
      <c r="AA9" s="16">
        <f t="shared" si="1"/>
        <v>1806745.174994322</v>
      </c>
      <c r="AB9" s="16">
        <f t="shared" si="1"/>
        <v>2116223.7274926188</v>
      </c>
      <c r="AC9" s="16">
        <f t="shared" si="1"/>
        <v>2579545.8457404044</v>
      </c>
      <c r="AD9" s="16">
        <f t="shared" si="1"/>
        <v>2849064.5994625255</v>
      </c>
      <c r="AE9" s="16">
        <f t="shared" si="1"/>
        <v>2834438.9793012831</v>
      </c>
      <c r="AF9" s="16">
        <f t="shared" si="1"/>
        <v>3150417.8772314116</v>
      </c>
      <c r="AG9" s="16">
        <f t="shared" si="1"/>
        <v>3317429.6649545534</v>
      </c>
      <c r="AH9" s="16">
        <f t="shared" si="1"/>
        <v>3901142.6314500086</v>
      </c>
      <c r="AI9" s="16">
        <f t="shared" si="1"/>
        <v>3738401.8945950093</v>
      </c>
      <c r="AJ9" s="16">
        <f t="shared" si="1"/>
        <v>3930694.584054511</v>
      </c>
      <c r="AK9" s="16">
        <f t="shared" si="1"/>
        <v>4220216.5424599629</v>
      </c>
      <c r="AL9" s="1">
        <f t="shared" si="0"/>
        <v>53239769.917691857</v>
      </c>
    </row>
    <row r="10" spans="1:40" ht="12.75" customHeight="1" x14ac:dyDescent="0.2">
      <c r="A10" s="5"/>
      <c r="B10" s="14"/>
      <c r="C10" s="14"/>
      <c r="D10" s="14"/>
      <c r="E10" s="14"/>
      <c r="F10" s="14"/>
      <c r="G10" s="14"/>
      <c r="H10" s="14"/>
      <c r="I10" s="14"/>
      <c r="J10" s="14"/>
      <c r="K10" s="14"/>
      <c r="L10" s="14"/>
      <c r="M10" s="4"/>
      <c r="N10" s="4"/>
      <c r="O10" s="4"/>
      <c r="P10" s="4"/>
      <c r="Q10" s="4"/>
      <c r="R10" s="4"/>
      <c r="S10" s="4"/>
      <c r="T10" s="4"/>
      <c r="U10" s="4"/>
      <c r="V10" s="4"/>
      <c r="W10" s="4"/>
      <c r="X10" s="4"/>
      <c r="Y10" s="4"/>
      <c r="Z10" s="4"/>
      <c r="AA10" s="4"/>
      <c r="AB10" s="4"/>
      <c r="AC10" s="4"/>
      <c r="AD10" s="4"/>
      <c r="AE10" s="4"/>
      <c r="AF10" s="4"/>
      <c r="AG10" s="4"/>
      <c r="AH10" s="4"/>
      <c r="AI10" s="4"/>
      <c r="AJ10" s="4"/>
      <c r="AK10" s="4"/>
      <c r="AL10" s="14"/>
    </row>
    <row r="11" spans="1:40" ht="12.75" customHeight="1" x14ac:dyDescent="0.2">
      <c r="A11" s="12" t="s">
        <v>40</v>
      </c>
      <c r="B11" s="20">
        <f t="shared" ref="B11:AK11" si="2">SUM(B3-B9)</f>
        <v>-182000</v>
      </c>
      <c r="C11" s="20">
        <f t="shared" si="2"/>
        <v>-162000</v>
      </c>
      <c r="D11" s="20">
        <f t="shared" si="2"/>
        <v>-192000</v>
      </c>
      <c r="E11" s="20">
        <f t="shared" si="2"/>
        <v>-194000</v>
      </c>
      <c r="F11" s="20">
        <f t="shared" si="2"/>
        <v>-194000</v>
      </c>
      <c r="G11" s="20">
        <f t="shared" si="2"/>
        <v>-204000</v>
      </c>
      <c r="H11" s="20">
        <f t="shared" si="2"/>
        <v>-194000</v>
      </c>
      <c r="I11" s="20">
        <f t="shared" si="2"/>
        <v>-199000</v>
      </c>
      <c r="J11" s="20">
        <f t="shared" si="2"/>
        <v>-199000</v>
      </c>
      <c r="K11" s="20">
        <f t="shared" si="2"/>
        <v>-280000</v>
      </c>
      <c r="L11" s="20">
        <f t="shared" si="2"/>
        <v>-235000</v>
      </c>
      <c r="M11" s="20">
        <f t="shared" si="2"/>
        <v>-710000</v>
      </c>
      <c r="N11" s="20">
        <f t="shared" si="2"/>
        <v>-801500</v>
      </c>
      <c r="O11" s="20">
        <f t="shared" si="2"/>
        <v>-679900</v>
      </c>
      <c r="P11" s="20">
        <f t="shared" si="2"/>
        <v>-455060</v>
      </c>
      <c r="Q11" s="20">
        <f t="shared" si="2"/>
        <v>-916494</v>
      </c>
      <c r="R11" s="20">
        <f t="shared" si="2"/>
        <v>-433643.10000000003</v>
      </c>
      <c r="S11" s="20">
        <f t="shared" si="2"/>
        <v>-430864.56500000012</v>
      </c>
      <c r="T11" s="20">
        <f t="shared" si="2"/>
        <v>-972473.93450000021</v>
      </c>
      <c r="U11" s="20">
        <f t="shared" si="2"/>
        <v>-559516.11485000025</v>
      </c>
      <c r="V11" s="20">
        <f t="shared" si="2"/>
        <v>-442670.94930500025</v>
      </c>
      <c r="W11" s="20">
        <f t="shared" si="2"/>
        <v>-476272.23409650021</v>
      </c>
      <c r="X11" s="20">
        <f t="shared" si="2"/>
        <v>-228103.9043254503</v>
      </c>
      <c r="Y11" s="20">
        <f t="shared" si="2"/>
        <v>-90485.075623085024</v>
      </c>
      <c r="Z11" s="20">
        <f t="shared" si="2"/>
        <v>260527.46152099059</v>
      </c>
      <c r="AA11" s="20">
        <f t="shared" si="2"/>
        <v>851230.69997728756</v>
      </c>
      <c r="AB11" s="20">
        <f t="shared" si="2"/>
        <v>1339144.9099704744</v>
      </c>
      <c r="AC11" s="20">
        <f t="shared" si="2"/>
        <v>1912433.3829616173</v>
      </c>
      <c r="AD11" s="20">
        <f t="shared" si="2"/>
        <v>2990508.3978501013</v>
      </c>
      <c r="AE11" s="20">
        <f t="shared" si="2"/>
        <v>4757005.9172051335</v>
      </c>
      <c r="AF11" s="20">
        <f t="shared" si="2"/>
        <v>5200171.5089256475</v>
      </c>
      <c r="AG11" s="20">
        <f t="shared" si="2"/>
        <v>5868218.6598182125</v>
      </c>
      <c r="AH11" s="20">
        <f t="shared" si="2"/>
        <v>6203070.5258000344</v>
      </c>
      <c r="AI11" s="20">
        <f t="shared" si="2"/>
        <v>7376232.5783800362</v>
      </c>
      <c r="AJ11" s="20">
        <f t="shared" si="2"/>
        <v>8295403.3362180423</v>
      </c>
      <c r="AK11" s="20">
        <f t="shared" si="2"/>
        <v>9228491.1698398478</v>
      </c>
      <c r="AL11" s="20">
        <f>SUM(B11:AK11)</f>
        <v>44850454.670767382</v>
      </c>
    </row>
    <row r="12" spans="1:40" ht="12.75" customHeight="1" x14ac:dyDescent="0.2">
      <c r="A12" s="4"/>
      <c r="B12" s="15"/>
      <c r="C12" s="15"/>
      <c r="D12" s="15"/>
      <c r="E12" s="15"/>
      <c r="F12" s="15"/>
      <c r="G12" s="15"/>
      <c r="H12" s="15"/>
      <c r="I12" s="15"/>
      <c r="J12" s="15"/>
      <c r="K12" s="15"/>
      <c r="L12" s="15"/>
      <c r="M12" s="15"/>
      <c r="N12" s="15"/>
      <c r="O12" s="4"/>
      <c r="P12" s="4"/>
      <c r="Q12" s="4"/>
      <c r="R12" s="4"/>
      <c r="S12" s="4"/>
      <c r="T12" s="4"/>
      <c r="AL12" s="15"/>
    </row>
    <row r="13" spans="1:40" ht="12.75" customHeight="1" x14ac:dyDescent="0.2">
      <c r="A13" s="5"/>
      <c r="B13" s="4"/>
      <c r="C13" s="4"/>
      <c r="D13" s="4"/>
      <c r="E13" s="4"/>
      <c r="F13" s="4"/>
      <c r="G13" s="4"/>
      <c r="H13" s="4"/>
      <c r="I13" s="4"/>
      <c r="J13" s="4"/>
      <c r="K13" s="4"/>
      <c r="L13" s="4"/>
      <c r="M13" s="4"/>
      <c r="N13" s="15"/>
      <c r="O13" s="4"/>
      <c r="P13" s="4"/>
      <c r="Q13" s="4"/>
      <c r="R13" s="4"/>
      <c r="S13" s="4"/>
      <c r="T13" s="4"/>
      <c r="AL13" s="15"/>
    </row>
    <row r="14" spans="1:40" ht="12.75" customHeight="1" x14ac:dyDescent="0.2">
      <c r="A14" s="4"/>
      <c r="B14" s="15"/>
      <c r="C14" s="15"/>
      <c r="D14" s="15"/>
      <c r="E14" s="15"/>
      <c r="F14" s="15"/>
      <c r="G14" s="15"/>
      <c r="H14" s="15"/>
      <c r="I14" s="15"/>
      <c r="J14" s="15"/>
      <c r="K14" s="15"/>
      <c r="L14" s="15"/>
      <c r="M14" s="15"/>
      <c r="N14" s="15"/>
      <c r="O14" s="4"/>
      <c r="P14" s="4"/>
      <c r="Q14" s="4"/>
      <c r="R14" s="4"/>
      <c r="S14" s="4"/>
      <c r="T14" s="4"/>
      <c r="AL14" s="15"/>
    </row>
    <row r="15" spans="1:40" ht="12.75" customHeight="1" x14ac:dyDescent="0.2">
      <c r="A15" s="4"/>
      <c r="B15" s="21"/>
      <c r="C15" s="21"/>
      <c r="D15" s="21"/>
      <c r="E15" s="4"/>
      <c r="F15" s="4"/>
      <c r="G15" s="4"/>
      <c r="H15" s="4"/>
      <c r="I15" s="4"/>
      <c r="J15" s="4"/>
      <c r="K15" s="4"/>
      <c r="L15" s="4"/>
      <c r="M15" s="4"/>
      <c r="N15" s="4"/>
      <c r="O15" s="4"/>
      <c r="P15" s="4"/>
      <c r="Q15" s="4"/>
      <c r="R15" s="4"/>
      <c r="S15" s="4"/>
      <c r="T15" s="4"/>
      <c r="AL15" s="15"/>
    </row>
    <row r="16" spans="1:40" ht="12.75" customHeight="1" x14ac:dyDescent="0.2">
      <c r="A16" s="4"/>
      <c r="B16" s="4"/>
      <c r="C16" s="22"/>
      <c r="D16" s="22"/>
      <c r="E16" s="22"/>
      <c r="F16" s="4"/>
      <c r="G16" s="4"/>
      <c r="H16" s="4"/>
      <c r="I16" s="4"/>
      <c r="J16" s="4"/>
      <c r="K16" s="4"/>
      <c r="L16" s="4"/>
      <c r="M16" s="4"/>
      <c r="N16" s="4"/>
      <c r="O16" s="4"/>
      <c r="P16" s="4"/>
      <c r="Q16" s="4"/>
      <c r="R16" s="4"/>
      <c r="S16" s="4"/>
      <c r="T16" s="4"/>
      <c r="AL16" s="15"/>
    </row>
    <row r="17" spans="1:38" ht="12.75" customHeight="1" x14ac:dyDescent="0.2">
      <c r="A17" s="4"/>
      <c r="B17" s="4"/>
      <c r="C17" s="4"/>
      <c r="D17" s="22"/>
      <c r="E17" s="22"/>
      <c r="F17" s="22"/>
      <c r="G17" s="4"/>
      <c r="H17" s="4"/>
      <c r="I17" s="4"/>
      <c r="J17" s="4"/>
      <c r="K17" s="4"/>
      <c r="L17" s="4"/>
      <c r="M17" s="4"/>
      <c r="N17" s="4"/>
      <c r="O17" s="4"/>
      <c r="P17" s="4"/>
      <c r="Q17" s="4"/>
      <c r="R17" s="4"/>
      <c r="S17" s="4"/>
      <c r="T17" s="4"/>
      <c r="AL17" s="15"/>
    </row>
    <row r="18" spans="1:38" ht="12.75" customHeight="1" x14ac:dyDescent="0.2">
      <c r="A18" s="4"/>
      <c r="B18" s="4"/>
      <c r="C18" s="4"/>
      <c r="D18" s="4"/>
      <c r="E18" s="22"/>
      <c r="F18" s="22"/>
      <c r="G18" s="22"/>
      <c r="H18" s="4"/>
      <c r="I18" s="4"/>
      <c r="J18" s="4"/>
      <c r="K18" s="4"/>
      <c r="L18" s="4"/>
      <c r="M18" s="4"/>
      <c r="N18" s="4"/>
      <c r="O18" s="4"/>
      <c r="P18" s="4"/>
      <c r="Q18" s="4"/>
      <c r="R18" s="4"/>
      <c r="S18" s="4"/>
      <c r="T18" s="4"/>
      <c r="AL18" s="15"/>
    </row>
    <row r="19" spans="1:38" ht="12.75" customHeight="1" x14ac:dyDescent="0.2">
      <c r="A19" s="4"/>
      <c r="B19" s="4"/>
      <c r="C19" s="4"/>
      <c r="D19" s="4"/>
      <c r="E19" s="4"/>
      <c r="F19" s="22"/>
      <c r="G19" s="22"/>
      <c r="H19" s="22"/>
      <c r="I19" s="4"/>
      <c r="J19" s="4"/>
      <c r="K19" s="4"/>
      <c r="L19" s="4"/>
      <c r="M19" s="4"/>
      <c r="N19" s="4"/>
      <c r="O19" s="4"/>
      <c r="P19" s="4"/>
      <c r="Q19" s="4"/>
      <c r="R19" s="4"/>
      <c r="S19" s="4"/>
      <c r="T19" s="4"/>
      <c r="AL19" s="15"/>
    </row>
    <row r="20" spans="1:38" ht="12.75" customHeight="1" x14ac:dyDescent="0.2">
      <c r="A20" s="4"/>
      <c r="B20" s="4"/>
      <c r="C20" s="4"/>
      <c r="D20" s="4"/>
      <c r="E20" s="4"/>
      <c r="F20" s="4"/>
      <c r="G20" s="22"/>
      <c r="H20" s="22"/>
      <c r="I20" s="22"/>
      <c r="J20" s="22"/>
      <c r="K20" s="4"/>
      <c r="L20" s="4"/>
      <c r="M20" s="4"/>
      <c r="N20" s="4"/>
      <c r="O20" s="4"/>
      <c r="P20" s="4"/>
      <c r="Q20" s="4"/>
      <c r="R20" s="4"/>
      <c r="S20" s="4"/>
      <c r="T20" s="4"/>
      <c r="AL20" s="15"/>
    </row>
    <row r="21" spans="1:38" ht="12.75" customHeight="1" x14ac:dyDescent="0.2">
      <c r="A21" s="4"/>
      <c r="B21" s="4"/>
      <c r="C21" s="4"/>
      <c r="D21" s="4"/>
      <c r="E21" s="4"/>
      <c r="F21" s="4"/>
      <c r="G21" s="4"/>
      <c r="H21" s="22"/>
      <c r="I21" s="22"/>
      <c r="J21" s="22"/>
      <c r="K21" s="4"/>
      <c r="L21" s="4"/>
      <c r="M21" s="4"/>
      <c r="N21" s="22"/>
      <c r="O21" s="4"/>
      <c r="P21" s="4"/>
      <c r="Q21" s="4"/>
      <c r="R21" s="4"/>
      <c r="S21" s="4"/>
      <c r="T21" s="4"/>
      <c r="AL21" s="15"/>
    </row>
    <row r="22" spans="1:38" ht="12.75" customHeight="1" x14ac:dyDescent="0.2">
      <c r="A22" s="4"/>
      <c r="B22" s="4"/>
      <c r="C22" s="4"/>
      <c r="D22" s="4"/>
      <c r="E22" s="4"/>
      <c r="F22" s="4"/>
      <c r="G22" s="4"/>
      <c r="H22" s="4"/>
      <c r="I22" s="22"/>
      <c r="J22" s="22"/>
      <c r="K22" s="22"/>
      <c r="L22" s="4"/>
      <c r="M22" s="4"/>
      <c r="N22" s="22"/>
      <c r="O22" s="22"/>
      <c r="P22" s="4"/>
      <c r="Q22" s="4"/>
      <c r="R22" s="4"/>
      <c r="S22" s="4"/>
      <c r="T22" s="4"/>
      <c r="AL22" s="15"/>
    </row>
    <row r="23" spans="1:38" ht="12.75" customHeight="1" x14ac:dyDescent="0.2">
      <c r="A23" s="4"/>
      <c r="B23" s="4"/>
      <c r="C23" s="4"/>
      <c r="D23" s="4"/>
      <c r="E23" s="4"/>
      <c r="F23" s="4"/>
      <c r="G23" s="4"/>
      <c r="H23" s="4"/>
      <c r="I23" s="4"/>
      <c r="J23" s="22"/>
      <c r="K23" s="22"/>
      <c r="L23" s="22"/>
      <c r="M23" s="22"/>
      <c r="N23" s="22"/>
      <c r="O23" s="22"/>
      <c r="P23" s="22"/>
      <c r="Q23" s="4"/>
      <c r="R23" s="4"/>
      <c r="S23" s="4"/>
      <c r="T23" s="4"/>
      <c r="AL23" s="15"/>
    </row>
    <row r="24" spans="1:38" ht="12.75" customHeight="1" x14ac:dyDescent="0.2">
      <c r="A24" s="4"/>
      <c r="B24" s="4"/>
      <c r="C24" s="4"/>
      <c r="D24" s="4"/>
      <c r="E24" s="4"/>
      <c r="F24" s="4"/>
      <c r="G24" s="4"/>
      <c r="H24" s="4"/>
      <c r="I24" s="4"/>
      <c r="J24" s="4"/>
      <c r="K24" s="22"/>
      <c r="L24" s="22"/>
      <c r="M24" s="4"/>
      <c r="N24" s="4"/>
      <c r="O24" s="4"/>
      <c r="P24" s="4"/>
      <c r="Q24" s="4"/>
      <c r="R24" s="4"/>
      <c r="S24" s="4"/>
      <c r="T24" s="4"/>
      <c r="AL24" s="15"/>
    </row>
    <row r="25" spans="1:38" ht="12.75" customHeight="1" x14ac:dyDescent="0.2">
      <c r="A25" s="4"/>
      <c r="B25" s="4"/>
      <c r="C25" s="4"/>
      <c r="D25" s="4"/>
      <c r="E25" s="4"/>
      <c r="F25" s="4"/>
      <c r="G25" s="4"/>
      <c r="H25" s="4"/>
      <c r="I25" s="4"/>
      <c r="J25" s="4"/>
      <c r="K25" s="4"/>
      <c r="L25" s="4"/>
      <c r="M25" s="4"/>
      <c r="N25" s="4"/>
      <c r="O25" s="4"/>
      <c r="P25" s="4"/>
      <c r="Q25" s="4"/>
      <c r="R25" s="4"/>
      <c r="S25" s="4"/>
      <c r="T25" s="4"/>
      <c r="AL25" s="15"/>
    </row>
    <row r="26" spans="1:38" ht="12.75" customHeight="1" x14ac:dyDescent="0.2">
      <c r="A26" s="4"/>
      <c r="B26" s="4"/>
      <c r="C26" s="4"/>
      <c r="D26" s="4"/>
      <c r="E26" s="4"/>
      <c r="F26" s="4"/>
      <c r="G26" s="4"/>
      <c r="H26" s="4"/>
      <c r="I26" s="4"/>
      <c r="J26" s="4"/>
      <c r="K26" s="4"/>
      <c r="L26" s="4"/>
      <c r="M26" s="4"/>
      <c r="N26" s="4"/>
      <c r="O26" s="4"/>
      <c r="P26" s="4"/>
      <c r="Q26" s="4"/>
      <c r="R26" s="4"/>
      <c r="S26" s="4"/>
      <c r="T26" s="4"/>
      <c r="AL26" s="15"/>
    </row>
    <row r="27" spans="1:38" ht="12.75" customHeight="1" x14ac:dyDescent="0.2">
      <c r="A27" s="4"/>
      <c r="B27" s="4"/>
      <c r="C27" s="4"/>
      <c r="D27" s="4"/>
      <c r="E27" s="4"/>
      <c r="F27" s="4"/>
      <c r="G27" s="4"/>
      <c r="H27" s="4"/>
      <c r="I27" s="4"/>
      <c r="J27" s="4"/>
      <c r="K27" s="4"/>
      <c r="L27" s="4"/>
      <c r="M27" s="4"/>
      <c r="N27" s="4"/>
      <c r="O27" s="4"/>
      <c r="P27" s="4"/>
      <c r="Q27" s="4"/>
      <c r="R27" s="4"/>
      <c r="S27" s="4"/>
      <c r="T27" s="4"/>
      <c r="AL27" s="15"/>
    </row>
    <row r="28" spans="1:38" ht="12.75" customHeight="1" x14ac:dyDescent="0.2">
      <c r="A28" s="4"/>
      <c r="B28" s="4"/>
      <c r="C28" s="4"/>
      <c r="D28" s="4"/>
      <c r="E28" s="4"/>
      <c r="F28" s="4"/>
      <c r="G28" s="4"/>
      <c r="H28" s="4"/>
      <c r="I28" s="4"/>
      <c r="J28" s="4"/>
      <c r="K28" s="4"/>
      <c r="L28" s="4"/>
      <c r="M28" s="4"/>
      <c r="N28" s="4"/>
      <c r="O28" s="4"/>
      <c r="P28" s="4"/>
      <c r="Q28" s="4"/>
      <c r="R28" s="4"/>
      <c r="S28" s="4"/>
      <c r="T28" s="4"/>
      <c r="AL28" s="15"/>
    </row>
    <row r="29" spans="1:38" ht="12.75" customHeight="1" x14ac:dyDescent="0.2">
      <c r="A29" s="4"/>
      <c r="B29" s="4"/>
      <c r="C29" s="4"/>
      <c r="D29" s="4"/>
      <c r="E29" s="4"/>
      <c r="F29" s="4"/>
      <c r="G29" s="4"/>
      <c r="H29" s="4"/>
      <c r="I29" s="4"/>
      <c r="J29" s="4"/>
      <c r="K29" s="4"/>
      <c r="L29" s="4"/>
      <c r="M29" s="4"/>
      <c r="N29" s="4"/>
      <c r="O29" s="4"/>
      <c r="P29" s="4"/>
      <c r="Q29" s="4"/>
      <c r="R29" s="4"/>
      <c r="S29" s="4"/>
      <c r="T29" s="4"/>
      <c r="AL29" s="15"/>
    </row>
    <row r="30" spans="1:38" x14ac:dyDescent="0.2">
      <c r="A30" s="4"/>
      <c r="B30" s="4"/>
      <c r="C30" s="4"/>
      <c r="D30" s="4"/>
      <c r="E30" s="4"/>
      <c r="F30" s="4"/>
      <c r="G30" s="4"/>
      <c r="H30" s="4"/>
      <c r="I30" s="4"/>
      <c r="J30" s="4"/>
      <c r="K30" s="4"/>
      <c r="L30" s="4"/>
      <c r="M30" s="4"/>
      <c r="N30" s="4"/>
      <c r="O30" s="4"/>
      <c r="P30" s="4"/>
      <c r="Q30" s="4"/>
      <c r="R30" s="4"/>
      <c r="S30" s="4"/>
      <c r="T30" s="4"/>
      <c r="AL30" s="15"/>
    </row>
    <row r="31" spans="1:38" x14ac:dyDescent="0.2">
      <c r="A31" s="4"/>
      <c r="B31" s="4"/>
      <c r="C31" s="4"/>
      <c r="D31" s="4"/>
      <c r="E31" s="4"/>
      <c r="F31" s="4"/>
      <c r="G31" s="4"/>
      <c r="H31" s="4"/>
      <c r="I31" s="4"/>
      <c r="J31" s="4"/>
      <c r="K31" s="4"/>
      <c r="L31" s="4"/>
      <c r="M31" s="4"/>
      <c r="N31" s="4"/>
      <c r="O31" s="4"/>
      <c r="P31" s="4"/>
      <c r="Q31" s="4"/>
      <c r="R31" s="4"/>
      <c r="S31" s="4"/>
      <c r="T31" s="4"/>
      <c r="AL31" s="15"/>
    </row>
    <row r="32" spans="1:38" x14ac:dyDescent="0.2">
      <c r="A32" s="4"/>
      <c r="B32" s="4"/>
      <c r="C32" s="4"/>
      <c r="D32" s="4"/>
      <c r="E32" s="4"/>
      <c r="F32" s="4"/>
      <c r="G32" s="4"/>
      <c r="H32" s="4"/>
      <c r="I32" s="4"/>
      <c r="J32" s="4"/>
      <c r="K32" s="4"/>
      <c r="L32" s="4"/>
      <c r="M32" s="4"/>
      <c r="N32" s="4"/>
      <c r="O32" s="4"/>
      <c r="P32" s="4"/>
      <c r="Q32" s="4"/>
      <c r="R32" s="4"/>
      <c r="S32" s="4"/>
      <c r="T32" s="4"/>
      <c r="AL32" s="15"/>
    </row>
    <row r="33" spans="1:38" x14ac:dyDescent="0.2">
      <c r="A33" s="4"/>
      <c r="B33" s="4"/>
      <c r="C33" s="4"/>
      <c r="D33" s="4"/>
      <c r="E33" s="4"/>
      <c r="F33" s="4"/>
      <c r="G33" s="4"/>
      <c r="H33" s="4"/>
      <c r="I33" s="4"/>
      <c r="J33" s="4"/>
      <c r="K33" s="4"/>
      <c r="L33" s="4"/>
      <c r="M33" s="4"/>
      <c r="N33" s="4"/>
      <c r="O33" s="4"/>
      <c r="P33" s="4"/>
      <c r="Q33" s="4"/>
      <c r="R33" s="4"/>
      <c r="S33" s="4"/>
      <c r="T33" s="4"/>
      <c r="AL33" s="15"/>
    </row>
    <row r="34" spans="1:38" x14ac:dyDescent="0.2">
      <c r="A34" s="4"/>
      <c r="B34" s="4"/>
      <c r="C34" s="4"/>
      <c r="D34" s="4"/>
      <c r="E34" s="4"/>
      <c r="F34" s="4"/>
      <c r="G34" s="4"/>
      <c r="H34" s="4"/>
      <c r="I34" s="4"/>
      <c r="J34" s="4"/>
      <c r="K34" s="4"/>
      <c r="L34" s="4"/>
      <c r="M34" s="4"/>
      <c r="N34" s="4"/>
      <c r="O34" s="4"/>
      <c r="P34" s="4"/>
      <c r="Q34" s="4"/>
      <c r="R34" s="4"/>
      <c r="S34" s="4"/>
      <c r="T34" s="4"/>
      <c r="AL34" s="15"/>
    </row>
    <row r="35" spans="1:38" x14ac:dyDescent="0.2">
      <c r="A35" s="4"/>
      <c r="B35" s="4"/>
      <c r="C35" s="4"/>
      <c r="D35" s="4"/>
      <c r="E35" s="4"/>
      <c r="F35" s="4"/>
      <c r="G35" s="4"/>
      <c r="H35" s="4"/>
      <c r="I35" s="4"/>
      <c r="J35" s="4"/>
      <c r="K35" s="4"/>
      <c r="L35" s="4"/>
      <c r="M35" s="4"/>
      <c r="N35" s="4"/>
      <c r="O35" s="4"/>
      <c r="P35" s="4"/>
      <c r="Q35" s="4"/>
      <c r="R35" s="4"/>
      <c r="S35" s="4"/>
      <c r="T35" s="4"/>
      <c r="AL35" s="15"/>
    </row>
    <row r="36" spans="1:38" x14ac:dyDescent="0.2">
      <c r="A36" s="4"/>
      <c r="B36" s="4"/>
      <c r="C36" s="4"/>
      <c r="D36" s="4"/>
      <c r="E36" s="4"/>
      <c r="F36" s="4"/>
      <c r="G36" s="4"/>
      <c r="H36" s="4"/>
      <c r="I36" s="4"/>
      <c r="J36" s="4"/>
      <c r="K36" s="4"/>
      <c r="L36" s="4"/>
      <c r="M36" s="4"/>
      <c r="N36" s="4"/>
      <c r="O36" s="4"/>
      <c r="P36" s="4"/>
      <c r="Q36" s="4"/>
      <c r="R36" s="4"/>
      <c r="S36" s="4"/>
      <c r="T36" s="4"/>
      <c r="AL36" s="15"/>
    </row>
    <row r="37" spans="1:38" x14ac:dyDescent="0.2">
      <c r="A37" s="4"/>
      <c r="B37" s="4"/>
      <c r="C37" s="4"/>
      <c r="D37" s="4"/>
      <c r="E37" s="4"/>
      <c r="F37" s="4"/>
      <c r="G37" s="4"/>
      <c r="H37" s="4"/>
      <c r="I37" s="4"/>
      <c r="J37" s="4"/>
      <c r="K37" s="4"/>
      <c r="L37" s="4"/>
      <c r="M37" s="4"/>
      <c r="N37" s="4"/>
      <c r="O37" s="4"/>
      <c r="P37" s="4"/>
      <c r="Q37" s="4"/>
      <c r="R37" s="4"/>
      <c r="S37" s="4"/>
      <c r="T37" s="4"/>
      <c r="AL37" s="15"/>
    </row>
    <row r="38" spans="1:38" x14ac:dyDescent="0.2">
      <c r="A38" s="4"/>
      <c r="B38" s="4"/>
      <c r="C38" s="4"/>
      <c r="D38" s="4"/>
      <c r="E38" s="4"/>
      <c r="F38" s="4"/>
      <c r="G38" s="4"/>
      <c r="H38" s="4"/>
      <c r="I38" s="4"/>
      <c r="J38" s="4"/>
      <c r="K38" s="4"/>
      <c r="L38" s="4"/>
      <c r="M38" s="4"/>
      <c r="N38" s="4"/>
      <c r="O38" s="4"/>
      <c r="P38" s="4"/>
      <c r="Q38" s="4"/>
      <c r="R38" s="4"/>
      <c r="S38" s="4"/>
      <c r="T38" s="4"/>
      <c r="AL38" s="15"/>
    </row>
    <row r="39" spans="1:38" x14ac:dyDescent="0.2">
      <c r="A39" s="4"/>
      <c r="B39" s="4"/>
      <c r="C39" s="4"/>
      <c r="D39" s="4"/>
      <c r="E39" s="4"/>
      <c r="F39" s="4"/>
      <c r="G39" s="4"/>
      <c r="H39" s="4"/>
      <c r="I39" s="4"/>
      <c r="J39" s="4"/>
      <c r="K39" s="4"/>
      <c r="L39" s="4"/>
      <c r="M39" s="4"/>
      <c r="N39" s="4"/>
      <c r="O39" s="4"/>
      <c r="P39" s="4"/>
      <c r="Q39" s="4"/>
      <c r="R39" s="4"/>
      <c r="S39" s="4"/>
      <c r="T39" s="4"/>
      <c r="AL39" s="15"/>
    </row>
    <row r="40" spans="1:38" x14ac:dyDescent="0.2">
      <c r="A40" s="4"/>
      <c r="B40" s="4"/>
      <c r="C40" s="4"/>
      <c r="D40" s="4"/>
      <c r="E40" s="4"/>
      <c r="F40" s="4"/>
      <c r="G40" s="4"/>
      <c r="H40" s="4"/>
      <c r="I40" s="4"/>
      <c r="J40" s="4"/>
      <c r="K40" s="4"/>
      <c r="L40" s="4"/>
      <c r="M40" s="4"/>
      <c r="N40" s="4"/>
      <c r="O40" s="4"/>
      <c r="P40" s="4"/>
      <c r="Q40" s="4"/>
      <c r="R40" s="4"/>
      <c r="S40" s="4"/>
      <c r="T40" s="4"/>
      <c r="AL40" s="15"/>
    </row>
    <row r="41" spans="1:38" x14ac:dyDescent="0.2">
      <c r="A41" s="4"/>
      <c r="B41" s="4"/>
      <c r="C41" s="4"/>
      <c r="D41" s="4"/>
      <c r="E41" s="4"/>
      <c r="F41" s="4"/>
      <c r="G41" s="4"/>
      <c r="H41" s="4"/>
      <c r="I41" s="4"/>
      <c r="J41" s="4"/>
      <c r="K41" s="4"/>
      <c r="L41" s="4"/>
      <c r="M41" s="4"/>
      <c r="N41" s="4"/>
      <c r="O41" s="4"/>
      <c r="P41" s="4"/>
      <c r="Q41" s="4"/>
      <c r="R41" s="4"/>
      <c r="S41" s="4"/>
      <c r="T41" s="4"/>
      <c r="AL41" s="15"/>
    </row>
    <row r="42" spans="1:38" x14ac:dyDescent="0.2">
      <c r="A42" s="4"/>
      <c r="B42" s="4"/>
      <c r="C42" s="4"/>
      <c r="D42" s="4"/>
      <c r="E42" s="4"/>
      <c r="F42" s="4"/>
      <c r="G42" s="4"/>
      <c r="H42" s="4"/>
      <c r="I42" s="4"/>
      <c r="J42" s="4"/>
      <c r="K42" s="4"/>
      <c r="L42" s="4"/>
      <c r="M42" s="4"/>
      <c r="N42" s="4"/>
      <c r="O42" s="4"/>
      <c r="P42" s="4"/>
      <c r="Q42" s="4"/>
      <c r="R42" s="4"/>
      <c r="S42" s="4"/>
      <c r="T42" s="4"/>
      <c r="AL42" s="15"/>
    </row>
    <row r="43" spans="1:38" x14ac:dyDescent="0.2">
      <c r="A43" s="4"/>
      <c r="B43" s="4"/>
      <c r="C43" s="4"/>
      <c r="D43" s="4"/>
      <c r="E43" s="4"/>
      <c r="F43" s="4"/>
      <c r="G43" s="4"/>
      <c r="H43" s="4"/>
      <c r="I43" s="4"/>
      <c r="J43" s="4"/>
      <c r="K43" s="4"/>
      <c r="L43" s="4"/>
      <c r="M43" s="4"/>
      <c r="N43" s="4"/>
      <c r="O43" s="4"/>
      <c r="P43" s="4"/>
      <c r="Q43" s="4"/>
      <c r="R43" s="4"/>
      <c r="S43" s="4"/>
      <c r="T43" s="4"/>
      <c r="AL43" s="15"/>
    </row>
    <row r="44" spans="1:38" x14ac:dyDescent="0.2">
      <c r="A44" s="4"/>
      <c r="B44" s="4"/>
      <c r="C44" s="4"/>
      <c r="D44" s="4"/>
      <c r="E44" s="4"/>
      <c r="F44" s="4"/>
      <c r="G44" s="4"/>
      <c r="H44" s="4"/>
      <c r="I44" s="4"/>
      <c r="J44" s="4"/>
      <c r="K44" s="4"/>
      <c r="L44" s="4"/>
      <c r="M44" s="4"/>
      <c r="N44" s="4"/>
      <c r="O44" s="4"/>
      <c r="P44" s="4"/>
      <c r="Q44" s="4"/>
      <c r="R44" s="4"/>
      <c r="S44" s="4"/>
      <c r="T44" s="4"/>
      <c r="AL44" s="15"/>
    </row>
    <row r="45" spans="1:38" x14ac:dyDescent="0.2">
      <c r="A45" s="4"/>
      <c r="B45" s="4"/>
      <c r="C45" s="4"/>
      <c r="D45" s="4"/>
      <c r="E45" s="4"/>
      <c r="F45" s="4"/>
      <c r="G45" s="4"/>
      <c r="H45" s="4"/>
      <c r="I45" s="4"/>
      <c r="J45" s="4"/>
      <c r="K45" s="4"/>
      <c r="L45" s="4"/>
      <c r="M45" s="4"/>
      <c r="N45" s="4"/>
      <c r="O45" s="4"/>
      <c r="P45" s="4"/>
      <c r="Q45" s="4"/>
      <c r="R45" s="4"/>
      <c r="S45" s="4"/>
      <c r="T45" s="4"/>
      <c r="AL45" s="15"/>
    </row>
    <row r="46" spans="1:38" x14ac:dyDescent="0.2">
      <c r="A46" s="4"/>
      <c r="B46" s="4"/>
      <c r="C46" s="4"/>
      <c r="D46" s="4"/>
      <c r="E46" s="4"/>
      <c r="F46" s="4"/>
      <c r="G46" s="4"/>
      <c r="H46" s="4"/>
      <c r="I46" s="4"/>
      <c r="J46" s="4"/>
      <c r="K46" s="4"/>
      <c r="L46" s="4"/>
      <c r="M46" s="4"/>
      <c r="N46" s="4"/>
      <c r="O46" s="4"/>
      <c r="P46" s="4"/>
      <c r="Q46" s="4"/>
      <c r="R46" s="4"/>
      <c r="S46" s="4"/>
      <c r="T46" s="4"/>
      <c r="AL46" s="15"/>
    </row>
    <row r="47" spans="1:38" x14ac:dyDescent="0.2">
      <c r="A47" s="4"/>
      <c r="B47" s="4"/>
      <c r="C47" s="4"/>
      <c r="D47" s="4"/>
      <c r="E47" s="4"/>
      <c r="F47" s="4"/>
      <c r="G47" s="4"/>
      <c r="H47" s="4"/>
      <c r="I47" s="4"/>
      <c r="J47" s="4"/>
      <c r="K47" s="4"/>
      <c r="L47" s="4"/>
      <c r="M47" s="4"/>
      <c r="N47" s="4"/>
      <c r="O47" s="4"/>
      <c r="P47" s="4"/>
      <c r="Q47" s="4"/>
      <c r="R47" s="4"/>
      <c r="S47" s="4"/>
      <c r="T47" s="4"/>
      <c r="AL47" s="15"/>
    </row>
    <row r="48" spans="1:38" x14ac:dyDescent="0.2">
      <c r="A48" s="4"/>
      <c r="B48" s="4"/>
      <c r="C48" s="4"/>
      <c r="D48" s="4"/>
      <c r="E48" s="4"/>
      <c r="F48" s="4"/>
      <c r="G48" s="4"/>
      <c r="H48" s="4"/>
      <c r="I48" s="4"/>
      <c r="J48" s="4"/>
      <c r="K48" s="4"/>
      <c r="L48" s="4"/>
      <c r="M48" s="4"/>
      <c r="N48" s="4"/>
      <c r="O48" s="4"/>
      <c r="P48" s="4"/>
      <c r="Q48" s="4"/>
      <c r="R48" s="4"/>
      <c r="S48" s="4"/>
      <c r="T48" s="4"/>
      <c r="AL48" s="15"/>
    </row>
    <row r="49" spans="1:38" x14ac:dyDescent="0.2">
      <c r="A49" s="4"/>
      <c r="B49" s="4"/>
      <c r="C49" s="4"/>
      <c r="D49" s="4"/>
      <c r="E49" s="4"/>
      <c r="F49" s="4"/>
      <c r="G49" s="4"/>
      <c r="H49" s="4"/>
      <c r="I49" s="4"/>
      <c r="J49" s="4"/>
      <c r="K49" s="4"/>
      <c r="L49" s="4"/>
      <c r="M49" s="4"/>
      <c r="N49" s="4"/>
      <c r="O49" s="4"/>
      <c r="P49" s="4"/>
      <c r="Q49" s="4"/>
      <c r="R49" s="4"/>
      <c r="S49" s="4"/>
      <c r="T49" s="4"/>
      <c r="AL49" s="15"/>
    </row>
    <row r="50" spans="1:38" x14ac:dyDescent="0.2">
      <c r="A50" s="4"/>
      <c r="B50" s="4"/>
      <c r="C50" s="4"/>
      <c r="D50" s="4"/>
      <c r="E50" s="4"/>
      <c r="F50" s="4"/>
      <c r="G50" s="4"/>
      <c r="H50" s="4"/>
      <c r="I50" s="4"/>
      <c r="J50" s="4"/>
      <c r="K50" s="4"/>
      <c r="L50" s="4"/>
      <c r="M50" s="4"/>
      <c r="N50" s="4"/>
      <c r="O50" s="4"/>
      <c r="P50" s="4"/>
      <c r="Q50" s="4"/>
      <c r="R50" s="4"/>
      <c r="S50" s="4"/>
      <c r="T50" s="4"/>
      <c r="AL50" s="15"/>
    </row>
    <row r="51" spans="1:38" x14ac:dyDescent="0.2">
      <c r="A51" s="4"/>
      <c r="B51" s="4"/>
      <c r="C51" s="4"/>
      <c r="D51" s="4"/>
      <c r="E51" s="4"/>
      <c r="F51" s="4"/>
      <c r="G51" s="4"/>
      <c r="H51" s="4"/>
      <c r="I51" s="4"/>
      <c r="J51" s="4"/>
      <c r="K51" s="4"/>
      <c r="L51" s="4"/>
      <c r="M51" s="4"/>
      <c r="N51" s="4"/>
      <c r="O51" s="4"/>
      <c r="P51" s="4"/>
      <c r="Q51" s="4"/>
      <c r="R51" s="4"/>
      <c r="S51" s="4"/>
      <c r="T51" s="4"/>
      <c r="AL51" s="15"/>
    </row>
    <row r="52" spans="1:38" x14ac:dyDescent="0.2">
      <c r="A52" s="4"/>
      <c r="B52" s="4"/>
      <c r="C52" s="4"/>
      <c r="D52" s="4"/>
      <c r="E52" s="4"/>
      <c r="F52" s="4"/>
      <c r="G52" s="4"/>
      <c r="H52" s="4"/>
      <c r="I52" s="4"/>
      <c r="J52" s="4"/>
      <c r="K52" s="4"/>
      <c r="L52" s="4"/>
      <c r="M52" s="4"/>
      <c r="N52" s="4"/>
      <c r="O52" s="4"/>
      <c r="P52" s="4"/>
      <c r="Q52" s="4"/>
      <c r="R52" s="4"/>
      <c r="S52" s="4"/>
      <c r="T52" s="4"/>
      <c r="AL52" s="15"/>
    </row>
    <row r="53" spans="1:38" x14ac:dyDescent="0.2">
      <c r="A53" s="4"/>
      <c r="B53" s="4"/>
      <c r="C53" s="4"/>
      <c r="D53" s="4"/>
      <c r="E53" s="4"/>
      <c r="F53" s="4"/>
      <c r="G53" s="4"/>
      <c r="H53" s="4"/>
      <c r="I53" s="4"/>
      <c r="J53" s="4"/>
      <c r="K53" s="4"/>
      <c r="L53" s="4"/>
      <c r="M53" s="4"/>
      <c r="N53" s="4"/>
      <c r="O53" s="4"/>
      <c r="P53" s="4"/>
      <c r="Q53" s="4"/>
      <c r="R53" s="4"/>
      <c r="S53" s="4"/>
      <c r="T53" s="4"/>
      <c r="AL53" s="15"/>
    </row>
    <row r="54" spans="1:38" x14ac:dyDescent="0.2">
      <c r="A54" s="4"/>
      <c r="B54" s="4"/>
      <c r="C54" s="4"/>
      <c r="D54" s="4"/>
      <c r="E54" s="4"/>
      <c r="F54" s="4"/>
      <c r="G54" s="4"/>
      <c r="H54" s="4"/>
      <c r="I54" s="4"/>
      <c r="J54" s="4"/>
      <c r="K54" s="4"/>
      <c r="L54" s="4"/>
      <c r="M54" s="4"/>
      <c r="N54" s="4"/>
      <c r="O54" s="4"/>
      <c r="P54" s="4"/>
      <c r="Q54" s="4"/>
      <c r="R54" s="4"/>
      <c r="S54" s="4"/>
      <c r="T54" s="4"/>
      <c r="AL54" s="15"/>
    </row>
    <row r="55" spans="1:38" x14ac:dyDescent="0.2">
      <c r="A55" s="4"/>
      <c r="B55" s="4"/>
      <c r="C55" s="4"/>
      <c r="D55" s="4"/>
      <c r="E55" s="4"/>
      <c r="F55" s="4"/>
      <c r="G55" s="4"/>
      <c r="H55" s="4"/>
      <c r="I55" s="4"/>
      <c r="J55" s="4"/>
      <c r="K55" s="4"/>
      <c r="L55" s="4"/>
      <c r="M55" s="4"/>
      <c r="N55" s="4"/>
      <c r="O55" s="4"/>
      <c r="P55" s="4"/>
      <c r="Q55" s="4"/>
      <c r="R55" s="4"/>
      <c r="S55" s="4"/>
      <c r="T55" s="4"/>
      <c r="AL55" s="15"/>
    </row>
    <row r="56" spans="1:38" x14ac:dyDescent="0.2">
      <c r="A56" s="4"/>
      <c r="B56" s="4"/>
      <c r="C56" s="4"/>
      <c r="D56" s="4"/>
      <c r="E56" s="4"/>
      <c r="F56" s="4"/>
      <c r="G56" s="4"/>
      <c r="H56" s="4"/>
      <c r="I56" s="4"/>
      <c r="J56" s="4"/>
      <c r="K56" s="4"/>
      <c r="L56" s="4"/>
      <c r="M56" s="4"/>
      <c r="N56" s="4"/>
      <c r="O56" s="4"/>
      <c r="P56" s="4"/>
      <c r="Q56" s="4"/>
      <c r="R56" s="4"/>
      <c r="S56" s="4"/>
      <c r="T56" s="4"/>
      <c r="AL56" s="15"/>
    </row>
    <row r="57" spans="1:38" x14ac:dyDescent="0.2">
      <c r="A57" s="4"/>
      <c r="B57" s="4"/>
      <c r="C57" s="4"/>
      <c r="D57" s="4"/>
      <c r="E57" s="4"/>
      <c r="F57" s="4"/>
      <c r="G57" s="4"/>
      <c r="H57" s="4"/>
      <c r="I57" s="4"/>
      <c r="J57" s="4"/>
      <c r="K57" s="4"/>
      <c r="L57" s="4"/>
      <c r="M57" s="4"/>
      <c r="N57" s="4"/>
      <c r="O57" s="4"/>
      <c r="P57" s="4"/>
      <c r="Q57" s="4"/>
      <c r="R57" s="4"/>
      <c r="S57" s="4"/>
      <c r="T57" s="4"/>
      <c r="AL57" s="15"/>
    </row>
    <row r="58" spans="1:38" x14ac:dyDescent="0.2">
      <c r="A58" s="4"/>
      <c r="B58" s="4"/>
      <c r="C58" s="4"/>
      <c r="D58" s="4"/>
      <c r="E58" s="4"/>
      <c r="F58" s="4"/>
      <c r="G58" s="4"/>
      <c r="H58" s="4"/>
      <c r="I58" s="4"/>
      <c r="J58" s="4"/>
      <c r="K58" s="4"/>
      <c r="L58" s="4"/>
      <c r="M58" s="4"/>
      <c r="N58" s="4"/>
      <c r="O58" s="4"/>
      <c r="P58" s="4"/>
      <c r="Q58" s="4"/>
      <c r="R58" s="4"/>
      <c r="S58" s="4"/>
      <c r="T58" s="4"/>
      <c r="AL58" s="15"/>
    </row>
    <row r="59" spans="1:38" x14ac:dyDescent="0.2">
      <c r="A59" s="4"/>
      <c r="B59" s="4"/>
      <c r="C59" s="4"/>
      <c r="D59" s="4"/>
      <c r="E59" s="4"/>
      <c r="F59" s="4"/>
      <c r="G59" s="4"/>
      <c r="H59" s="4"/>
      <c r="I59" s="4"/>
      <c r="J59" s="4"/>
      <c r="K59" s="4"/>
      <c r="L59" s="4"/>
      <c r="M59" s="4"/>
      <c r="N59" s="4"/>
      <c r="O59" s="4"/>
      <c r="P59" s="4"/>
      <c r="Q59" s="4"/>
      <c r="R59" s="4"/>
      <c r="S59" s="4"/>
      <c r="T59" s="4"/>
      <c r="AL59" s="15"/>
    </row>
    <row r="60" spans="1:38" x14ac:dyDescent="0.2">
      <c r="A60" s="4"/>
      <c r="B60" s="4"/>
      <c r="C60" s="4"/>
      <c r="D60" s="4"/>
      <c r="E60" s="4"/>
      <c r="F60" s="4"/>
      <c r="G60" s="4"/>
      <c r="H60" s="4"/>
      <c r="I60" s="4"/>
      <c r="J60" s="4"/>
      <c r="K60" s="4"/>
      <c r="L60" s="4"/>
      <c r="M60" s="4"/>
      <c r="N60" s="4"/>
      <c r="O60" s="4"/>
      <c r="P60" s="4"/>
      <c r="Q60" s="4"/>
      <c r="R60" s="4"/>
      <c r="S60" s="4"/>
      <c r="T60" s="4"/>
      <c r="AL60" s="15"/>
    </row>
    <row r="61" spans="1:38" x14ac:dyDescent="0.2">
      <c r="A61" s="4"/>
      <c r="B61" s="4"/>
      <c r="C61" s="4"/>
      <c r="D61" s="4"/>
      <c r="E61" s="4"/>
      <c r="F61" s="4"/>
      <c r="G61" s="4"/>
      <c r="H61" s="4"/>
      <c r="I61" s="4"/>
      <c r="J61" s="4"/>
      <c r="K61" s="4"/>
      <c r="L61" s="4"/>
      <c r="M61" s="4"/>
      <c r="N61" s="4"/>
      <c r="O61" s="4"/>
      <c r="P61" s="4"/>
      <c r="Q61" s="4"/>
      <c r="R61" s="4"/>
      <c r="S61" s="4"/>
      <c r="T61" s="4"/>
      <c r="AL61" s="15"/>
    </row>
    <row r="62" spans="1:38" x14ac:dyDescent="0.2">
      <c r="A62" s="4"/>
      <c r="B62" s="4"/>
      <c r="C62" s="4"/>
      <c r="D62" s="4"/>
      <c r="E62" s="4"/>
      <c r="F62" s="4"/>
      <c r="G62" s="4"/>
      <c r="H62" s="4"/>
      <c r="I62" s="4"/>
      <c r="J62" s="4"/>
      <c r="K62" s="4"/>
      <c r="L62" s="4"/>
      <c r="M62" s="4"/>
      <c r="N62" s="4"/>
      <c r="O62" s="4"/>
      <c r="P62" s="4"/>
      <c r="Q62" s="4"/>
      <c r="R62" s="4"/>
      <c r="S62" s="4"/>
      <c r="T62" s="4"/>
      <c r="AL62" s="15"/>
    </row>
    <row r="63" spans="1:38" x14ac:dyDescent="0.2">
      <c r="A63" s="4"/>
      <c r="B63" s="4"/>
      <c r="C63" s="4"/>
      <c r="D63" s="4"/>
      <c r="E63" s="4"/>
      <c r="F63" s="4"/>
      <c r="G63" s="4"/>
      <c r="H63" s="4"/>
      <c r="I63" s="4"/>
      <c r="J63" s="4"/>
      <c r="K63" s="4"/>
      <c r="L63" s="4"/>
      <c r="M63" s="4"/>
      <c r="N63" s="4"/>
      <c r="O63" s="4"/>
      <c r="P63" s="4"/>
      <c r="Q63" s="4"/>
      <c r="R63" s="4"/>
      <c r="S63" s="4"/>
      <c r="T63" s="4"/>
      <c r="AL63" s="15"/>
    </row>
    <row r="64" spans="1:38" x14ac:dyDescent="0.2">
      <c r="A64" s="4"/>
      <c r="B64" s="4"/>
      <c r="C64" s="4"/>
      <c r="D64" s="4"/>
      <c r="E64" s="4"/>
      <c r="F64" s="4"/>
      <c r="G64" s="4"/>
      <c r="H64" s="4"/>
      <c r="I64" s="4"/>
      <c r="J64" s="4"/>
      <c r="K64" s="4"/>
      <c r="L64" s="4"/>
      <c r="M64" s="4"/>
      <c r="N64" s="4"/>
      <c r="O64" s="4"/>
      <c r="P64" s="4"/>
      <c r="Q64" s="4"/>
      <c r="R64" s="4"/>
      <c r="S64" s="4"/>
      <c r="T64" s="4"/>
      <c r="AL64" s="15"/>
    </row>
    <row r="65" spans="1:38" x14ac:dyDescent="0.2">
      <c r="A65" s="4"/>
      <c r="B65" s="4"/>
      <c r="C65" s="4"/>
      <c r="D65" s="4"/>
      <c r="E65" s="4"/>
      <c r="F65" s="4"/>
      <c r="G65" s="4"/>
      <c r="H65" s="4"/>
      <c r="I65" s="4"/>
      <c r="J65" s="4"/>
      <c r="K65" s="4"/>
      <c r="L65" s="4"/>
      <c r="M65" s="4"/>
      <c r="N65" s="4"/>
      <c r="O65" s="4"/>
      <c r="P65" s="4"/>
      <c r="Q65" s="4"/>
      <c r="R65" s="4"/>
      <c r="S65" s="4"/>
      <c r="T65" s="4"/>
      <c r="AL65" s="15"/>
    </row>
    <row r="66" spans="1:38" x14ac:dyDescent="0.2">
      <c r="A66" s="4"/>
      <c r="B66" s="4"/>
      <c r="C66" s="4"/>
      <c r="D66" s="4"/>
      <c r="E66" s="4"/>
      <c r="F66" s="4"/>
      <c r="G66" s="4"/>
      <c r="H66" s="4"/>
      <c r="I66" s="4"/>
      <c r="J66" s="4"/>
      <c r="K66" s="4"/>
      <c r="L66" s="4"/>
      <c r="M66" s="4"/>
      <c r="N66" s="4"/>
      <c r="O66" s="4"/>
      <c r="P66" s="4"/>
      <c r="Q66" s="4"/>
      <c r="R66" s="4"/>
      <c r="S66" s="4"/>
      <c r="T66" s="4"/>
      <c r="AL66" s="15"/>
    </row>
    <row r="67" spans="1:38" x14ac:dyDescent="0.2">
      <c r="A67" s="4"/>
      <c r="B67" s="4"/>
      <c r="C67" s="4"/>
      <c r="D67" s="4"/>
      <c r="E67" s="4"/>
      <c r="F67" s="4"/>
      <c r="G67" s="4"/>
      <c r="H67" s="4"/>
      <c r="I67" s="4"/>
      <c r="J67" s="4"/>
      <c r="K67" s="4"/>
      <c r="L67" s="4"/>
      <c r="M67" s="4"/>
      <c r="N67" s="4"/>
      <c r="O67" s="4"/>
      <c r="P67" s="4"/>
      <c r="Q67" s="4"/>
      <c r="R67" s="4"/>
      <c r="S67" s="4"/>
      <c r="T67" s="4"/>
      <c r="AL67" s="15"/>
    </row>
    <row r="68" spans="1:38" x14ac:dyDescent="0.2">
      <c r="A68" s="4"/>
      <c r="B68" s="4"/>
      <c r="C68" s="4"/>
      <c r="D68" s="4"/>
      <c r="E68" s="4"/>
      <c r="F68" s="4"/>
      <c r="G68" s="4"/>
      <c r="H68" s="4"/>
      <c r="I68" s="4"/>
      <c r="J68" s="4"/>
      <c r="K68" s="4"/>
      <c r="L68" s="4"/>
      <c r="M68" s="4"/>
      <c r="N68" s="4"/>
      <c r="O68" s="4"/>
      <c r="P68" s="4"/>
      <c r="Q68" s="4"/>
      <c r="R68" s="4"/>
      <c r="S68" s="4"/>
      <c r="T68" s="4"/>
      <c r="AL68" s="15"/>
    </row>
    <row r="69" spans="1:38" x14ac:dyDescent="0.2">
      <c r="A69" s="4"/>
      <c r="B69" s="4"/>
      <c r="C69" s="4"/>
      <c r="D69" s="4"/>
      <c r="E69" s="4"/>
      <c r="F69" s="4"/>
      <c r="G69" s="4"/>
      <c r="H69" s="4"/>
      <c r="I69" s="4"/>
      <c r="J69" s="4"/>
      <c r="K69" s="4"/>
      <c r="L69" s="4"/>
      <c r="M69" s="4"/>
      <c r="N69" s="4"/>
      <c r="O69" s="4"/>
      <c r="P69" s="4"/>
      <c r="Q69" s="4"/>
      <c r="R69" s="4"/>
      <c r="S69" s="4"/>
      <c r="T69" s="4"/>
      <c r="AL69" s="15"/>
    </row>
    <row r="70" spans="1:38" x14ac:dyDescent="0.2">
      <c r="A70" s="4"/>
      <c r="B70" s="4"/>
      <c r="C70" s="4"/>
      <c r="D70" s="4"/>
      <c r="E70" s="4"/>
      <c r="F70" s="4"/>
      <c r="G70" s="4"/>
      <c r="H70" s="4"/>
      <c r="I70" s="4"/>
      <c r="J70" s="4"/>
      <c r="K70" s="4"/>
      <c r="L70" s="4"/>
      <c r="M70" s="4"/>
      <c r="N70" s="4"/>
      <c r="O70" s="4"/>
      <c r="P70" s="4"/>
      <c r="Q70" s="4"/>
      <c r="R70" s="4"/>
      <c r="S70" s="4"/>
      <c r="T70" s="4"/>
      <c r="AL70" s="15"/>
    </row>
    <row r="71" spans="1:38" x14ac:dyDescent="0.2">
      <c r="A71" s="4"/>
      <c r="B71" s="4"/>
      <c r="C71" s="4"/>
      <c r="D71" s="4"/>
      <c r="E71" s="4"/>
      <c r="F71" s="4"/>
      <c r="G71" s="4"/>
      <c r="H71" s="4"/>
      <c r="I71" s="4"/>
      <c r="J71" s="4"/>
      <c r="K71" s="4"/>
      <c r="L71" s="4"/>
      <c r="M71" s="4"/>
      <c r="N71" s="4"/>
      <c r="O71" s="4"/>
      <c r="P71" s="4"/>
      <c r="Q71" s="4"/>
      <c r="R71" s="4"/>
      <c r="S71" s="4"/>
      <c r="T71" s="4"/>
      <c r="AL71" s="15"/>
    </row>
    <row r="72" spans="1:38" x14ac:dyDescent="0.2">
      <c r="A72" s="4"/>
      <c r="B72" s="4"/>
      <c r="C72" s="4"/>
      <c r="D72" s="4"/>
      <c r="E72" s="4"/>
      <c r="F72" s="4"/>
      <c r="G72" s="4"/>
      <c r="H72" s="4"/>
      <c r="I72" s="4"/>
      <c r="J72" s="4"/>
      <c r="K72" s="4"/>
      <c r="L72" s="4"/>
      <c r="M72" s="4"/>
      <c r="N72" s="4"/>
      <c r="O72" s="4"/>
      <c r="P72" s="4"/>
      <c r="Q72" s="4"/>
      <c r="R72" s="4"/>
      <c r="S72" s="4"/>
      <c r="T72" s="4"/>
      <c r="AL72" s="15"/>
    </row>
    <row r="73" spans="1:38" x14ac:dyDescent="0.2">
      <c r="A73" s="4"/>
      <c r="B73" s="4"/>
      <c r="C73" s="4"/>
      <c r="D73" s="4"/>
      <c r="E73" s="4"/>
      <c r="F73" s="4"/>
      <c r="G73" s="4"/>
      <c r="H73" s="4"/>
      <c r="I73" s="4"/>
      <c r="J73" s="4"/>
      <c r="K73" s="4"/>
      <c r="L73" s="4"/>
      <c r="M73" s="4"/>
      <c r="N73" s="4"/>
      <c r="O73" s="4"/>
      <c r="P73" s="4"/>
      <c r="Q73" s="4"/>
      <c r="R73" s="4"/>
      <c r="S73" s="4"/>
      <c r="T73" s="4"/>
      <c r="AL73" s="15"/>
    </row>
    <row r="74" spans="1:38" x14ac:dyDescent="0.2">
      <c r="A74" s="4"/>
      <c r="B74" s="4"/>
      <c r="C74" s="4"/>
      <c r="D74" s="4"/>
      <c r="E74" s="4"/>
      <c r="F74" s="4"/>
      <c r="G74" s="4"/>
      <c r="H74" s="4"/>
      <c r="I74" s="4"/>
      <c r="J74" s="4"/>
      <c r="K74" s="4"/>
      <c r="L74" s="4"/>
      <c r="M74" s="4"/>
      <c r="N74" s="4"/>
      <c r="O74" s="4"/>
      <c r="P74" s="4"/>
      <c r="Q74" s="4"/>
      <c r="R74" s="4"/>
      <c r="S74" s="4"/>
      <c r="T74" s="4"/>
      <c r="AL74" s="15"/>
    </row>
    <row r="75" spans="1:38" x14ac:dyDescent="0.2">
      <c r="A75" s="4"/>
      <c r="B75" s="4"/>
      <c r="C75" s="4"/>
      <c r="D75" s="4"/>
      <c r="E75" s="4"/>
      <c r="F75" s="4"/>
      <c r="G75" s="4"/>
      <c r="H75" s="4"/>
      <c r="I75" s="4"/>
      <c r="J75" s="4"/>
      <c r="K75" s="4"/>
      <c r="L75" s="4"/>
      <c r="M75" s="4"/>
      <c r="N75" s="4"/>
      <c r="O75" s="4"/>
      <c r="P75" s="4"/>
      <c r="Q75" s="4"/>
      <c r="R75" s="4"/>
      <c r="S75" s="4"/>
      <c r="T75" s="4"/>
      <c r="AL75" s="15"/>
    </row>
    <row r="76" spans="1:38" x14ac:dyDescent="0.2">
      <c r="A76" s="4"/>
      <c r="B76" s="4"/>
      <c r="C76" s="4"/>
      <c r="D76" s="4"/>
      <c r="E76" s="4"/>
      <c r="F76" s="4"/>
      <c r="G76" s="4"/>
      <c r="H76" s="4"/>
      <c r="I76" s="4"/>
      <c r="J76" s="4"/>
      <c r="K76" s="4"/>
      <c r="L76" s="4"/>
      <c r="M76" s="4"/>
      <c r="N76" s="4"/>
      <c r="O76" s="4"/>
      <c r="P76" s="4"/>
      <c r="Q76" s="4"/>
      <c r="R76" s="4"/>
      <c r="S76" s="4"/>
      <c r="T76" s="4"/>
      <c r="AL76" s="15"/>
    </row>
    <row r="77" spans="1:38" x14ac:dyDescent="0.2">
      <c r="A77" s="4"/>
      <c r="B77" s="4"/>
      <c r="C77" s="4"/>
      <c r="D77" s="4"/>
      <c r="E77" s="4"/>
      <c r="F77" s="4"/>
      <c r="G77" s="4"/>
      <c r="H77" s="4"/>
      <c r="I77" s="4"/>
      <c r="J77" s="4"/>
      <c r="K77" s="4"/>
      <c r="L77" s="4"/>
      <c r="M77" s="4"/>
      <c r="N77" s="4"/>
      <c r="O77" s="4"/>
      <c r="P77" s="4"/>
      <c r="Q77" s="4"/>
      <c r="R77" s="4"/>
      <c r="S77" s="4"/>
      <c r="T77" s="4"/>
      <c r="AL77" s="15"/>
    </row>
    <row r="78" spans="1:38" x14ac:dyDescent="0.2">
      <c r="A78" s="4"/>
      <c r="B78" s="4"/>
      <c r="C78" s="4"/>
      <c r="D78" s="4"/>
      <c r="E78" s="4"/>
      <c r="F78" s="4"/>
      <c r="G78" s="4"/>
      <c r="H78" s="4"/>
      <c r="I78" s="4"/>
      <c r="J78" s="4"/>
      <c r="K78" s="4"/>
      <c r="L78" s="4"/>
      <c r="M78" s="4"/>
      <c r="N78" s="4"/>
      <c r="O78" s="4"/>
      <c r="P78" s="4"/>
      <c r="Q78" s="4"/>
      <c r="R78" s="4"/>
      <c r="S78" s="4"/>
      <c r="T78" s="4"/>
      <c r="AL78" s="15"/>
    </row>
    <row r="79" spans="1:38" x14ac:dyDescent="0.2">
      <c r="A79" s="4"/>
      <c r="B79" s="4"/>
      <c r="C79" s="4"/>
      <c r="D79" s="4"/>
      <c r="E79" s="4"/>
      <c r="F79" s="4"/>
      <c r="G79" s="4"/>
      <c r="H79" s="4"/>
      <c r="I79" s="4"/>
      <c r="J79" s="4"/>
      <c r="K79" s="4"/>
      <c r="L79" s="4"/>
      <c r="M79" s="4"/>
      <c r="N79" s="4"/>
      <c r="O79" s="4"/>
      <c r="P79" s="4"/>
      <c r="Q79" s="4"/>
      <c r="R79" s="4"/>
      <c r="S79" s="4"/>
      <c r="T79" s="4"/>
      <c r="AL79" s="15"/>
    </row>
    <row r="80" spans="1:38" x14ac:dyDescent="0.2">
      <c r="A80" s="4"/>
      <c r="B80" s="4"/>
      <c r="C80" s="4"/>
      <c r="D80" s="4"/>
      <c r="E80" s="4"/>
      <c r="F80" s="4"/>
      <c r="G80" s="4"/>
      <c r="H80" s="4"/>
      <c r="I80" s="4"/>
      <c r="J80" s="4"/>
      <c r="K80" s="4"/>
      <c r="L80" s="4"/>
      <c r="M80" s="4"/>
      <c r="N80" s="4"/>
      <c r="O80" s="4"/>
      <c r="P80" s="4"/>
      <c r="Q80" s="4"/>
      <c r="R80" s="4"/>
      <c r="S80" s="4"/>
      <c r="T80" s="4"/>
      <c r="AL80" s="15"/>
    </row>
    <row r="81" spans="1:38" x14ac:dyDescent="0.2">
      <c r="A81" s="4"/>
      <c r="B81" s="4"/>
      <c r="C81" s="4"/>
      <c r="D81" s="4"/>
      <c r="E81" s="4"/>
      <c r="F81" s="4"/>
      <c r="G81" s="4"/>
      <c r="H81" s="4"/>
      <c r="I81" s="4"/>
      <c r="J81" s="4"/>
      <c r="K81" s="4"/>
      <c r="L81" s="4"/>
      <c r="M81" s="4"/>
      <c r="N81" s="4"/>
      <c r="O81" s="4"/>
      <c r="P81" s="4"/>
      <c r="Q81" s="4"/>
      <c r="R81" s="4"/>
      <c r="S81" s="4"/>
      <c r="T81" s="4"/>
      <c r="AL81" s="15"/>
    </row>
    <row r="82" spans="1:38" x14ac:dyDescent="0.2">
      <c r="A82" s="4"/>
      <c r="B82" s="4"/>
      <c r="C82" s="4"/>
      <c r="D82" s="4"/>
      <c r="E82" s="4"/>
      <c r="F82" s="4"/>
      <c r="G82" s="4"/>
      <c r="H82" s="4"/>
      <c r="I82" s="4"/>
      <c r="J82" s="4"/>
      <c r="K82" s="4"/>
      <c r="L82" s="4"/>
      <c r="M82" s="4"/>
      <c r="N82" s="4"/>
      <c r="O82" s="4"/>
      <c r="P82" s="4"/>
      <c r="Q82" s="4"/>
      <c r="R82" s="4"/>
      <c r="S82" s="4"/>
      <c r="T82" s="4"/>
      <c r="AL82" s="15"/>
    </row>
    <row r="83" spans="1:38" x14ac:dyDescent="0.2">
      <c r="A83" s="4"/>
      <c r="B83" s="4"/>
      <c r="C83" s="4"/>
      <c r="D83" s="4"/>
      <c r="E83" s="4"/>
      <c r="F83" s="4"/>
      <c r="G83" s="4"/>
      <c r="H83" s="4"/>
      <c r="I83" s="4"/>
      <c r="J83" s="4"/>
      <c r="K83" s="4"/>
      <c r="L83" s="4"/>
      <c r="M83" s="4"/>
      <c r="N83" s="4"/>
      <c r="O83" s="4"/>
      <c r="P83" s="4"/>
      <c r="Q83" s="4"/>
      <c r="R83" s="4"/>
      <c r="S83" s="4"/>
      <c r="T83" s="4"/>
      <c r="AL83" s="15"/>
    </row>
    <row r="84" spans="1:38" x14ac:dyDescent="0.2">
      <c r="A84" s="4"/>
      <c r="B84" s="4"/>
      <c r="C84" s="4"/>
      <c r="D84" s="4"/>
      <c r="E84" s="4"/>
      <c r="F84" s="4"/>
      <c r="G84" s="4"/>
      <c r="H84" s="4"/>
      <c r="I84" s="4"/>
      <c r="J84" s="4"/>
      <c r="K84" s="4"/>
      <c r="L84" s="4"/>
      <c r="M84" s="4"/>
      <c r="N84" s="4"/>
      <c r="O84" s="4"/>
      <c r="P84" s="4"/>
      <c r="Q84" s="4"/>
      <c r="R84" s="4"/>
      <c r="S84" s="4"/>
      <c r="T84" s="4"/>
      <c r="AL84" s="15"/>
    </row>
    <row r="85" spans="1:38" x14ac:dyDescent="0.2">
      <c r="A85" s="4"/>
      <c r="B85" s="4"/>
      <c r="C85" s="4"/>
      <c r="D85" s="4"/>
      <c r="E85" s="4"/>
      <c r="F85" s="4"/>
      <c r="G85" s="4"/>
      <c r="H85" s="4"/>
      <c r="I85" s="4"/>
      <c r="J85" s="4"/>
      <c r="K85" s="4"/>
      <c r="L85" s="4"/>
      <c r="M85" s="4"/>
      <c r="N85" s="4"/>
      <c r="O85" s="4"/>
      <c r="P85" s="4"/>
      <c r="Q85" s="4"/>
      <c r="R85" s="4"/>
      <c r="S85" s="4"/>
      <c r="T85" s="4"/>
      <c r="AL85" s="15"/>
    </row>
    <row r="86" spans="1:38" x14ac:dyDescent="0.2">
      <c r="A86" s="4"/>
      <c r="B86" s="4"/>
      <c r="C86" s="4"/>
      <c r="D86" s="4"/>
      <c r="E86" s="4"/>
      <c r="F86" s="4"/>
      <c r="G86" s="4"/>
      <c r="H86" s="4"/>
      <c r="I86" s="4"/>
      <c r="J86" s="4"/>
      <c r="K86" s="4"/>
      <c r="L86" s="4"/>
      <c r="M86" s="4"/>
      <c r="N86" s="4"/>
      <c r="O86" s="4"/>
      <c r="P86" s="4"/>
      <c r="Q86" s="4"/>
      <c r="R86" s="4"/>
      <c r="S86" s="4"/>
      <c r="T86" s="4"/>
      <c r="AL86" s="15"/>
    </row>
    <row r="87" spans="1:38" x14ac:dyDescent="0.2">
      <c r="A87" s="4"/>
      <c r="B87" s="4"/>
      <c r="C87" s="4"/>
      <c r="D87" s="4"/>
      <c r="E87" s="4"/>
      <c r="F87" s="4"/>
      <c r="G87" s="4"/>
      <c r="H87" s="4"/>
      <c r="I87" s="4"/>
      <c r="J87" s="4"/>
      <c r="K87" s="4"/>
      <c r="L87" s="4"/>
      <c r="M87" s="4"/>
      <c r="N87" s="4"/>
      <c r="O87" s="4"/>
      <c r="P87" s="4"/>
      <c r="Q87" s="4"/>
      <c r="R87" s="4"/>
      <c r="S87" s="4"/>
      <c r="T87" s="4"/>
      <c r="AL87" s="15"/>
    </row>
    <row r="88" spans="1:38" x14ac:dyDescent="0.2">
      <c r="A88" s="4"/>
      <c r="B88" s="4"/>
      <c r="C88" s="4"/>
      <c r="D88" s="4"/>
      <c r="E88" s="4"/>
      <c r="F88" s="4"/>
      <c r="G88" s="4"/>
      <c r="H88" s="4"/>
      <c r="I88" s="4"/>
      <c r="J88" s="4"/>
      <c r="K88" s="4"/>
      <c r="L88" s="4"/>
      <c r="M88" s="4"/>
      <c r="N88" s="4"/>
      <c r="O88" s="4"/>
      <c r="P88" s="4"/>
      <c r="Q88" s="4"/>
      <c r="R88" s="4"/>
      <c r="S88" s="4"/>
      <c r="T88" s="4"/>
      <c r="AL88" s="15"/>
    </row>
    <row r="89" spans="1:38" x14ac:dyDescent="0.2">
      <c r="A89" s="4"/>
      <c r="B89" s="4"/>
      <c r="C89" s="4"/>
      <c r="D89" s="4"/>
      <c r="E89" s="4"/>
      <c r="F89" s="4"/>
      <c r="G89" s="4"/>
      <c r="H89" s="4"/>
      <c r="I89" s="4"/>
      <c r="J89" s="4"/>
      <c r="K89" s="4"/>
      <c r="L89" s="4"/>
      <c r="M89" s="4"/>
      <c r="N89" s="4"/>
      <c r="O89" s="4"/>
      <c r="P89" s="4"/>
      <c r="Q89" s="4"/>
      <c r="R89" s="4"/>
      <c r="S89" s="4"/>
      <c r="T89" s="4"/>
      <c r="AL89" s="15"/>
    </row>
    <row r="90" spans="1:38" x14ac:dyDescent="0.2">
      <c r="A90" s="4"/>
      <c r="B90" s="4"/>
      <c r="C90" s="4"/>
      <c r="D90" s="4"/>
      <c r="E90" s="4"/>
      <c r="F90" s="4"/>
      <c r="G90" s="4"/>
      <c r="H90" s="4"/>
      <c r="I90" s="4"/>
      <c r="J90" s="4"/>
      <c r="K90" s="4"/>
      <c r="L90" s="4"/>
      <c r="M90" s="4"/>
      <c r="N90" s="4"/>
      <c r="O90" s="4"/>
      <c r="P90" s="4"/>
      <c r="Q90" s="4"/>
      <c r="R90" s="4"/>
      <c r="S90" s="4"/>
      <c r="T90" s="4"/>
      <c r="AL90" s="15"/>
    </row>
    <row r="91" spans="1:38" x14ac:dyDescent="0.2">
      <c r="A91" s="4"/>
      <c r="B91" s="4"/>
      <c r="C91" s="4"/>
      <c r="D91" s="4"/>
      <c r="E91" s="4"/>
      <c r="F91" s="4"/>
      <c r="G91" s="4"/>
      <c r="H91" s="4"/>
      <c r="I91" s="4"/>
      <c r="J91" s="4"/>
      <c r="K91" s="4"/>
      <c r="L91" s="4"/>
      <c r="M91" s="4"/>
      <c r="N91" s="4"/>
      <c r="O91" s="4"/>
      <c r="P91" s="4"/>
      <c r="Q91" s="4"/>
      <c r="R91" s="4"/>
      <c r="S91" s="4"/>
      <c r="T91" s="4"/>
      <c r="AL91" s="15"/>
    </row>
    <row r="92" spans="1:38" x14ac:dyDescent="0.2">
      <c r="A92" s="4"/>
      <c r="B92" s="4"/>
      <c r="C92" s="4"/>
      <c r="D92" s="4"/>
      <c r="E92" s="4"/>
      <c r="F92" s="4"/>
      <c r="G92" s="4"/>
      <c r="H92" s="4"/>
      <c r="I92" s="4"/>
      <c r="J92" s="4"/>
      <c r="K92" s="4"/>
      <c r="L92" s="4"/>
      <c r="M92" s="4"/>
      <c r="N92" s="4"/>
      <c r="O92" s="4"/>
      <c r="P92" s="4"/>
      <c r="Q92" s="4"/>
      <c r="R92" s="4"/>
      <c r="S92" s="4"/>
      <c r="T92" s="4"/>
      <c r="AL92" s="15"/>
    </row>
    <row r="93" spans="1:38" x14ac:dyDescent="0.2">
      <c r="A93" s="4"/>
      <c r="B93" s="4"/>
      <c r="C93" s="4"/>
      <c r="D93" s="4"/>
      <c r="E93" s="4"/>
      <c r="F93" s="4"/>
      <c r="G93" s="4"/>
      <c r="H93" s="4"/>
      <c r="I93" s="4"/>
      <c r="J93" s="4"/>
      <c r="K93" s="4"/>
      <c r="L93" s="4"/>
      <c r="M93" s="4"/>
      <c r="N93" s="4"/>
      <c r="O93" s="4"/>
      <c r="P93" s="4"/>
      <c r="Q93" s="4"/>
      <c r="R93" s="4"/>
      <c r="S93" s="4"/>
      <c r="T93" s="4"/>
      <c r="AL93" s="15"/>
    </row>
    <row r="94" spans="1:38" x14ac:dyDescent="0.2">
      <c r="A94" s="4"/>
      <c r="B94" s="4"/>
      <c r="C94" s="4"/>
      <c r="D94" s="4"/>
      <c r="E94" s="4"/>
      <c r="F94" s="4"/>
      <c r="G94" s="4"/>
      <c r="H94" s="4"/>
      <c r="I94" s="4"/>
      <c r="J94" s="4"/>
      <c r="K94" s="4"/>
      <c r="L94" s="4"/>
      <c r="M94" s="4"/>
      <c r="N94" s="4"/>
      <c r="O94" s="4"/>
      <c r="P94" s="4"/>
      <c r="Q94" s="4"/>
      <c r="R94" s="4"/>
      <c r="S94" s="4"/>
      <c r="T94" s="4"/>
      <c r="AL94"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22.85546875" customWidth="1"/>
    <col min="2" max="6" width="9.5703125" customWidth="1"/>
    <col min="7" max="7" width="11.28515625" customWidth="1"/>
    <col min="8" max="12" width="9.5703125" customWidth="1"/>
    <col min="13" max="13" width="11" customWidth="1"/>
    <col min="14" max="14" width="10.5703125" customWidth="1"/>
    <col min="15" max="15" width="11.42578125" customWidth="1"/>
    <col min="16" max="16" width="10.140625" customWidth="1"/>
    <col min="17" max="17" width="12" customWidth="1"/>
    <col min="18" max="18" width="10.28515625" customWidth="1"/>
    <col min="19" max="19" width="13" customWidth="1"/>
    <col min="20" max="20" width="12.140625" customWidth="1"/>
    <col min="21" max="21" width="11.85546875" customWidth="1"/>
    <col min="22" max="22" width="13.42578125" customWidth="1"/>
    <col min="23" max="23" width="14.28515625" customWidth="1"/>
    <col min="24" max="24" width="14.140625" customWidth="1"/>
    <col min="25" max="25" width="13.85546875" customWidth="1"/>
    <col min="26" max="26" width="13.5703125" customWidth="1"/>
    <col min="27" max="27" width="14" customWidth="1"/>
    <col min="28" max="28" width="13.42578125" customWidth="1"/>
    <col min="29" max="29" width="14.7109375" customWidth="1"/>
    <col min="30" max="40" width="17.28515625" customWidth="1"/>
  </cols>
  <sheetData>
    <row r="1" spans="1:40" ht="18.75" customHeight="1" x14ac:dyDescent="0.2">
      <c r="A1" s="2" t="s">
        <v>49</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42</v>
      </c>
      <c r="AM1" s="14"/>
      <c r="AN1" s="14"/>
    </row>
    <row r="2" spans="1:40" x14ac:dyDescent="0.2">
      <c r="A2" s="23" t="s">
        <v>50</v>
      </c>
      <c r="B2" s="24">
        <v>65000</v>
      </c>
      <c r="C2" s="11">
        <f t="shared" ref="C2:M2" si="0">B2</f>
        <v>65000</v>
      </c>
      <c r="D2" s="11">
        <f t="shared" si="0"/>
        <v>65000</v>
      </c>
      <c r="E2" s="11">
        <f t="shared" si="0"/>
        <v>65000</v>
      </c>
      <c r="F2" s="11">
        <f t="shared" si="0"/>
        <v>65000</v>
      </c>
      <c r="G2" s="11">
        <f t="shared" si="0"/>
        <v>65000</v>
      </c>
      <c r="H2" s="11">
        <f t="shared" si="0"/>
        <v>65000</v>
      </c>
      <c r="I2" s="11">
        <f t="shared" si="0"/>
        <v>65000</v>
      </c>
      <c r="J2" s="11">
        <f t="shared" si="0"/>
        <v>65000</v>
      </c>
      <c r="K2" s="11">
        <f t="shared" si="0"/>
        <v>65000</v>
      </c>
      <c r="L2" s="11">
        <f t="shared" si="0"/>
        <v>65000</v>
      </c>
      <c r="M2" s="11">
        <f t="shared" si="0"/>
        <v>65000</v>
      </c>
      <c r="N2" s="11">
        <f t="shared" ref="N2:N3" si="1">M2*(1+$A$24/100)</f>
        <v>74750</v>
      </c>
      <c r="O2" s="11">
        <f t="shared" ref="O2:Y2" si="2">N2</f>
        <v>74750</v>
      </c>
      <c r="P2" s="11">
        <f t="shared" si="2"/>
        <v>74750</v>
      </c>
      <c r="Q2" s="11">
        <f t="shared" si="2"/>
        <v>74750</v>
      </c>
      <c r="R2" s="11">
        <f t="shared" si="2"/>
        <v>74750</v>
      </c>
      <c r="S2" s="11">
        <f t="shared" si="2"/>
        <v>74750</v>
      </c>
      <c r="T2" s="11">
        <f t="shared" si="2"/>
        <v>74750</v>
      </c>
      <c r="U2" s="11">
        <f t="shared" si="2"/>
        <v>74750</v>
      </c>
      <c r="V2" s="11">
        <f t="shared" si="2"/>
        <v>74750</v>
      </c>
      <c r="W2" s="11">
        <f t="shared" si="2"/>
        <v>74750</v>
      </c>
      <c r="X2" s="11">
        <f t="shared" si="2"/>
        <v>74750</v>
      </c>
      <c r="Y2" s="11">
        <f t="shared" si="2"/>
        <v>74750</v>
      </c>
      <c r="Z2" s="11">
        <f t="shared" ref="Z2:Z3" si="3">Y2*(1+$A$24/100)</f>
        <v>85962.5</v>
      </c>
      <c r="AA2" s="11">
        <f t="shared" ref="AA2:AK2" si="4">Z2</f>
        <v>85962.5</v>
      </c>
      <c r="AB2" s="11">
        <f t="shared" si="4"/>
        <v>85962.5</v>
      </c>
      <c r="AC2" s="11">
        <f t="shared" si="4"/>
        <v>85962.5</v>
      </c>
      <c r="AD2" s="11">
        <f t="shared" si="4"/>
        <v>85962.5</v>
      </c>
      <c r="AE2" s="11">
        <f t="shared" si="4"/>
        <v>85962.5</v>
      </c>
      <c r="AF2" s="11">
        <f t="shared" si="4"/>
        <v>85962.5</v>
      </c>
      <c r="AG2" s="11">
        <f t="shared" si="4"/>
        <v>85962.5</v>
      </c>
      <c r="AH2" s="11">
        <f t="shared" si="4"/>
        <v>85962.5</v>
      </c>
      <c r="AI2" s="11">
        <f t="shared" si="4"/>
        <v>85962.5</v>
      </c>
      <c r="AJ2" s="11">
        <f t="shared" si="4"/>
        <v>85962.5</v>
      </c>
      <c r="AK2" s="11">
        <f t="shared" si="4"/>
        <v>85962.5</v>
      </c>
      <c r="AL2" s="25">
        <f t="shared" ref="AL2:AL19" si="5">SUM(B2:AK2)</f>
        <v>2708550</v>
      </c>
      <c r="AM2" s="15"/>
      <c r="AN2" s="15"/>
    </row>
    <row r="3" spans="1:40" x14ac:dyDescent="0.2">
      <c r="A3" s="26" t="s">
        <v>51</v>
      </c>
      <c r="B3" s="24">
        <v>75000</v>
      </c>
      <c r="C3" s="11">
        <f t="shared" ref="C3:M3" si="6">B3</f>
        <v>75000</v>
      </c>
      <c r="D3" s="11">
        <f t="shared" si="6"/>
        <v>75000</v>
      </c>
      <c r="E3" s="11">
        <f t="shared" si="6"/>
        <v>75000</v>
      </c>
      <c r="F3" s="11">
        <f t="shared" si="6"/>
        <v>75000</v>
      </c>
      <c r="G3" s="11">
        <f t="shared" si="6"/>
        <v>75000</v>
      </c>
      <c r="H3" s="11">
        <f t="shared" si="6"/>
        <v>75000</v>
      </c>
      <c r="I3" s="11">
        <f t="shared" si="6"/>
        <v>75000</v>
      </c>
      <c r="J3" s="11">
        <f t="shared" si="6"/>
        <v>75000</v>
      </c>
      <c r="K3" s="11">
        <f t="shared" si="6"/>
        <v>75000</v>
      </c>
      <c r="L3" s="11">
        <f t="shared" si="6"/>
        <v>75000</v>
      </c>
      <c r="M3" s="11">
        <f t="shared" si="6"/>
        <v>75000</v>
      </c>
      <c r="N3" s="11">
        <f t="shared" si="1"/>
        <v>86250</v>
      </c>
      <c r="O3" s="11">
        <f t="shared" ref="O3:Y3" si="7">N3</f>
        <v>86250</v>
      </c>
      <c r="P3" s="11">
        <f t="shared" si="7"/>
        <v>86250</v>
      </c>
      <c r="Q3" s="11">
        <f t="shared" si="7"/>
        <v>86250</v>
      </c>
      <c r="R3" s="11">
        <f t="shared" si="7"/>
        <v>86250</v>
      </c>
      <c r="S3" s="11">
        <f t="shared" si="7"/>
        <v>86250</v>
      </c>
      <c r="T3" s="11">
        <f t="shared" si="7"/>
        <v>86250</v>
      </c>
      <c r="U3" s="11">
        <f t="shared" si="7"/>
        <v>86250</v>
      </c>
      <c r="V3" s="11">
        <f t="shared" si="7"/>
        <v>86250</v>
      </c>
      <c r="W3" s="11">
        <f t="shared" si="7"/>
        <v>86250</v>
      </c>
      <c r="X3" s="11">
        <f t="shared" si="7"/>
        <v>86250</v>
      </c>
      <c r="Y3" s="11">
        <f t="shared" si="7"/>
        <v>86250</v>
      </c>
      <c r="Z3" s="11">
        <f t="shared" si="3"/>
        <v>99187.499999999985</v>
      </c>
      <c r="AA3" s="11">
        <f t="shared" ref="AA3:AK3" si="8">Z3</f>
        <v>99187.499999999985</v>
      </c>
      <c r="AB3" s="11">
        <f t="shared" si="8"/>
        <v>99187.499999999985</v>
      </c>
      <c r="AC3" s="11">
        <f t="shared" si="8"/>
        <v>99187.499999999985</v>
      </c>
      <c r="AD3" s="11">
        <f t="shared" si="8"/>
        <v>99187.499999999985</v>
      </c>
      <c r="AE3" s="11">
        <f t="shared" si="8"/>
        <v>99187.499999999985</v>
      </c>
      <c r="AF3" s="11">
        <f t="shared" si="8"/>
        <v>99187.499999999985</v>
      </c>
      <c r="AG3" s="11">
        <f t="shared" si="8"/>
        <v>99187.499999999985</v>
      </c>
      <c r="AH3" s="11">
        <f t="shared" si="8"/>
        <v>99187.499999999985</v>
      </c>
      <c r="AI3" s="11">
        <f t="shared" si="8"/>
        <v>99187.499999999985</v>
      </c>
      <c r="AJ3" s="11">
        <f t="shared" si="8"/>
        <v>99187.499999999985</v>
      </c>
      <c r="AK3" s="11">
        <f t="shared" si="8"/>
        <v>99187.499999999985</v>
      </c>
      <c r="AL3" s="25">
        <f t="shared" si="5"/>
        <v>3125250</v>
      </c>
      <c r="AM3" s="15"/>
      <c r="AN3" s="15"/>
    </row>
    <row r="4" spans="1:40" x14ac:dyDescent="0.2">
      <c r="A4" s="26" t="s">
        <v>52</v>
      </c>
      <c r="B4" s="24">
        <v>0</v>
      </c>
      <c r="C4" s="11">
        <f t="shared" ref="C4:J4" si="9">B4</f>
        <v>0</v>
      </c>
      <c r="D4" s="11">
        <f t="shared" si="9"/>
        <v>0</v>
      </c>
      <c r="E4" s="11">
        <f t="shared" si="9"/>
        <v>0</v>
      </c>
      <c r="F4" s="11">
        <f t="shared" si="9"/>
        <v>0</v>
      </c>
      <c r="G4" s="11">
        <f t="shared" si="9"/>
        <v>0</v>
      </c>
      <c r="H4" s="11">
        <f t="shared" si="9"/>
        <v>0</v>
      </c>
      <c r="I4" s="11">
        <f t="shared" si="9"/>
        <v>0</v>
      </c>
      <c r="J4" s="11">
        <f t="shared" si="9"/>
        <v>0</v>
      </c>
      <c r="K4" s="24">
        <v>30000</v>
      </c>
      <c r="L4" s="11">
        <f t="shared" ref="L4:V4" si="10">K4</f>
        <v>30000</v>
      </c>
      <c r="M4" s="11">
        <f t="shared" si="10"/>
        <v>30000</v>
      </c>
      <c r="N4" s="11">
        <f t="shared" si="10"/>
        <v>30000</v>
      </c>
      <c r="O4" s="11">
        <f t="shared" si="10"/>
        <v>30000</v>
      </c>
      <c r="P4" s="11">
        <f t="shared" si="10"/>
        <v>30000</v>
      </c>
      <c r="Q4" s="11">
        <f t="shared" si="10"/>
        <v>30000</v>
      </c>
      <c r="R4" s="11">
        <f t="shared" si="10"/>
        <v>30000</v>
      </c>
      <c r="S4" s="11">
        <f t="shared" si="10"/>
        <v>30000</v>
      </c>
      <c r="T4" s="11">
        <f t="shared" si="10"/>
        <v>30000</v>
      </c>
      <c r="U4" s="11">
        <f t="shared" si="10"/>
        <v>30000</v>
      </c>
      <c r="V4" s="11">
        <f t="shared" si="10"/>
        <v>30000</v>
      </c>
      <c r="W4" s="11">
        <f>V4*(1+$A$24/100)</f>
        <v>34500</v>
      </c>
      <c r="X4" s="11">
        <f t="shared" ref="X4:AH4" si="11">W4</f>
        <v>34500</v>
      </c>
      <c r="Y4" s="11">
        <f t="shared" si="11"/>
        <v>34500</v>
      </c>
      <c r="Z4" s="11">
        <f t="shared" si="11"/>
        <v>34500</v>
      </c>
      <c r="AA4" s="11">
        <f t="shared" si="11"/>
        <v>34500</v>
      </c>
      <c r="AB4" s="11">
        <f t="shared" si="11"/>
        <v>34500</v>
      </c>
      <c r="AC4" s="11">
        <f t="shared" si="11"/>
        <v>34500</v>
      </c>
      <c r="AD4" s="11">
        <f t="shared" si="11"/>
        <v>34500</v>
      </c>
      <c r="AE4" s="11">
        <f t="shared" si="11"/>
        <v>34500</v>
      </c>
      <c r="AF4" s="11">
        <f t="shared" si="11"/>
        <v>34500</v>
      </c>
      <c r="AG4" s="11">
        <f t="shared" si="11"/>
        <v>34500</v>
      </c>
      <c r="AH4" s="11">
        <f t="shared" si="11"/>
        <v>34500</v>
      </c>
      <c r="AI4" s="11">
        <f>AH4*(1+$A$24/100)</f>
        <v>39675</v>
      </c>
      <c r="AJ4" s="11">
        <f t="shared" ref="AJ4:AK4" si="12">AI4</f>
        <v>39675</v>
      </c>
      <c r="AK4" s="11">
        <f t="shared" si="12"/>
        <v>39675</v>
      </c>
      <c r="AL4" s="25">
        <f t="shared" si="5"/>
        <v>893025</v>
      </c>
      <c r="AM4" s="15"/>
      <c r="AN4" s="15"/>
    </row>
    <row r="5" spans="1:40" x14ac:dyDescent="0.2">
      <c r="A5" s="26" t="s">
        <v>53</v>
      </c>
      <c r="B5" s="24">
        <v>0</v>
      </c>
      <c r="C5" s="11">
        <f t="shared" ref="C5:M5" si="13">B5</f>
        <v>0</v>
      </c>
      <c r="D5" s="11">
        <f t="shared" si="13"/>
        <v>0</v>
      </c>
      <c r="E5" s="11">
        <f t="shared" si="13"/>
        <v>0</v>
      </c>
      <c r="F5" s="11">
        <f t="shared" si="13"/>
        <v>0</v>
      </c>
      <c r="G5" s="11">
        <f t="shared" si="13"/>
        <v>0</v>
      </c>
      <c r="H5" s="11">
        <f t="shared" si="13"/>
        <v>0</v>
      </c>
      <c r="I5" s="11">
        <f t="shared" si="13"/>
        <v>0</v>
      </c>
      <c r="J5" s="11">
        <f t="shared" si="13"/>
        <v>0</v>
      </c>
      <c r="K5" s="11">
        <f t="shared" si="13"/>
        <v>0</v>
      </c>
      <c r="L5" s="11">
        <f t="shared" si="13"/>
        <v>0</v>
      </c>
      <c r="M5" s="11">
        <f t="shared" si="13"/>
        <v>0</v>
      </c>
      <c r="N5" s="24">
        <v>40000</v>
      </c>
      <c r="O5" s="11">
        <f t="shared" ref="O5:Y5" si="14">N5</f>
        <v>40000</v>
      </c>
      <c r="P5" s="11">
        <f t="shared" si="14"/>
        <v>40000</v>
      </c>
      <c r="Q5" s="11">
        <f t="shared" si="14"/>
        <v>40000</v>
      </c>
      <c r="R5" s="11">
        <f t="shared" si="14"/>
        <v>40000</v>
      </c>
      <c r="S5" s="11">
        <f t="shared" si="14"/>
        <v>40000</v>
      </c>
      <c r="T5" s="11">
        <f t="shared" si="14"/>
        <v>40000</v>
      </c>
      <c r="U5" s="11">
        <f t="shared" si="14"/>
        <v>40000</v>
      </c>
      <c r="V5" s="11">
        <f t="shared" si="14"/>
        <v>40000</v>
      </c>
      <c r="W5" s="11">
        <f t="shared" si="14"/>
        <v>40000</v>
      </c>
      <c r="X5" s="11">
        <f t="shared" si="14"/>
        <v>40000</v>
      </c>
      <c r="Y5" s="11">
        <f t="shared" si="14"/>
        <v>40000</v>
      </c>
      <c r="Z5" s="11">
        <f t="shared" ref="Z5:Z7" si="15">Y5*(1+$A$24/100)</f>
        <v>46000</v>
      </c>
      <c r="AA5" s="11">
        <f t="shared" ref="AA5:AK5" si="16">Z5</f>
        <v>46000</v>
      </c>
      <c r="AB5" s="11">
        <f t="shared" si="16"/>
        <v>46000</v>
      </c>
      <c r="AC5" s="11">
        <f t="shared" si="16"/>
        <v>46000</v>
      </c>
      <c r="AD5" s="11">
        <f t="shared" si="16"/>
        <v>46000</v>
      </c>
      <c r="AE5" s="11">
        <f t="shared" si="16"/>
        <v>46000</v>
      </c>
      <c r="AF5" s="11">
        <f t="shared" si="16"/>
        <v>46000</v>
      </c>
      <c r="AG5" s="11">
        <f t="shared" si="16"/>
        <v>46000</v>
      </c>
      <c r="AH5" s="11">
        <f t="shared" si="16"/>
        <v>46000</v>
      </c>
      <c r="AI5" s="11">
        <f t="shared" si="16"/>
        <v>46000</v>
      </c>
      <c r="AJ5" s="11">
        <f t="shared" si="16"/>
        <v>46000</v>
      </c>
      <c r="AK5" s="11">
        <f t="shared" si="16"/>
        <v>46000</v>
      </c>
      <c r="AL5" s="25">
        <f t="shared" si="5"/>
        <v>1032000</v>
      </c>
      <c r="AM5" s="15"/>
      <c r="AN5" s="15"/>
    </row>
    <row r="6" spans="1:40" x14ac:dyDescent="0.2">
      <c r="A6" s="23" t="s">
        <v>54</v>
      </c>
      <c r="B6" s="24">
        <v>0</v>
      </c>
      <c r="C6" s="11">
        <f t="shared" ref="C6:M6" si="17">B6</f>
        <v>0</v>
      </c>
      <c r="D6" s="11">
        <f t="shared" si="17"/>
        <v>0</v>
      </c>
      <c r="E6" s="11">
        <f t="shared" si="17"/>
        <v>0</v>
      </c>
      <c r="F6" s="11">
        <f t="shared" si="17"/>
        <v>0</v>
      </c>
      <c r="G6" s="11">
        <f t="shared" si="17"/>
        <v>0</v>
      </c>
      <c r="H6" s="11">
        <f t="shared" si="17"/>
        <v>0</v>
      </c>
      <c r="I6" s="11">
        <f t="shared" si="17"/>
        <v>0</v>
      </c>
      <c r="J6" s="11">
        <f t="shared" si="17"/>
        <v>0</v>
      </c>
      <c r="K6" s="11">
        <f t="shared" si="17"/>
        <v>0</v>
      </c>
      <c r="L6" s="11">
        <f t="shared" si="17"/>
        <v>0</v>
      </c>
      <c r="M6" s="11">
        <f t="shared" si="17"/>
        <v>0</v>
      </c>
      <c r="N6" s="24">
        <v>25000</v>
      </c>
      <c r="O6" s="11">
        <f t="shared" ref="O6:Y6" si="18">N6</f>
        <v>25000</v>
      </c>
      <c r="P6" s="11">
        <f t="shared" si="18"/>
        <v>25000</v>
      </c>
      <c r="Q6" s="11">
        <f t="shared" si="18"/>
        <v>25000</v>
      </c>
      <c r="R6" s="11">
        <f t="shared" si="18"/>
        <v>25000</v>
      </c>
      <c r="S6" s="11">
        <f t="shared" si="18"/>
        <v>25000</v>
      </c>
      <c r="T6" s="11">
        <f t="shared" si="18"/>
        <v>25000</v>
      </c>
      <c r="U6" s="11">
        <f t="shared" si="18"/>
        <v>25000</v>
      </c>
      <c r="V6" s="11">
        <f t="shared" si="18"/>
        <v>25000</v>
      </c>
      <c r="W6" s="11">
        <f t="shared" si="18"/>
        <v>25000</v>
      </c>
      <c r="X6" s="11">
        <f t="shared" si="18"/>
        <v>25000</v>
      </c>
      <c r="Y6" s="11">
        <f t="shared" si="18"/>
        <v>25000</v>
      </c>
      <c r="Z6" s="11">
        <f t="shared" si="15"/>
        <v>28749.999999999996</v>
      </c>
      <c r="AA6" s="11">
        <f t="shared" ref="AA6:AK6" si="19">Z6</f>
        <v>28749.999999999996</v>
      </c>
      <c r="AB6" s="11">
        <f t="shared" si="19"/>
        <v>28749.999999999996</v>
      </c>
      <c r="AC6" s="11">
        <f t="shared" si="19"/>
        <v>28749.999999999996</v>
      </c>
      <c r="AD6" s="11">
        <f t="shared" si="19"/>
        <v>28749.999999999996</v>
      </c>
      <c r="AE6" s="11">
        <f t="shared" si="19"/>
        <v>28749.999999999996</v>
      </c>
      <c r="AF6" s="11">
        <f t="shared" si="19"/>
        <v>28749.999999999996</v>
      </c>
      <c r="AG6" s="11">
        <f t="shared" si="19"/>
        <v>28749.999999999996</v>
      </c>
      <c r="AH6" s="11">
        <f t="shared" si="19"/>
        <v>28749.999999999996</v>
      </c>
      <c r="AI6" s="11">
        <f t="shared" si="19"/>
        <v>28749.999999999996</v>
      </c>
      <c r="AJ6" s="11">
        <f t="shared" si="19"/>
        <v>28749.999999999996</v>
      </c>
      <c r="AK6" s="11">
        <f t="shared" si="19"/>
        <v>28749.999999999996</v>
      </c>
      <c r="AL6" s="25">
        <f t="shared" si="5"/>
        <v>645000</v>
      </c>
      <c r="AM6" s="15"/>
      <c r="AN6" s="15"/>
    </row>
    <row r="7" spans="1:40" x14ac:dyDescent="0.2">
      <c r="A7" s="23" t="s">
        <v>55</v>
      </c>
      <c r="B7" s="24">
        <v>0</v>
      </c>
      <c r="C7" s="11">
        <f t="shared" ref="C7:M7" si="20">B7</f>
        <v>0</v>
      </c>
      <c r="D7" s="11">
        <f t="shared" si="20"/>
        <v>0</v>
      </c>
      <c r="E7" s="11">
        <f t="shared" si="20"/>
        <v>0</v>
      </c>
      <c r="F7" s="11">
        <f t="shared" si="20"/>
        <v>0</v>
      </c>
      <c r="G7" s="11">
        <f t="shared" si="20"/>
        <v>0</v>
      </c>
      <c r="H7" s="11">
        <f t="shared" si="20"/>
        <v>0</v>
      </c>
      <c r="I7" s="11">
        <f t="shared" si="20"/>
        <v>0</v>
      </c>
      <c r="J7" s="11">
        <f t="shared" si="20"/>
        <v>0</v>
      </c>
      <c r="K7" s="11">
        <f t="shared" si="20"/>
        <v>0</v>
      </c>
      <c r="L7" s="11">
        <f t="shared" si="20"/>
        <v>0</v>
      </c>
      <c r="M7" s="11">
        <f t="shared" si="20"/>
        <v>0</v>
      </c>
      <c r="N7" s="24">
        <v>40000</v>
      </c>
      <c r="O7" s="11">
        <f t="shared" ref="O7:Y7" si="21">N7</f>
        <v>40000</v>
      </c>
      <c r="P7" s="11">
        <f t="shared" si="21"/>
        <v>40000</v>
      </c>
      <c r="Q7" s="11">
        <f t="shared" si="21"/>
        <v>40000</v>
      </c>
      <c r="R7" s="11">
        <f t="shared" si="21"/>
        <v>40000</v>
      </c>
      <c r="S7" s="11">
        <f t="shared" si="21"/>
        <v>40000</v>
      </c>
      <c r="T7" s="11">
        <f t="shared" si="21"/>
        <v>40000</v>
      </c>
      <c r="U7" s="11">
        <f t="shared" si="21"/>
        <v>40000</v>
      </c>
      <c r="V7" s="11">
        <f t="shared" si="21"/>
        <v>40000</v>
      </c>
      <c r="W7" s="11">
        <f t="shared" si="21"/>
        <v>40000</v>
      </c>
      <c r="X7" s="11">
        <f t="shared" si="21"/>
        <v>40000</v>
      </c>
      <c r="Y7" s="11">
        <f t="shared" si="21"/>
        <v>40000</v>
      </c>
      <c r="Z7" s="11">
        <f t="shared" si="15"/>
        <v>46000</v>
      </c>
      <c r="AA7" s="11">
        <f t="shared" ref="AA7:AK7" si="22">Z7</f>
        <v>46000</v>
      </c>
      <c r="AB7" s="11">
        <f t="shared" si="22"/>
        <v>46000</v>
      </c>
      <c r="AC7" s="11">
        <f t="shared" si="22"/>
        <v>46000</v>
      </c>
      <c r="AD7" s="11">
        <f t="shared" si="22"/>
        <v>46000</v>
      </c>
      <c r="AE7" s="11">
        <f t="shared" si="22"/>
        <v>46000</v>
      </c>
      <c r="AF7" s="11">
        <f t="shared" si="22"/>
        <v>46000</v>
      </c>
      <c r="AG7" s="11">
        <f t="shared" si="22"/>
        <v>46000</v>
      </c>
      <c r="AH7" s="11">
        <f t="shared" si="22"/>
        <v>46000</v>
      </c>
      <c r="AI7" s="11">
        <f t="shared" si="22"/>
        <v>46000</v>
      </c>
      <c r="AJ7" s="11">
        <f t="shared" si="22"/>
        <v>46000</v>
      </c>
      <c r="AK7" s="11">
        <f t="shared" si="22"/>
        <v>46000</v>
      </c>
      <c r="AL7" s="25">
        <f t="shared" si="5"/>
        <v>1032000</v>
      </c>
      <c r="AM7" s="15"/>
      <c r="AN7" s="15"/>
    </row>
    <row r="8" spans="1:40" x14ac:dyDescent="0.2">
      <c r="A8" s="26" t="s">
        <v>56</v>
      </c>
      <c r="B8" s="24">
        <v>0</v>
      </c>
      <c r="C8" s="11">
        <f t="shared" ref="C8:P8" si="23">B8</f>
        <v>0</v>
      </c>
      <c r="D8" s="11">
        <f t="shared" si="23"/>
        <v>0</v>
      </c>
      <c r="E8" s="11">
        <f t="shared" si="23"/>
        <v>0</v>
      </c>
      <c r="F8" s="11">
        <f t="shared" si="23"/>
        <v>0</v>
      </c>
      <c r="G8" s="11">
        <f t="shared" si="23"/>
        <v>0</v>
      </c>
      <c r="H8" s="11">
        <f t="shared" si="23"/>
        <v>0</v>
      </c>
      <c r="I8" s="11">
        <f t="shared" si="23"/>
        <v>0</v>
      </c>
      <c r="J8" s="11">
        <f t="shared" si="23"/>
        <v>0</v>
      </c>
      <c r="K8" s="11">
        <f t="shared" si="23"/>
        <v>0</v>
      </c>
      <c r="L8" s="11">
        <f t="shared" si="23"/>
        <v>0</v>
      </c>
      <c r="M8" s="11">
        <f t="shared" si="23"/>
        <v>0</v>
      </c>
      <c r="N8" s="11">
        <f t="shared" si="23"/>
        <v>0</v>
      </c>
      <c r="O8" s="11">
        <f t="shared" si="23"/>
        <v>0</v>
      </c>
      <c r="P8" s="11">
        <f t="shared" si="23"/>
        <v>0</v>
      </c>
      <c r="Q8" s="24">
        <v>40000</v>
      </c>
      <c r="R8" s="11">
        <f t="shared" ref="R8:AB8" si="24">Q8</f>
        <v>40000</v>
      </c>
      <c r="S8" s="11">
        <f t="shared" si="24"/>
        <v>40000</v>
      </c>
      <c r="T8" s="11">
        <f t="shared" si="24"/>
        <v>40000</v>
      </c>
      <c r="U8" s="11">
        <f t="shared" si="24"/>
        <v>40000</v>
      </c>
      <c r="V8" s="11">
        <f t="shared" si="24"/>
        <v>40000</v>
      </c>
      <c r="W8" s="11">
        <f t="shared" si="24"/>
        <v>40000</v>
      </c>
      <c r="X8" s="11">
        <f t="shared" si="24"/>
        <v>40000</v>
      </c>
      <c r="Y8" s="11">
        <f t="shared" si="24"/>
        <v>40000</v>
      </c>
      <c r="Z8" s="11">
        <f t="shared" si="24"/>
        <v>40000</v>
      </c>
      <c r="AA8" s="11">
        <f t="shared" si="24"/>
        <v>40000</v>
      </c>
      <c r="AB8" s="11">
        <f t="shared" si="24"/>
        <v>40000</v>
      </c>
      <c r="AC8" s="11">
        <f>AB8*(1+$A$24/100)</f>
        <v>46000</v>
      </c>
      <c r="AD8" s="11">
        <f t="shared" ref="AD8:AE8" si="25">AC8</f>
        <v>46000</v>
      </c>
      <c r="AE8" s="11">
        <f t="shared" si="25"/>
        <v>46000</v>
      </c>
      <c r="AF8" s="11">
        <f>AE8*(1+$A$24/100)</f>
        <v>52899.999999999993</v>
      </c>
      <c r="AG8" s="11">
        <f t="shared" ref="AG8:AK8" si="26">AF8</f>
        <v>52899.999999999993</v>
      </c>
      <c r="AH8" s="11">
        <f t="shared" si="26"/>
        <v>52899.999999999993</v>
      </c>
      <c r="AI8" s="11">
        <f t="shared" si="26"/>
        <v>52899.999999999993</v>
      </c>
      <c r="AJ8" s="11">
        <f t="shared" si="26"/>
        <v>52899.999999999993</v>
      </c>
      <c r="AK8" s="11">
        <f t="shared" si="26"/>
        <v>52899.999999999993</v>
      </c>
      <c r="AL8" s="25">
        <f t="shared" si="5"/>
        <v>935400</v>
      </c>
      <c r="AM8" s="15"/>
      <c r="AN8" s="15"/>
    </row>
    <row r="9" spans="1:40" x14ac:dyDescent="0.2">
      <c r="A9" s="23" t="s">
        <v>57</v>
      </c>
      <c r="B9" s="24">
        <v>0</v>
      </c>
      <c r="C9" s="11">
        <f t="shared" ref="C9:M9" si="27">B9</f>
        <v>0</v>
      </c>
      <c r="D9" s="11">
        <f t="shared" si="27"/>
        <v>0</v>
      </c>
      <c r="E9" s="11">
        <f t="shared" si="27"/>
        <v>0</v>
      </c>
      <c r="F9" s="11">
        <f t="shared" si="27"/>
        <v>0</v>
      </c>
      <c r="G9" s="11">
        <f t="shared" si="27"/>
        <v>0</v>
      </c>
      <c r="H9" s="11">
        <f t="shared" si="27"/>
        <v>0</v>
      </c>
      <c r="I9" s="11">
        <f t="shared" si="27"/>
        <v>0</v>
      </c>
      <c r="J9" s="11">
        <f t="shared" si="27"/>
        <v>0</v>
      </c>
      <c r="K9" s="11">
        <f t="shared" si="27"/>
        <v>0</v>
      </c>
      <c r="L9" s="11">
        <f t="shared" si="27"/>
        <v>0</v>
      </c>
      <c r="M9" s="11">
        <f t="shared" si="27"/>
        <v>0</v>
      </c>
      <c r="N9" s="24">
        <v>50000</v>
      </c>
      <c r="O9" s="11">
        <f t="shared" ref="O9:Y9" si="28">N9</f>
        <v>50000</v>
      </c>
      <c r="P9" s="11">
        <f t="shared" si="28"/>
        <v>50000</v>
      </c>
      <c r="Q9" s="11">
        <f t="shared" si="28"/>
        <v>50000</v>
      </c>
      <c r="R9" s="11">
        <f t="shared" si="28"/>
        <v>50000</v>
      </c>
      <c r="S9" s="11">
        <f t="shared" si="28"/>
        <v>50000</v>
      </c>
      <c r="T9" s="11">
        <f t="shared" si="28"/>
        <v>50000</v>
      </c>
      <c r="U9" s="11">
        <f t="shared" si="28"/>
        <v>50000</v>
      </c>
      <c r="V9" s="11">
        <f t="shared" si="28"/>
        <v>50000</v>
      </c>
      <c r="W9" s="11">
        <f t="shared" si="28"/>
        <v>50000</v>
      </c>
      <c r="X9" s="11">
        <f t="shared" si="28"/>
        <v>50000</v>
      </c>
      <c r="Y9" s="11">
        <f t="shared" si="28"/>
        <v>50000</v>
      </c>
      <c r="Z9" s="11">
        <f t="shared" ref="Z9:Z10" si="29">Y9*(1+$A$24/100)</f>
        <v>57499.999999999993</v>
      </c>
      <c r="AA9" s="11">
        <f t="shared" ref="AA9:AK9" si="30">Z9</f>
        <v>57499.999999999993</v>
      </c>
      <c r="AB9" s="11">
        <f t="shared" si="30"/>
        <v>57499.999999999993</v>
      </c>
      <c r="AC9" s="11">
        <f t="shared" si="30"/>
        <v>57499.999999999993</v>
      </c>
      <c r="AD9" s="11">
        <f t="shared" si="30"/>
        <v>57499.999999999993</v>
      </c>
      <c r="AE9" s="11">
        <f t="shared" si="30"/>
        <v>57499.999999999993</v>
      </c>
      <c r="AF9" s="11">
        <f t="shared" si="30"/>
        <v>57499.999999999993</v>
      </c>
      <c r="AG9" s="11">
        <f t="shared" si="30"/>
        <v>57499.999999999993</v>
      </c>
      <c r="AH9" s="11">
        <f t="shared" si="30"/>
        <v>57499.999999999993</v>
      </c>
      <c r="AI9" s="11">
        <f t="shared" si="30"/>
        <v>57499.999999999993</v>
      </c>
      <c r="AJ9" s="11">
        <f t="shared" si="30"/>
        <v>57499.999999999993</v>
      </c>
      <c r="AK9" s="11">
        <f t="shared" si="30"/>
        <v>57499.999999999993</v>
      </c>
      <c r="AL9" s="25">
        <f t="shared" si="5"/>
        <v>1290000</v>
      </c>
      <c r="AM9" s="15"/>
      <c r="AN9" s="15"/>
    </row>
    <row r="10" spans="1:40" x14ac:dyDescent="0.2">
      <c r="A10" s="23" t="s">
        <v>58</v>
      </c>
      <c r="B10" s="24">
        <v>0</v>
      </c>
      <c r="C10" s="11">
        <f t="shared" ref="C10:M10" si="31">B10</f>
        <v>0</v>
      </c>
      <c r="D10" s="11">
        <f t="shared" si="31"/>
        <v>0</v>
      </c>
      <c r="E10" s="11">
        <f t="shared" si="31"/>
        <v>0</v>
      </c>
      <c r="F10" s="11">
        <f t="shared" si="31"/>
        <v>0</v>
      </c>
      <c r="G10" s="11">
        <f t="shared" si="31"/>
        <v>0</v>
      </c>
      <c r="H10" s="11">
        <f t="shared" si="31"/>
        <v>0</v>
      </c>
      <c r="I10" s="11">
        <f t="shared" si="31"/>
        <v>0</v>
      </c>
      <c r="J10" s="11">
        <f t="shared" si="31"/>
        <v>0</v>
      </c>
      <c r="K10" s="11">
        <f t="shared" si="31"/>
        <v>0</v>
      </c>
      <c r="L10" s="11">
        <f t="shared" si="31"/>
        <v>0</v>
      </c>
      <c r="M10" s="11">
        <f t="shared" si="31"/>
        <v>0</v>
      </c>
      <c r="N10" s="24">
        <v>65000</v>
      </c>
      <c r="O10" s="24">
        <v>65000</v>
      </c>
      <c r="P10" s="24">
        <v>65000</v>
      </c>
      <c r="Q10" s="24">
        <v>65000</v>
      </c>
      <c r="R10" s="24">
        <v>65000</v>
      </c>
      <c r="S10" s="24">
        <v>65000</v>
      </c>
      <c r="T10" s="24">
        <v>65000</v>
      </c>
      <c r="U10" s="24">
        <v>65000</v>
      </c>
      <c r="V10" s="24">
        <v>65000</v>
      </c>
      <c r="W10" s="24">
        <v>65000</v>
      </c>
      <c r="X10" s="24">
        <v>65000</v>
      </c>
      <c r="Y10" s="24">
        <v>65000</v>
      </c>
      <c r="Z10" s="11">
        <f t="shared" si="29"/>
        <v>74750</v>
      </c>
      <c r="AA10" s="11">
        <f t="shared" ref="AA10:AK10" si="32">Z10</f>
        <v>74750</v>
      </c>
      <c r="AB10" s="11">
        <f t="shared" si="32"/>
        <v>74750</v>
      </c>
      <c r="AC10" s="11">
        <f t="shared" si="32"/>
        <v>74750</v>
      </c>
      <c r="AD10" s="11">
        <f t="shared" si="32"/>
        <v>74750</v>
      </c>
      <c r="AE10" s="11">
        <f t="shared" si="32"/>
        <v>74750</v>
      </c>
      <c r="AF10" s="11">
        <f t="shared" si="32"/>
        <v>74750</v>
      </c>
      <c r="AG10" s="11">
        <f t="shared" si="32"/>
        <v>74750</v>
      </c>
      <c r="AH10" s="11">
        <f t="shared" si="32"/>
        <v>74750</v>
      </c>
      <c r="AI10" s="11">
        <f t="shared" si="32"/>
        <v>74750</v>
      </c>
      <c r="AJ10" s="11">
        <f t="shared" si="32"/>
        <v>74750</v>
      </c>
      <c r="AK10" s="11">
        <f t="shared" si="32"/>
        <v>74750</v>
      </c>
      <c r="AL10" s="25">
        <f t="shared" si="5"/>
        <v>1677000</v>
      </c>
      <c r="AM10" s="15"/>
      <c r="AN10" s="15"/>
    </row>
    <row r="11" spans="1:40" x14ac:dyDescent="0.2">
      <c r="A11" s="23" t="s">
        <v>57</v>
      </c>
      <c r="B11" s="24">
        <v>0</v>
      </c>
      <c r="C11" s="11">
        <f t="shared" ref="C11:S11" si="33">B11</f>
        <v>0</v>
      </c>
      <c r="D11" s="11">
        <f t="shared" si="33"/>
        <v>0</v>
      </c>
      <c r="E11" s="11">
        <f t="shared" si="33"/>
        <v>0</v>
      </c>
      <c r="F11" s="11">
        <f t="shared" si="33"/>
        <v>0</v>
      </c>
      <c r="G11" s="11">
        <f t="shared" si="33"/>
        <v>0</v>
      </c>
      <c r="H11" s="11">
        <f t="shared" si="33"/>
        <v>0</v>
      </c>
      <c r="I11" s="11">
        <f t="shared" si="33"/>
        <v>0</v>
      </c>
      <c r="J11" s="11">
        <f t="shared" si="33"/>
        <v>0</v>
      </c>
      <c r="K11" s="11">
        <f t="shared" si="33"/>
        <v>0</v>
      </c>
      <c r="L11" s="11">
        <f t="shared" si="33"/>
        <v>0</v>
      </c>
      <c r="M11" s="11">
        <f t="shared" si="33"/>
        <v>0</v>
      </c>
      <c r="N11" s="11">
        <f t="shared" si="33"/>
        <v>0</v>
      </c>
      <c r="O11" s="11">
        <f t="shared" si="33"/>
        <v>0</v>
      </c>
      <c r="P11" s="11">
        <f t="shared" si="33"/>
        <v>0</v>
      </c>
      <c r="Q11" s="11">
        <f t="shared" si="33"/>
        <v>0</v>
      </c>
      <c r="R11" s="11">
        <f t="shared" si="33"/>
        <v>0</v>
      </c>
      <c r="S11" s="11">
        <f t="shared" si="33"/>
        <v>0</v>
      </c>
      <c r="T11" s="24">
        <v>30000</v>
      </c>
      <c r="U11" s="11">
        <f t="shared" ref="U11:AE11" si="34">T11</f>
        <v>30000</v>
      </c>
      <c r="V11" s="11">
        <f t="shared" si="34"/>
        <v>30000</v>
      </c>
      <c r="W11" s="11">
        <f t="shared" si="34"/>
        <v>30000</v>
      </c>
      <c r="X11" s="11">
        <f t="shared" si="34"/>
        <v>30000</v>
      </c>
      <c r="Y11" s="11">
        <f t="shared" si="34"/>
        <v>30000</v>
      </c>
      <c r="Z11" s="11">
        <f t="shared" si="34"/>
        <v>30000</v>
      </c>
      <c r="AA11" s="11">
        <f t="shared" si="34"/>
        <v>30000</v>
      </c>
      <c r="AB11" s="11">
        <f t="shared" si="34"/>
        <v>30000</v>
      </c>
      <c r="AC11" s="11">
        <f t="shared" si="34"/>
        <v>30000</v>
      </c>
      <c r="AD11" s="11">
        <f t="shared" si="34"/>
        <v>30000</v>
      </c>
      <c r="AE11" s="11">
        <f t="shared" si="34"/>
        <v>30000</v>
      </c>
      <c r="AF11" s="11">
        <f t="shared" ref="AF11:AF12" si="35">AE11*(1+$A$24/100)</f>
        <v>34500</v>
      </c>
      <c r="AG11" s="11">
        <f t="shared" ref="AG11:AK11" si="36">AF11</f>
        <v>34500</v>
      </c>
      <c r="AH11" s="11">
        <f t="shared" si="36"/>
        <v>34500</v>
      </c>
      <c r="AI11" s="11">
        <f t="shared" si="36"/>
        <v>34500</v>
      </c>
      <c r="AJ11" s="11">
        <f t="shared" si="36"/>
        <v>34500</v>
      </c>
      <c r="AK11" s="11">
        <f t="shared" si="36"/>
        <v>34500</v>
      </c>
      <c r="AL11" s="25">
        <f t="shared" si="5"/>
        <v>567000</v>
      </c>
      <c r="AM11" s="15"/>
      <c r="AN11" s="15"/>
    </row>
    <row r="12" spans="1:40" x14ac:dyDescent="0.2">
      <c r="A12" s="23" t="s">
        <v>58</v>
      </c>
      <c r="B12" s="24">
        <v>0</v>
      </c>
      <c r="C12" s="11">
        <f t="shared" ref="C12:S12" si="37">B12</f>
        <v>0</v>
      </c>
      <c r="D12" s="11">
        <f t="shared" si="37"/>
        <v>0</v>
      </c>
      <c r="E12" s="11">
        <f t="shared" si="37"/>
        <v>0</v>
      </c>
      <c r="F12" s="11">
        <f t="shared" si="37"/>
        <v>0</v>
      </c>
      <c r="G12" s="11">
        <f t="shared" si="37"/>
        <v>0</v>
      </c>
      <c r="H12" s="11">
        <f t="shared" si="37"/>
        <v>0</v>
      </c>
      <c r="I12" s="11">
        <f t="shared" si="37"/>
        <v>0</v>
      </c>
      <c r="J12" s="11">
        <f t="shared" si="37"/>
        <v>0</v>
      </c>
      <c r="K12" s="11">
        <f t="shared" si="37"/>
        <v>0</v>
      </c>
      <c r="L12" s="11">
        <f t="shared" si="37"/>
        <v>0</v>
      </c>
      <c r="M12" s="11">
        <f t="shared" si="37"/>
        <v>0</v>
      </c>
      <c r="N12" s="11">
        <f t="shared" si="37"/>
        <v>0</v>
      </c>
      <c r="O12" s="11">
        <f t="shared" si="37"/>
        <v>0</v>
      </c>
      <c r="P12" s="11">
        <f t="shared" si="37"/>
        <v>0</v>
      </c>
      <c r="Q12" s="11">
        <f t="shared" si="37"/>
        <v>0</v>
      </c>
      <c r="R12" s="11">
        <f t="shared" si="37"/>
        <v>0</v>
      </c>
      <c r="S12" s="11">
        <f t="shared" si="37"/>
        <v>0</v>
      </c>
      <c r="T12" s="24">
        <v>40000</v>
      </c>
      <c r="U12" s="11">
        <f t="shared" ref="U12:AE12" si="38">T12</f>
        <v>40000</v>
      </c>
      <c r="V12" s="11">
        <f t="shared" si="38"/>
        <v>40000</v>
      </c>
      <c r="W12" s="11">
        <f t="shared" si="38"/>
        <v>40000</v>
      </c>
      <c r="X12" s="11">
        <f t="shared" si="38"/>
        <v>40000</v>
      </c>
      <c r="Y12" s="11">
        <f t="shared" si="38"/>
        <v>40000</v>
      </c>
      <c r="Z12" s="11">
        <f t="shared" si="38"/>
        <v>40000</v>
      </c>
      <c r="AA12" s="11">
        <f t="shared" si="38"/>
        <v>40000</v>
      </c>
      <c r="AB12" s="11">
        <f t="shared" si="38"/>
        <v>40000</v>
      </c>
      <c r="AC12" s="11">
        <f t="shared" si="38"/>
        <v>40000</v>
      </c>
      <c r="AD12" s="11">
        <f t="shared" si="38"/>
        <v>40000</v>
      </c>
      <c r="AE12" s="11">
        <f t="shared" si="38"/>
        <v>40000</v>
      </c>
      <c r="AF12" s="11">
        <f t="shared" si="35"/>
        <v>46000</v>
      </c>
      <c r="AG12" s="11">
        <f t="shared" ref="AG12:AK12" si="39">AF12</f>
        <v>46000</v>
      </c>
      <c r="AH12" s="11">
        <f t="shared" si="39"/>
        <v>46000</v>
      </c>
      <c r="AI12" s="11">
        <f t="shared" si="39"/>
        <v>46000</v>
      </c>
      <c r="AJ12" s="11">
        <f t="shared" si="39"/>
        <v>46000</v>
      </c>
      <c r="AK12" s="11">
        <f t="shared" si="39"/>
        <v>46000</v>
      </c>
      <c r="AL12" s="25">
        <f t="shared" si="5"/>
        <v>756000</v>
      </c>
      <c r="AM12" s="15"/>
      <c r="AN12" s="15"/>
    </row>
    <row r="13" spans="1:40" x14ac:dyDescent="0.2">
      <c r="A13" s="23" t="s">
        <v>57</v>
      </c>
      <c r="B13" s="24">
        <v>0</v>
      </c>
      <c r="C13" s="11">
        <f t="shared" ref="C13:Y13" si="40">B13</f>
        <v>0</v>
      </c>
      <c r="D13" s="11">
        <f t="shared" si="40"/>
        <v>0</v>
      </c>
      <c r="E13" s="11">
        <f t="shared" si="40"/>
        <v>0</v>
      </c>
      <c r="F13" s="11">
        <f t="shared" si="40"/>
        <v>0</v>
      </c>
      <c r="G13" s="11">
        <f t="shared" si="40"/>
        <v>0</v>
      </c>
      <c r="H13" s="11">
        <f t="shared" si="40"/>
        <v>0</v>
      </c>
      <c r="I13" s="11">
        <f t="shared" si="40"/>
        <v>0</v>
      </c>
      <c r="J13" s="11">
        <f t="shared" si="40"/>
        <v>0</v>
      </c>
      <c r="K13" s="11">
        <f t="shared" si="40"/>
        <v>0</v>
      </c>
      <c r="L13" s="11">
        <f t="shared" si="40"/>
        <v>0</v>
      </c>
      <c r="M13" s="11">
        <f t="shared" si="40"/>
        <v>0</v>
      </c>
      <c r="N13" s="11">
        <f t="shared" si="40"/>
        <v>0</v>
      </c>
      <c r="O13" s="11">
        <f t="shared" si="40"/>
        <v>0</v>
      </c>
      <c r="P13" s="11">
        <f t="shared" si="40"/>
        <v>0</v>
      </c>
      <c r="Q13" s="11">
        <f t="shared" si="40"/>
        <v>0</v>
      </c>
      <c r="R13" s="11">
        <f t="shared" si="40"/>
        <v>0</v>
      </c>
      <c r="S13" s="11">
        <f t="shared" si="40"/>
        <v>0</v>
      </c>
      <c r="T13" s="11">
        <f t="shared" si="40"/>
        <v>0</v>
      </c>
      <c r="U13" s="11">
        <f t="shared" si="40"/>
        <v>0</v>
      </c>
      <c r="V13" s="11">
        <f t="shared" si="40"/>
        <v>0</v>
      </c>
      <c r="W13" s="11">
        <f t="shared" si="40"/>
        <v>0</v>
      </c>
      <c r="X13" s="11">
        <f t="shared" si="40"/>
        <v>0</v>
      </c>
      <c r="Y13" s="11">
        <f t="shared" si="40"/>
        <v>0</v>
      </c>
      <c r="Z13" s="24">
        <v>50000</v>
      </c>
      <c r="AA13" s="11">
        <f t="shared" ref="AA13:AK13" si="41">Z13</f>
        <v>50000</v>
      </c>
      <c r="AB13" s="11">
        <f t="shared" si="41"/>
        <v>50000</v>
      </c>
      <c r="AC13" s="11">
        <f t="shared" si="41"/>
        <v>50000</v>
      </c>
      <c r="AD13" s="11">
        <f t="shared" si="41"/>
        <v>50000</v>
      </c>
      <c r="AE13" s="11">
        <f t="shared" si="41"/>
        <v>50000</v>
      </c>
      <c r="AF13" s="11">
        <f t="shared" si="41"/>
        <v>50000</v>
      </c>
      <c r="AG13" s="11">
        <f t="shared" si="41"/>
        <v>50000</v>
      </c>
      <c r="AH13" s="11">
        <f t="shared" si="41"/>
        <v>50000</v>
      </c>
      <c r="AI13" s="11">
        <f t="shared" si="41"/>
        <v>50000</v>
      </c>
      <c r="AJ13" s="11">
        <f t="shared" si="41"/>
        <v>50000</v>
      </c>
      <c r="AK13" s="11">
        <f t="shared" si="41"/>
        <v>50000</v>
      </c>
      <c r="AL13" s="25">
        <f t="shared" si="5"/>
        <v>600000</v>
      </c>
      <c r="AM13" s="15"/>
      <c r="AN13" s="15"/>
    </row>
    <row r="14" spans="1:40" x14ac:dyDescent="0.2">
      <c r="A14" s="26" t="s">
        <v>59</v>
      </c>
      <c r="B14" s="24">
        <v>0</v>
      </c>
      <c r="C14" s="11">
        <f t="shared" ref="C14:S14" si="42">B14</f>
        <v>0</v>
      </c>
      <c r="D14" s="11">
        <f t="shared" si="42"/>
        <v>0</v>
      </c>
      <c r="E14" s="11">
        <f t="shared" si="42"/>
        <v>0</v>
      </c>
      <c r="F14" s="11">
        <f t="shared" si="42"/>
        <v>0</v>
      </c>
      <c r="G14" s="11">
        <f t="shared" si="42"/>
        <v>0</v>
      </c>
      <c r="H14" s="11">
        <f t="shared" si="42"/>
        <v>0</v>
      </c>
      <c r="I14" s="11">
        <f t="shared" si="42"/>
        <v>0</v>
      </c>
      <c r="J14" s="11">
        <f t="shared" si="42"/>
        <v>0</v>
      </c>
      <c r="K14" s="11">
        <f t="shared" si="42"/>
        <v>0</v>
      </c>
      <c r="L14" s="11">
        <f t="shared" si="42"/>
        <v>0</v>
      </c>
      <c r="M14" s="11">
        <f t="shared" si="42"/>
        <v>0</v>
      </c>
      <c r="N14" s="11">
        <f t="shared" si="42"/>
        <v>0</v>
      </c>
      <c r="O14" s="11">
        <f t="shared" si="42"/>
        <v>0</v>
      </c>
      <c r="P14" s="11">
        <f t="shared" si="42"/>
        <v>0</v>
      </c>
      <c r="Q14" s="11">
        <f t="shared" si="42"/>
        <v>0</v>
      </c>
      <c r="R14" s="11">
        <f t="shared" si="42"/>
        <v>0</v>
      </c>
      <c r="S14" s="11">
        <f t="shared" si="42"/>
        <v>0</v>
      </c>
      <c r="T14" s="24">
        <v>50000</v>
      </c>
      <c r="U14" s="11">
        <f t="shared" ref="U14:AE14" si="43">T14</f>
        <v>50000</v>
      </c>
      <c r="V14" s="11">
        <f t="shared" si="43"/>
        <v>50000</v>
      </c>
      <c r="W14" s="11">
        <f t="shared" si="43"/>
        <v>50000</v>
      </c>
      <c r="X14" s="11">
        <f t="shared" si="43"/>
        <v>50000</v>
      </c>
      <c r="Y14" s="11">
        <f t="shared" si="43"/>
        <v>50000</v>
      </c>
      <c r="Z14" s="11">
        <f t="shared" si="43"/>
        <v>50000</v>
      </c>
      <c r="AA14" s="11">
        <f t="shared" si="43"/>
        <v>50000</v>
      </c>
      <c r="AB14" s="11">
        <f t="shared" si="43"/>
        <v>50000</v>
      </c>
      <c r="AC14" s="11">
        <f t="shared" si="43"/>
        <v>50000</v>
      </c>
      <c r="AD14" s="11">
        <f t="shared" si="43"/>
        <v>50000</v>
      </c>
      <c r="AE14" s="11">
        <f t="shared" si="43"/>
        <v>50000</v>
      </c>
      <c r="AF14" s="11">
        <f t="shared" ref="AF14:AF16" si="44">AE14*(1+$A$24/100)</f>
        <v>57499.999999999993</v>
      </c>
      <c r="AG14" s="11">
        <f t="shared" ref="AG14:AK14" si="45">AF14</f>
        <v>57499.999999999993</v>
      </c>
      <c r="AH14" s="11">
        <f t="shared" si="45"/>
        <v>57499.999999999993</v>
      </c>
      <c r="AI14" s="11">
        <f t="shared" si="45"/>
        <v>57499.999999999993</v>
      </c>
      <c r="AJ14" s="11">
        <f t="shared" si="45"/>
        <v>57499.999999999993</v>
      </c>
      <c r="AK14" s="11">
        <f t="shared" si="45"/>
        <v>57499.999999999993</v>
      </c>
      <c r="AL14" s="25">
        <f t="shared" si="5"/>
        <v>945000</v>
      </c>
      <c r="AM14" s="15"/>
      <c r="AN14" s="15"/>
    </row>
    <row r="15" spans="1:40" x14ac:dyDescent="0.2">
      <c r="A15" s="26" t="s">
        <v>56</v>
      </c>
      <c r="B15" s="24">
        <v>0</v>
      </c>
      <c r="C15" s="11">
        <f t="shared" ref="C15:S15" si="46">B15</f>
        <v>0</v>
      </c>
      <c r="D15" s="11">
        <f t="shared" si="46"/>
        <v>0</v>
      </c>
      <c r="E15" s="11">
        <f t="shared" si="46"/>
        <v>0</v>
      </c>
      <c r="F15" s="11">
        <f t="shared" si="46"/>
        <v>0</v>
      </c>
      <c r="G15" s="11">
        <f t="shared" si="46"/>
        <v>0</v>
      </c>
      <c r="H15" s="11">
        <f t="shared" si="46"/>
        <v>0</v>
      </c>
      <c r="I15" s="11">
        <f t="shared" si="46"/>
        <v>0</v>
      </c>
      <c r="J15" s="11">
        <f t="shared" si="46"/>
        <v>0</v>
      </c>
      <c r="K15" s="11">
        <f t="shared" si="46"/>
        <v>0</v>
      </c>
      <c r="L15" s="11">
        <f t="shared" si="46"/>
        <v>0</v>
      </c>
      <c r="M15" s="11">
        <f t="shared" si="46"/>
        <v>0</v>
      </c>
      <c r="N15" s="11">
        <f t="shared" si="46"/>
        <v>0</v>
      </c>
      <c r="O15" s="11">
        <f t="shared" si="46"/>
        <v>0</v>
      </c>
      <c r="P15" s="11">
        <f t="shared" si="46"/>
        <v>0</v>
      </c>
      <c r="Q15" s="11">
        <f t="shared" si="46"/>
        <v>0</v>
      </c>
      <c r="R15" s="11">
        <f t="shared" si="46"/>
        <v>0</v>
      </c>
      <c r="S15" s="11">
        <f t="shared" si="46"/>
        <v>0</v>
      </c>
      <c r="T15" s="11">
        <f>T8</f>
        <v>40000</v>
      </c>
      <c r="U15" s="11">
        <f t="shared" ref="U15:AE15" si="47">T15</f>
        <v>40000</v>
      </c>
      <c r="V15" s="11">
        <f t="shared" si="47"/>
        <v>40000</v>
      </c>
      <c r="W15" s="11">
        <f t="shared" si="47"/>
        <v>40000</v>
      </c>
      <c r="X15" s="11">
        <f t="shared" si="47"/>
        <v>40000</v>
      </c>
      <c r="Y15" s="11">
        <f t="shared" si="47"/>
        <v>40000</v>
      </c>
      <c r="Z15" s="11">
        <f t="shared" si="47"/>
        <v>40000</v>
      </c>
      <c r="AA15" s="11">
        <f t="shared" si="47"/>
        <v>40000</v>
      </c>
      <c r="AB15" s="11">
        <f t="shared" si="47"/>
        <v>40000</v>
      </c>
      <c r="AC15" s="11">
        <f t="shared" si="47"/>
        <v>40000</v>
      </c>
      <c r="AD15" s="11">
        <f t="shared" si="47"/>
        <v>40000</v>
      </c>
      <c r="AE15" s="11">
        <f t="shared" si="47"/>
        <v>40000</v>
      </c>
      <c r="AF15" s="11">
        <f t="shared" si="44"/>
        <v>46000</v>
      </c>
      <c r="AG15" s="11">
        <f t="shared" ref="AG15:AK15" si="48">AF15</f>
        <v>46000</v>
      </c>
      <c r="AH15" s="11">
        <f t="shared" si="48"/>
        <v>46000</v>
      </c>
      <c r="AI15" s="11">
        <f t="shared" si="48"/>
        <v>46000</v>
      </c>
      <c r="AJ15" s="11">
        <f t="shared" si="48"/>
        <v>46000</v>
      </c>
      <c r="AK15" s="11">
        <f t="shared" si="48"/>
        <v>46000</v>
      </c>
      <c r="AL15" s="25">
        <f t="shared" si="5"/>
        <v>756000</v>
      </c>
      <c r="AM15" s="15"/>
      <c r="AN15" s="15"/>
    </row>
    <row r="16" spans="1:40" x14ac:dyDescent="0.2">
      <c r="A16" s="26" t="s">
        <v>56</v>
      </c>
      <c r="B16" s="24">
        <v>0</v>
      </c>
      <c r="C16" s="11">
        <f t="shared" ref="C16:S16" si="49">B16</f>
        <v>0</v>
      </c>
      <c r="D16" s="11">
        <f t="shared" si="49"/>
        <v>0</v>
      </c>
      <c r="E16" s="11">
        <f t="shared" si="49"/>
        <v>0</v>
      </c>
      <c r="F16" s="11">
        <f t="shared" si="49"/>
        <v>0</v>
      </c>
      <c r="G16" s="11">
        <f t="shared" si="49"/>
        <v>0</v>
      </c>
      <c r="H16" s="11">
        <f t="shared" si="49"/>
        <v>0</v>
      </c>
      <c r="I16" s="11">
        <f t="shared" si="49"/>
        <v>0</v>
      </c>
      <c r="J16" s="11">
        <f t="shared" si="49"/>
        <v>0</v>
      </c>
      <c r="K16" s="11">
        <f t="shared" si="49"/>
        <v>0</v>
      </c>
      <c r="L16" s="11">
        <f t="shared" si="49"/>
        <v>0</v>
      </c>
      <c r="M16" s="11">
        <f t="shared" si="49"/>
        <v>0</v>
      </c>
      <c r="N16" s="11">
        <f t="shared" si="49"/>
        <v>0</v>
      </c>
      <c r="O16" s="11">
        <f t="shared" si="49"/>
        <v>0</v>
      </c>
      <c r="P16" s="11">
        <f t="shared" si="49"/>
        <v>0</v>
      </c>
      <c r="Q16" s="11">
        <f t="shared" si="49"/>
        <v>0</v>
      </c>
      <c r="R16" s="11">
        <f t="shared" si="49"/>
        <v>0</v>
      </c>
      <c r="S16" s="11">
        <f t="shared" si="49"/>
        <v>0</v>
      </c>
      <c r="T16" s="11">
        <f>T8</f>
        <v>40000</v>
      </c>
      <c r="U16" s="11">
        <f t="shared" ref="U16:AE16" si="50">T16</f>
        <v>40000</v>
      </c>
      <c r="V16" s="11">
        <f t="shared" si="50"/>
        <v>40000</v>
      </c>
      <c r="W16" s="11">
        <f t="shared" si="50"/>
        <v>40000</v>
      </c>
      <c r="X16" s="11">
        <f t="shared" si="50"/>
        <v>40000</v>
      </c>
      <c r="Y16" s="11">
        <f t="shared" si="50"/>
        <v>40000</v>
      </c>
      <c r="Z16" s="11">
        <f t="shared" si="50"/>
        <v>40000</v>
      </c>
      <c r="AA16" s="11">
        <f t="shared" si="50"/>
        <v>40000</v>
      </c>
      <c r="AB16" s="11">
        <f t="shared" si="50"/>
        <v>40000</v>
      </c>
      <c r="AC16" s="11">
        <f t="shared" si="50"/>
        <v>40000</v>
      </c>
      <c r="AD16" s="11">
        <f t="shared" si="50"/>
        <v>40000</v>
      </c>
      <c r="AE16" s="11">
        <f t="shared" si="50"/>
        <v>40000</v>
      </c>
      <c r="AF16" s="11">
        <f t="shared" si="44"/>
        <v>46000</v>
      </c>
      <c r="AG16" s="11">
        <f t="shared" ref="AG16:AK16" si="51">AF16</f>
        <v>46000</v>
      </c>
      <c r="AH16" s="11">
        <f t="shared" si="51"/>
        <v>46000</v>
      </c>
      <c r="AI16" s="11">
        <f t="shared" si="51"/>
        <v>46000</v>
      </c>
      <c r="AJ16" s="11">
        <f t="shared" si="51"/>
        <v>46000</v>
      </c>
      <c r="AK16" s="11">
        <f t="shared" si="51"/>
        <v>46000</v>
      </c>
      <c r="AL16" s="25">
        <f t="shared" si="5"/>
        <v>756000</v>
      </c>
      <c r="AM16" s="15"/>
      <c r="AN16" s="15"/>
    </row>
    <row r="17" spans="1:40" x14ac:dyDescent="0.2">
      <c r="A17" s="23" t="s">
        <v>58</v>
      </c>
      <c r="B17" s="24">
        <v>0</v>
      </c>
      <c r="C17" s="11">
        <f t="shared" ref="C17:Y17" si="52">B17</f>
        <v>0</v>
      </c>
      <c r="D17" s="11">
        <f t="shared" si="52"/>
        <v>0</v>
      </c>
      <c r="E17" s="11">
        <f t="shared" si="52"/>
        <v>0</v>
      </c>
      <c r="F17" s="11">
        <f t="shared" si="52"/>
        <v>0</v>
      </c>
      <c r="G17" s="11">
        <f t="shared" si="52"/>
        <v>0</v>
      </c>
      <c r="H17" s="11">
        <f t="shared" si="52"/>
        <v>0</v>
      </c>
      <c r="I17" s="11">
        <f t="shared" si="52"/>
        <v>0</v>
      </c>
      <c r="J17" s="11">
        <f t="shared" si="52"/>
        <v>0</v>
      </c>
      <c r="K17" s="11">
        <f t="shared" si="52"/>
        <v>0</v>
      </c>
      <c r="L17" s="11">
        <f t="shared" si="52"/>
        <v>0</v>
      </c>
      <c r="M17" s="11">
        <f t="shared" si="52"/>
        <v>0</v>
      </c>
      <c r="N17" s="11">
        <f t="shared" si="52"/>
        <v>0</v>
      </c>
      <c r="O17" s="11">
        <f t="shared" si="52"/>
        <v>0</v>
      </c>
      <c r="P17" s="11">
        <f t="shared" si="52"/>
        <v>0</v>
      </c>
      <c r="Q17" s="11">
        <f t="shared" si="52"/>
        <v>0</v>
      </c>
      <c r="R17" s="11">
        <f t="shared" si="52"/>
        <v>0</v>
      </c>
      <c r="S17" s="11">
        <f t="shared" si="52"/>
        <v>0</v>
      </c>
      <c r="T17" s="11">
        <f t="shared" si="52"/>
        <v>0</v>
      </c>
      <c r="U17" s="11">
        <f t="shared" si="52"/>
        <v>0</v>
      </c>
      <c r="V17" s="11">
        <f t="shared" si="52"/>
        <v>0</v>
      </c>
      <c r="W17" s="11">
        <f t="shared" si="52"/>
        <v>0</v>
      </c>
      <c r="X17" s="11">
        <f t="shared" si="52"/>
        <v>0</v>
      </c>
      <c r="Y17" s="11">
        <f t="shared" si="52"/>
        <v>0</v>
      </c>
      <c r="Z17" s="24">
        <v>35000</v>
      </c>
      <c r="AA17" s="11">
        <f t="shared" ref="AA17:AK17" si="53">Z17</f>
        <v>35000</v>
      </c>
      <c r="AB17" s="11">
        <f t="shared" si="53"/>
        <v>35000</v>
      </c>
      <c r="AC17" s="11">
        <f t="shared" si="53"/>
        <v>35000</v>
      </c>
      <c r="AD17" s="11">
        <f t="shared" si="53"/>
        <v>35000</v>
      </c>
      <c r="AE17" s="11">
        <f t="shared" si="53"/>
        <v>35000</v>
      </c>
      <c r="AF17" s="11">
        <f t="shared" si="53"/>
        <v>35000</v>
      </c>
      <c r="AG17" s="11">
        <f t="shared" si="53"/>
        <v>35000</v>
      </c>
      <c r="AH17" s="11">
        <f t="shared" si="53"/>
        <v>35000</v>
      </c>
      <c r="AI17" s="11">
        <f t="shared" si="53"/>
        <v>35000</v>
      </c>
      <c r="AJ17" s="11">
        <f t="shared" si="53"/>
        <v>35000</v>
      </c>
      <c r="AK17" s="11">
        <f t="shared" si="53"/>
        <v>35000</v>
      </c>
      <c r="AL17" s="25">
        <f t="shared" si="5"/>
        <v>420000</v>
      </c>
      <c r="AM17" s="15"/>
      <c r="AN17" s="15"/>
    </row>
    <row r="18" spans="1:40" x14ac:dyDescent="0.2">
      <c r="A18" s="26" t="s">
        <v>60</v>
      </c>
      <c r="B18" s="24">
        <v>0</v>
      </c>
      <c r="C18" s="11">
        <f t="shared" ref="C18:S18" si="54">B18</f>
        <v>0</v>
      </c>
      <c r="D18" s="11">
        <f t="shared" si="54"/>
        <v>0</v>
      </c>
      <c r="E18" s="11">
        <f t="shared" si="54"/>
        <v>0</v>
      </c>
      <c r="F18" s="11">
        <f t="shared" si="54"/>
        <v>0</v>
      </c>
      <c r="G18" s="11">
        <f t="shared" si="54"/>
        <v>0</v>
      </c>
      <c r="H18" s="11">
        <f t="shared" si="54"/>
        <v>0</v>
      </c>
      <c r="I18" s="11">
        <f t="shared" si="54"/>
        <v>0</v>
      </c>
      <c r="J18" s="11">
        <f t="shared" si="54"/>
        <v>0</v>
      </c>
      <c r="K18" s="11">
        <f t="shared" si="54"/>
        <v>0</v>
      </c>
      <c r="L18" s="11">
        <f t="shared" si="54"/>
        <v>0</v>
      </c>
      <c r="M18" s="11">
        <f t="shared" si="54"/>
        <v>0</v>
      </c>
      <c r="N18" s="11">
        <f t="shared" si="54"/>
        <v>0</v>
      </c>
      <c r="O18" s="11">
        <f t="shared" si="54"/>
        <v>0</v>
      </c>
      <c r="P18" s="11">
        <f t="shared" si="54"/>
        <v>0</v>
      </c>
      <c r="Q18" s="11">
        <f t="shared" si="54"/>
        <v>0</v>
      </c>
      <c r="R18" s="11">
        <f t="shared" si="54"/>
        <v>0</v>
      </c>
      <c r="S18" s="11">
        <f t="shared" si="54"/>
        <v>0</v>
      </c>
      <c r="T18" s="24">
        <v>45000</v>
      </c>
      <c r="U18" s="11">
        <f t="shared" ref="U18:AE18" si="55">T18</f>
        <v>45000</v>
      </c>
      <c r="V18" s="11">
        <f t="shared" si="55"/>
        <v>45000</v>
      </c>
      <c r="W18" s="11">
        <f t="shared" si="55"/>
        <v>45000</v>
      </c>
      <c r="X18" s="11">
        <f t="shared" si="55"/>
        <v>45000</v>
      </c>
      <c r="Y18" s="11">
        <f t="shared" si="55"/>
        <v>45000</v>
      </c>
      <c r="Z18" s="11">
        <f t="shared" si="55"/>
        <v>45000</v>
      </c>
      <c r="AA18" s="11">
        <f t="shared" si="55"/>
        <v>45000</v>
      </c>
      <c r="AB18" s="11">
        <f t="shared" si="55"/>
        <v>45000</v>
      </c>
      <c r="AC18" s="11">
        <f t="shared" si="55"/>
        <v>45000</v>
      </c>
      <c r="AD18" s="11">
        <f t="shared" si="55"/>
        <v>45000</v>
      </c>
      <c r="AE18" s="11">
        <f t="shared" si="55"/>
        <v>45000</v>
      </c>
      <c r="AF18" s="11">
        <f>AE18*(1+$A$24/100)</f>
        <v>51749.999999999993</v>
      </c>
      <c r="AG18" s="11">
        <f t="shared" ref="AG18:AK18" si="56">AF18</f>
        <v>51749.999999999993</v>
      </c>
      <c r="AH18" s="11">
        <f t="shared" si="56"/>
        <v>51749.999999999993</v>
      </c>
      <c r="AI18" s="11">
        <f t="shared" si="56"/>
        <v>51749.999999999993</v>
      </c>
      <c r="AJ18" s="11">
        <f t="shared" si="56"/>
        <v>51749.999999999993</v>
      </c>
      <c r="AK18" s="11">
        <f t="shared" si="56"/>
        <v>51749.999999999993</v>
      </c>
      <c r="AL18" s="25">
        <f t="shared" si="5"/>
        <v>850500</v>
      </c>
      <c r="AM18" s="15"/>
      <c r="AN18" s="15"/>
    </row>
    <row r="19" spans="1:40" x14ac:dyDescent="0.2">
      <c r="A19" s="26" t="s">
        <v>61</v>
      </c>
      <c r="B19" s="24">
        <v>0</v>
      </c>
      <c r="C19" s="11">
        <f t="shared" ref="C19:M19" si="57">B19</f>
        <v>0</v>
      </c>
      <c r="D19" s="11">
        <f t="shared" si="57"/>
        <v>0</v>
      </c>
      <c r="E19" s="11">
        <f t="shared" si="57"/>
        <v>0</v>
      </c>
      <c r="F19" s="11">
        <f t="shared" si="57"/>
        <v>0</v>
      </c>
      <c r="G19" s="11">
        <f t="shared" si="57"/>
        <v>0</v>
      </c>
      <c r="H19" s="11">
        <f t="shared" si="57"/>
        <v>0</v>
      </c>
      <c r="I19" s="11">
        <f t="shared" si="57"/>
        <v>0</v>
      </c>
      <c r="J19" s="11">
        <f t="shared" si="57"/>
        <v>0</v>
      </c>
      <c r="K19" s="11">
        <f t="shared" si="57"/>
        <v>0</v>
      </c>
      <c r="L19" s="11">
        <f t="shared" si="57"/>
        <v>0</v>
      </c>
      <c r="M19" s="11">
        <f t="shared" si="57"/>
        <v>0</v>
      </c>
      <c r="N19" s="24">
        <v>30000</v>
      </c>
      <c r="O19" s="11">
        <f t="shared" ref="O19:Y19" si="58">N19</f>
        <v>30000</v>
      </c>
      <c r="P19" s="11">
        <f t="shared" si="58"/>
        <v>30000</v>
      </c>
      <c r="Q19" s="11">
        <f t="shared" si="58"/>
        <v>30000</v>
      </c>
      <c r="R19" s="11">
        <f t="shared" si="58"/>
        <v>30000</v>
      </c>
      <c r="S19" s="11">
        <f t="shared" si="58"/>
        <v>30000</v>
      </c>
      <c r="T19" s="11">
        <f t="shared" si="58"/>
        <v>30000</v>
      </c>
      <c r="U19" s="11">
        <f t="shared" si="58"/>
        <v>30000</v>
      </c>
      <c r="V19" s="11">
        <f t="shared" si="58"/>
        <v>30000</v>
      </c>
      <c r="W19" s="11">
        <f t="shared" si="58"/>
        <v>30000</v>
      </c>
      <c r="X19" s="11">
        <f t="shared" si="58"/>
        <v>30000</v>
      </c>
      <c r="Y19" s="11">
        <f t="shared" si="58"/>
        <v>30000</v>
      </c>
      <c r="Z19" s="11">
        <f>Y19*(1+$A$24/100)</f>
        <v>34500</v>
      </c>
      <c r="AA19" s="11">
        <f t="shared" ref="AA19:AK19" si="59">Z19</f>
        <v>34500</v>
      </c>
      <c r="AB19" s="11">
        <f t="shared" si="59"/>
        <v>34500</v>
      </c>
      <c r="AC19" s="11">
        <f t="shared" si="59"/>
        <v>34500</v>
      </c>
      <c r="AD19" s="11">
        <f t="shared" si="59"/>
        <v>34500</v>
      </c>
      <c r="AE19" s="11">
        <f t="shared" si="59"/>
        <v>34500</v>
      </c>
      <c r="AF19" s="11">
        <f t="shared" si="59"/>
        <v>34500</v>
      </c>
      <c r="AG19" s="11">
        <f t="shared" si="59"/>
        <v>34500</v>
      </c>
      <c r="AH19" s="11">
        <f t="shared" si="59"/>
        <v>34500</v>
      </c>
      <c r="AI19" s="11">
        <f t="shared" si="59"/>
        <v>34500</v>
      </c>
      <c r="AJ19" s="11">
        <f t="shared" si="59"/>
        <v>34500</v>
      </c>
      <c r="AK19" s="11">
        <f t="shared" si="59"/>
        <v>34500</v>
      </c>
      <c r="AL19" s="25">
        <f t="shared" si="5"/>
        <v>774000</v>
      </c>
      <c r="AM19" s="15"/>
      <c r="AN19" s="15"/>
    </row>
    <row r="20" spans="1:40" x14ac:dyDescent="0.2">
      <c r="A20" s="25"/>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25"/>
      <c r="AM20" s="15"/>
      <c r="AN20" s="15"/>
    </row>
    <row r="21" spans="1:40" x14ac:dyDescent="0.2">
      <c r="A21" s="2" t="s">
        <v>62</v>
      </c>
      <c r="B21" s="16">
        <f t="shared" ref="B21:AL21" si="60">SUM(B2:B20)</f>
        <v>140000</v>
      </c>
      <c r="C21" s="16">
        <f t="shared" si="60"/>
        <v>140000</v>
      </c>
      <c r="D21" s="16">
        <f t="shared" si="60"/>
        <v>140000</v>
      </c>
      <c r="E21" s="16">
        <f t="shared" si="60"/>
        <v>140000</v>
      </c>
      <c r="F21" s="16">
        <f t="shared" si="60"/>
        <v>140000</v>
      </c>
      <c r="G21" s="16">
        <f t="shared" si="60"/>
        <v>140000</v>
      </c>
      <c r="H21" s="16">
        <f t="shared" si="60"/>
        <v>140000</v>
      </c>
      <c r="I21" s="16">
        <f t="shared" si="60"/>
        <v>140000</v>
      </c>
      <c r="J21" s="16">
        <f t="shared" si="60"/>
        <v>140000</v>
      </c>
      <c r="K21" s="16">
        <f t="shared" si="60"/>
        <v>170000</v>
      </c>
      <c r="L21" s="16">
        <f t="shared" si="60"/>
        <v>170000</v>
      </c>
      <c r="M21" s="16">
        <f t="shared" si="60"/>
        <v>170000</v>
      </c>
      <c r="N21" s="16">
        <f t="shared" si="60"/>
        <v>441000</v>
      </c>
      <c r="O21" s="16">
        <f t="shared" si="60"/>
        <v>441000</v>
      </c>
      <c r="P21" s="16">
        <f t="shared" si="60"/>
        <v>441000</v>
      </c>
      <c r="Q21" s="16">
        <f t="shared" si="60"/>
        <v>481000</v>
      </c>
      <c r="R21" s="16">
        <f t="shared" si="60"/>
        <v>481000</v>
      </c>
      <c r="S21" s="16">
        <f t="shared" si="60"/>
        <v>481000</v>
      </c>
      <c r="T21" s="16">
        <f t="shared" si="60"/>
        <v>726000</v>
      </c>
      <c r="U21" s="16">
        <f t="shared" si="60"/>
        <v>726000</v>
      </c>
      <c r="V21" s="16">
        <f t="shared" si="60"/>
        <v>726000</v>
      </c>
      <c r="W21" s="16">
        <f t="shared" si="60"/>
        <v>730500</v>
      </c>
      <c r="X21" s="16">
        <f t="shared" si="60"/>
        <v>730500</v>
      </c>
      <c r="Y21" s="16">
        <f t="shared" si="60"/>
        <v>730500</v>
      </c>
      <c r="Z21" s="16">
        <f t="shared" si="60"/>
        <v>877150</v>
      </c>
      <c r="AA21" s="16">
        <f t="shared" si="60"/>
        <v>877150</v>
      </c>
      <c r="AB21" s="16">
        <f t="shared" si="60"/>
        <v>877150</v>
      </c>
      <c r="AC21" s="16">
        <f t="shared" si="60"/>
        <v>883150</v>
      </c>
      <c r="AD21" s="16">
        <f t="shared" si="60"/>
        <v>883150</v>
      </c>
      <c r="AE21" s="16">
        <f t="shared" si="60"/>
        <v>883150</v>
      </c>
      <c r="AF21" s="16">
        <f t="shared" si="60"/>
        <v>926800</v>
      </c>
      <c r="AG21" s="16">
        <f t="shared" si="60"/>
        <v>926800</v>
      </c>
      <c r="AH21" s="16">
        <f t="shared" si="60"/>
        <v>926800</v>
      </c>
      <c r="AI21" s="16">
        <f t="shared" si="60"/>
        <v>931975</v>
      </c>
      <c r="AJ21" s="16">
        <f t="shared" si="60"/>
        <v>931975</v>
      </c>
      <c r="AK21" s="16">
        <f t="shared" si="60"/>
        <v>931975</v>
      </c>
      <c r="AL21" s="1">
        <f t="shared" si="60"/>
        <v>19762725</v>
      </c>
      <c r="AM21" s="15"/>
      <c r="AN21" s="15"/>
    </row>
    <row r="22" spans="1:40" x14ac:dyDescent="0.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x14ac:dyDescent="0.2">
      <c r="A23" s="27" t="s">
        <v>63</v>
      </c>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x14ac:dyDescent="0.2">
      <c r="A24" s="27">
        <v>15</v>
      </c>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x14ac:dyDescent="0.2">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x14ac:dyDescent="0.2">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x14ac:dyDescent="0.2">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x14ac:dyDescent="0.2">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x14ac:dyDescent="0.2">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x14ac:dyDescent="0.2">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x14ac:dyDescent="0.2">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x14ac:dyDescent="0.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x14ac:dyDescent="0.2">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x14ac:dyDescent="0.2">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x14ac:dyDescent="0.2">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x14ac:dyDescent="0.2">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x14ac:dyDescent="0.2">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x14ac:dyDescent="0.2">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x14ac:dyDescent="0.2">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x14ac:dyDescent="0.2">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x14ac:dyDescent="0.2">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x14ac:dyDescent="0.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x14ac:dyDescent="0.2">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x14ac:dyDescent="0.2">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x14ac:dyDescent="0.2">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x14ac:dyDescent="0.2">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x14ac:dyDescent="0.2">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x14ac:dyDescent="0.2">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x14ac:dyDescent="0.2">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x14ac:dyDescent="0.2">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x14ac:dyDescent="0.2">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x14ac:dyDescent="0.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2">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x14ac:dyDescent="0.2">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x14ac:dyDescent="0.2">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x14ac:dyDescent="0.2">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x14ac:dyDescent="0.2">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x14ac:dyDescent="0.2">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x14ac:dyDescent="0.2">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x14ac:dyDescent="0.2">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x14ac:dyDescent="0.2">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x14ac:dyDescent="0.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x14ac:dyDescent="0.2">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2">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2">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2">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2">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2">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2">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2">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x14ac:dyDescent="0.2">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x14ac:dyDescent="0.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x14ac:dyDescent="0.2">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x14ac:dyDescent="0.2">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x14ac:dyDescent="0.2">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x14ac:dyDescent="0.2">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x14ac:dyDescent="0.2">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x14ac:dyDescent="0.2">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x14ac:dyDescent="0.2">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x14ac:dyDescent="0.2">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2">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2">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2">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2">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2">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row r="87" spans="1:40" x14ac:dyDescent="0.2">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row>
    <row r="88" spans="1:40" x14ac:dyDescent="0.2">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row>
    <row r="89" spans="1:40" x14ac:dyDescent="0.2">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row>
    <row r="90" spans="1:40" x14ac:dyDescent="0.2">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row>
    <row r="91" spans="1:40" x14ac:dyDescent="0.2">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row>
    <row r="92" spans="1:40" x14ac:dyDescent="0.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row>
    <row r="93" spans="1:40" x14ac:dyDescent="0.2">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row>
    <row r="94" spans="1:40" x14ac:dyDescent="0.2">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26.85546875" customWidth="1"/>
    <col min="2" max="8" width="9.42578125" customWidth="1"/>
    <col min="9" max="9" width="11.28515625" customWidth="1"/>
    <col min="10" max="10" width="11" customWidth="1"/>
    <col min="11" max="13" width="9.42578125" customWidth="1"/>
    <col min="14" max="38" width="17.28515625" customWidth="1"/>
  </cols>
  <sheetData>
    <row r="1" spans="1:38" ht="12.75" customHeight="1" x14ac:dyDescent="0.2">
      <c r="A1" s="2" t="s">
        <v>64</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42</v>
      </c>
    </row>
    <row r="2" spans="1:38" ht="12.75" customHeight="1" x14ac:dyDescent="0.2">
      <c r="A2" s="28" t="s">
        <v>65</v>
      </c>
      <c r="B2" s="29">
        <v>0</v>
      </c>
      <c r="C2" s="29">
        <v>0</v>
      </c>
      <c r="D2" s="29">
        <v>30000</v>
      </c>
      <c r="E2" s="30">
        <f t="shared" ref="E2:M2" si="0">D2</f>
        <v>30000</v>
      </c>
      <c r="F2" s="30">
        <f t="shared" si="0"/>
        <v>30000</v>
      </c>
      <c r="G2" s="30">
        <f t="shared" si="0"/>
        <v>30000</v>
      </c>
      <c r="H2" s="30">
        <f t="shared" si="0"/>
        <v>30000</v>
      </c>
      <c r="I2" s="30">
        <f t="shared" si="0"/>
        <v>30000</v>
      </c>
      <c r="J2" s="30">
        <f t="shared" si="0"/>
        <v>30000</v>
      </c>
      <c r="K2" s="30">
        <f t="shared" si="0"/>
        <v>30000</v>
      </c>
      <c r="L2" s="30">
        <f t="shared" si="0"/>
        <v>30000</v>
      </c>
      <c r="M2" s="30">
        <f t="shared" si="0"/>
        <v>30000</v>
      </c>
      <c r="N2" s="29">
        <v>0</v>
      </c>
      <c r="O2" s="30">
        <f t="shared" ref="O2:AK2" si="1">N2</f>
        <v>0</v>
      </c>
      <c r="P2" s="30">
        <f t="shared" si="1"/>
        <v>0</v>
      </c>
      <c r="Q2" s="30">
        <f t="shared" si="1"/>
        <v>0</v>
      </c>
      <c r="R2" s="30">
        <f t="shared" si="1"/>
        <v>0</v>
      </c>
      <c r="S2" s="30">
        <f t="shared" si="1"/>
        <v>0</v>
      </c>
      <c r="T2" s="30">
        <f t="shared" si="1"/>
        <v>0</v>
      </c>
      <c r="U2" s="30">
        <f t="shared" si="1"/>
        <v>0</v>
      </c>
      <c r="V2" s="30">
        <f t="shared" si="1"/>
        <v>0</v>
      </c>
      <c r="W2" s="30">
        <f t="shared" si="1"/>
        <v>0</v>
      </c>
      <c r="X2" s="30">
        <f t="shared" si="1"/>
        <v>0</v>
      </c>
      <c r="Y2" s="30">
        <f t="shared" si="1"/>
        <v>0</v>
      </c>
      <c r="Z2" s="30">
        <f t="shared" si="1"/>
        <v>0</v>
      </c>
      <c r="AA2" s="30">
        <f t="shared" si="1"/>
        <v>0</v>
      </c>
      <c r="AB2" s="30">
        <f t="shared" si="1"/>
        <v>0</v>
      </c>
      <c r="AC2" s="30">
        <f t="shared" si="1"/>
        <v>0</v>
      </c>
      <c r="AD2" s="30">
        <f t="shared" si="1"/>
        <v>0</v>
      </c>
      <c r="AE2" s="30">
        <f t="shared" si="1"/>
        <v>0</v>
      </c>
      <c r="AF2" s="30">
        <f t="shared" si="1"/>
        <v>0</v>
      </c>
      <c r="AG2" s="30">
        <f t="shared" si="1"/>
        <v>0</v>
      </c>
      <c r="AH2" s="30">
        <f t="shared" si="1"/>
        <v>0</v>
      </c>
      <c r="AI2" s="30">
        <f t="shared" si="1"/>
        <v>0</v>
      </c>
      <c r="AJ2" s="30">
        <f t="shared" si="1"/>
        <v>0</v>
      </c>
      <c r="AK2" s="30">
        <f t="shared" si="1"/>
        <v>0</v>
      </c>
      <c r="AL2" s="30">
        <f>SUM(B2:AK2)</f>
        <v>300000</v>
      </c>
    </row>
    <row r="3" spans="1:38" ht="12.75" customHeight="1" x14ac:dyDescent="0.2">
      <c r="A3" s="28" t="s">
        <v>66</v>
      </c>
      <c r="B3" s="29">
        <v>0</v>
      </c>
      <c r="C3" s="30">
        <f t="shared" ref="C3:M3" si="2">B3</f>
        <v>0</v>
      </c>
      <c r="D3" s="30">
        <f t="shared" si="2"/>
        <v>0</v>
      </c>
      <c r="E3" s="30">
        <f t="shared" si="2"/>
        <v>0</v>
      </c>
      <c r="F3" s="30">
        <f t="shared" si="2"/>
        <v>0</v>
      </c>
      <c r="G3" s="30">
        <f t="shared" si="2"/>
        <v>0</v>
      </c>
      <c r="H3" s="30">
        <f t="shared" si="2"/>
        <v>0</v>
      </c>
      <c r="I3" s="30">
        <f t="shared" si="2"/>
        <v>0</v>
      </c>
      <c r="J3" s="30">
        <f t="shared" si="2"/>
        <v>0</v>
      </c>
      <c r="K3" s="30">
        <f t="shared" si="2"/>
        <v>0</v>
      </c>
      <c r="L3" s="30">
        <f t="shared" si="2"/>
        <v>0</v>
      </c>
      <c r="M3" s="30">
        <f t="shared" si="2"/>
        <v>0</v>
      </c>
      <c r="N3" s="29">
        <v>50000</v>
      </c>
      <c r="O3" s="30">
        <f t="shared" ref="O3:Y3" si="3">N3</f>
        <v>50000</v>
      </c>
      <c r="P3" s="30">
        <f t="shared" si="3"/>
        <v>50000</v>
      </c>
      <c r="Q3" s="30">
        <f t="shared" si="3"/>
        <v>50000</v>
      </c>
      <c r="R3" s="30">
        <f t="shared" si="3"/>
        <v>50000</v>
      </c>
      <c r="S3" s="30">
        <f t="shared" si="3"/>
        <v>50000</v>
      </c>
      <c r="T3" s="30">
        <f t="shared" si="3"/>
        <v>50000</v>
      </c>
      <c r="U3" s="30">
        <f t="shared" si="3"/>
        <v>50000</v>
      </c>
      <c r="V3" s="30">
        <f t="shared" si="3"/>
        <v>50000</v>
      </c>
      <c r="W3" s="30">
        <f t="shared" si="3"/>
        <v>50000</v>
      </c>
      <c r="X3" s="30">
        <f t="shared" si="3"/>
        <v>50000</v>
      </c>
      <c r="Y3" s="30">
        <f t="shared" si="3"/>
        <v>50000</v>
      </c>
      <c r="Z3" s="30">
        <f>Y3*1.1</f>
        <v>55000.000000000007</v>
      </c>
      <c r="AA3" s="30">
        <f t="shared" ref="AA3:AL3" si="4">Z3</f>
        <v>55000.000000000007</v>
      </c>
      <c r="AB3" s="30">
        <f t="shared" si="4"/>
        <v>55000.000000000007</v>
      </c>
      <c r="AC3" s="30">
        <f t="shared" si="4"/>
        <v>55000.000000000007</v>
      </c>
      <c r="AD3" s="30">
        <f t="shared" si="4"/>
        <v>55000.000000000007</v>
      </c>
      <c r="AE3" s="30">
        <f t="shared" si="4"/>
        <v>55000.000000000007</v>
      </c>
      <c r="AF3" s="30">
        <f t="shared" si="4"/>
        <v>55000.000000000007</v>
      </c>
      <c r="AG3" s="30">
        <f t="shared" si="4"/>
        <v>55000.000000000007</v>
      </c>
      <c r="AH3" s="30">
        <f t="shared" si="4"/>
        <v>55000.000000000007</v>
      </c>
      <c r="AI3" s="30">
        <f t="shared" si="4"/>
        <v>55000.000000000007</v>
      </c>
      <c r="AJ3" s="30">
        <f t="shared" si="4"/>
        <v>55000.000000000007</v>
      </c>
      <c r="AK3" s="30">
        <f t="shared" si="4"/>
        <v>55000.000000000007</v>
      </c>
      <c r="AL3" s="30">
        <f t="shared" si="4"/>
        <v>55000.000000000007</v>
      </c>
    </row>
    <row r="4" spans="1:38" ht="12.75" customHeight="1" x14ac:dyDescent="0.2">
      <c r="A4" s="28" t="s">
        <v>67</v>
      </c>
      <c r="B4" s="29">
        <v>10000</v>
      </c>
      <c r="C4" s="30">
        <f t="shared" ref="C4:M4" si="5">B4</f>
        <v>10000</v>
      </c>
      <c r="D4" s="30">
        <f t="shared" si="5"/>
        <v>10000</v>
      </c>
      <c r="E4" s="30">
        <f t="shared" si="5"/>
        <v>10000</v>
      </c>
      <c r="F4" s="30">
        <f t="shared" si="5"/>
        <v>10000</v>
      </c>
      <c r="G4" s="30">
        <f t="shared" si="5"/>
        <v>10000</v>
      </c>
      <c r="H4" s="30">
        <f t="shared" si="5"/>
        <v>10000</v>
      </c>
      <c r="I4" s="30">
        <f t="shared" si="5"/>
        <v>10000</v>
      </c>
      <c r="J4" s="30">
        <f t="shared" si="5"/>
        <v>10000</v>
      </c>
      <c r="K4" s="30">
        <f t="shared" si="5"/>
        <v>10000</v>
      </c>
      <c r="L4" s="30">
        <f t="shared" si="5"/>
        <v>10000</v>
      </c>
      <c r="M4" s="30">
        <f t="shared" si="5"/>
        <v>10000</v>
      </c>
      <c r="N4" s="30"/>
      <c r="O4" s="30"/>
      <c r="P4" s="30"/>
      <c r="Q4" s="30"/>
      <c r="R4" s="30"/>
      <c r="S4" s="30"/>
      <c r="T4" s="30"/>
      <c r="U4" s="30"/>
      <c r="V4" s="30"/>
      <c r="W4" s="30"/>
      <c r="X4" s="30"/>
      <c r="Y4" s="30"/>
      <c r="Z4" s="30"/>
      <c r="AA4" s="30"/>
      <c r="AB4" s="30"/>
      <c r="AC4" s="30"/>
      <c r="AD4" s="30"/>
      <c r="AE4" s="30"/>
      <c r="AF4" s="30"/>
      <c r="AG4" s="30"/>
      <c r="AH4" s="30"/>
      <c r="AI4" s="30"/>
      <c r="AJ4" s="30"/>
      <c r="AK4" s="30"/>
      <c r="AL4" s="30"/>
    </row>
    <row r="5" spans="1:38" ht="12.75" customHeight="1" x14ac:dyDescent="0.2">
      <c r="A5" s="31"/>
      <c r="B5" s="30"/>
      <c r="C5" s="30"/>
      <c r="D5" s="30"/>
      <c r="E5" s="30"/>
      <c r="F5" s="30"/>
      <c r="G5" s="30"/>
      <c r="H5" s="32"/>
      <c r="I5" s="32"/>
      <c r="J5" s="32"/>
      <c r="K5" s="32"/>
      <c r="L5" s="32"/>
      <c r="M5" s="32"/>
      <c r="N5" s="30"/>
      <c r="O5" s="30"/>
      <c r="P5" s="30"/>
      <c r="Q5" s="30"/>
      <c r="R5" s="30"/>
      <c r="S5" s="30"/>
      <c r="T5" s="30"/>
      <c r="U5" s="30"/>
      <c r="V5" s="30"/>
      <c r="W5" s="30"/>
      <c r="X5" s="30"/>
      <c r="Y5" s="30"/>
      <c r="Z5" s="30"/>
      <c r="AA5" s="30"/>
      <c r="AB5" s="30"/>
      <c r="AC5" s="30"/>
      <c r="AD5" s="30"/>
      <c r="AE5" s="30"/>
      <c r="AF5" s="30"/>
      <c r="AG5" s="30"/>
      <c r="AH5" s="30"/>
      <c r="AI5" s="30"/>
      <c r="AJ5" s="30"/>
      <c r="AK5" s="30"/>
      <c r="AL5" s="30"/>
    </row>
    <row r="6" spans="1:38" ht="12.75" customHeight="1" x14ac:dyDescent="0.2">
      <c r="A6" s="31"/>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row>
    <row r="7" spans="1:38" ht="12.75" customHeight="1" x14ac:dyDescent="0.2">
      <c r="A7" s="31"/>
      <c r="B7" s="30"/>
      <c r="C7" s="30"/>
      <c r="D7" s="30"/>
      <c r="E7" s="30"/>
      <c r="F7" s="30"/>
      <c r="G7" s="30"/>
      <c r="H7" s="32"/>
      <c r="I7" s="32"/>
      <c r="J7" s="32"/>
      <c r="K7" s="32"/>
      <c r="L7" s="32"/>
      <c r="M7" s="32"/>
      <c r="N7" s="30"/>
      <c r="O7" s="30"/>
      <c r="P7" s="30"/>
      <c r="Q7" s="30"/>
      <c r="R7" s="30"/>
      <c r="S7" s="30"/>
      <c r="T7" s="30"/>
      <c r="U7" s="30"/>
      <c r="V7" s="30"/>
      <c r="W7" s="30"/>
      <c r="X7" s="30"/>
      <c r="Y7" s="30"/>
      <c r="Z7" s="30"/>
      <c r="AA7" s="30"/>
      <c r="AB7" s="30"/>
      <c r="AC7" s="30"/>
      <c r="AD7" s="30"/>
      <c r="AE7" s="30"/>
      <c r="AF7" s="30"/>
      <c r="AG7" s="30"/>
      <c r="AH7" s="30"/>
      <c r="AI7" s="30"/>
      <c r="AJ7" s="30"/>
      <c r="AK7" s="30"/>
      <c r="AL7" s="30"/>
    </row>
    <row r="8" spans="1:38" ht="12.75" customHeight="1" x14ac:dyDescent="0.2">
      <c r="A8" s="33"/>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row>
    <row r="9" spans="1:38" ht="12.75" customHeight="1" x14ac:dyDescent="0.2">
      <c r="A9" s="33"/>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row>
    <row r="10" spans="1:38" ht="12.75" customHeight="1" x14ac:dyDescent="0.2">
      <c r="A10" s="33"/>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row>
    <row r="11" spans="1:38" ht="12.75" customHeight="1" x14ac:dyDescent="0.2">
      <c r="A11" s="34"/>
      <c r="B11" s="34"/>
      <c r="C11" s="34"/>
      <c r="D11" s="34"/>
      <c r="E11" s="34"/>
      <c r="F11" s="34"/>
      <c r="G11" s="34"/>
      <c r="H11" s="34"/>
      <c r="I11" s="34"/>
      <c r="J11" s="34"/>
      <c r="K11" s="34"/>
      <c r="L11" s="34"/>
      <c r="M11" s="34"/>
      <c r="N11" s="34"/>
      <c r="O11" s="34"/>
      <c r="P11" s="34"/>
      <c r="Q11" s="34"/>
      <c r="R11" s="34"/>
      <c r="S11" s="34"/>
      <c r="T11" s="34"/>
      <c r="U11" s="35"/>
      <c r="V11" s="35"/>
      <c r="W11" s="35"/>
      <c r="X11" s="35"/>
      <c r="Y11" s="35"/>
      <c r="Z11" s="35"/>
      <c r="AA11" s="35"/>
      <c r="AB11" s="35"/>
      <c r="AC11" s="35"/>
      <c r="AD11" s="35"/>
      <c r="AE11" s="35"/>
      <c r="AF11" s="35"/>
      <c r="AG11" s="35"/>
      <c r="AH11" s="35"/>
      <c r="AI11" s="35"/>
      <c r="AJ11" s="35"/>
      <c r="AK11" s="35"/>
      <c r="AL11" s="35"/>
    </row>
    <row r="12" spans="1:38" ht="12.75" customHeight="1" x14ac:dyDescent="0.2">
      <c r="A12" s="36" t="s">
        <v>62</v>
      </c>
      <c r="B12" s="37">
        <f t="shared" ref="B12:AL12" si="6">SUM(B2:B10)</f>
        <v>10000</v>
      </c>
      <c r="C12" s="37">
        <f t="shared" si="6"/>
        <v>10000</v>
      </c>
      <c r="D12" s="37">
        <f t="shared" si="6"/>
        <v>40000</v>
      </c>
      <c r="E12" s="37">
        <f t="shared" si="6"/>
        <v>40000</v>
      </c>
      <c r="F12" s="37">
        <f t="shared" si="6"/>
        <v>40000</v>
      </c>
      <c r="G12" s="37">
        <f t="shared" si="6"/>
        <v>40000</v>
      </c>
      <c r="H12" s="37">
        <f t="shared" si="6"/>
        <v>40000</v>
      </c>
      <c r="I12" s="37">
        <f t="shared" si="6"/>
        <v>40000</v>
      </c>
      <c r="J12" s="37">
        <f t="shared" si="6"/>
        <v>40000</v>
      </c>
      <c r="K12" s="37">
        <f t="shared" si="6"/>
        <v>40000</v>
      </c>
      <c r="L12" s="37">
        <f t="shared" si="6"/>
        <v>40000</v>
      </c>
      <c r="M12" s="37">
        <f t="shared" si="6"/>
        <v>40000</v>
      </c>
      <c r="N12" s="37">
        <f t="shared" si="6"/>
        <v>50000</v>
      </c>
      <c r="O12" s="37">
        <f t="shared" si="6"/>
        <v>50000</v>
      </c>
      <c r="P12" s="37">
        <f t="shared" si="6"/>
        <v>50000</v>
      </c>
      <c r="Q12" s="37">
        <f t="shared" si="6"/>
        <v>50000</v>
      </c>
      <c r="R12" s="37">
        <f t="shared" si="6"/>
        <v>50000</v>
      </c>
      <c r="S12" s="37">
        <f t="shared" si="6"/>
        <v>50000</v>
      </c>
      <c r="T12" s="37">
        <f t="shared" si="6"/>
        <v>50000</v>
      </c>
      <c r="U12" s="37">
        <f t="shared" si="6"/>
        <v>50000</v>
      </c>
      <c r="V12" s="37">
        <f t="shared" si="6"/>
        <v>50000</v>
      </c>
      <c r="W12" s="37">
        <f t="shared" si="6"/>
        <v>50000</v>
      </c>
      <c r="X12" s="37">
        <f t="shared" si="6"/>
        <v>50000</v>
      </c>
      <c r="Y12" s="37">
        <f t="shared" si="6"/>
        <v>50000</v>
      </c>
      <c r="Z12" s="37">
        <f t="shared" si="6"/>
        <v>55000.000000000007</v>
      </c>
      <c r="AA12" s="37">
        <f t="shared" si="6"/>
        <v>55000.000000000007</v>
      </c>
      <c r="AB12" s="37">
        <f t="shared" si="6"/>
        <v>55000.000000000007</v>
      </c>
      <c r="AC12" s="37">
        <f t="shared" si="6"/>
        <v>55000.000000000007</v>
      </c>
      <c r="AD12" s="37">
        <f t="shared" si="6"/>
        <v>55000.000000000007</v>
      </c>
      <c r="AE12" s="37">
        <f t="shared" si="6"/>
        <v>55000.000000000007</v>
      </c>
      <c r="AF12" s="37">
        <f t="shared" si="6"/>
        <v>55000.000000000007</v>
      </c>
      <c r="AG12" s="37">
        <f t="shared" si="6"/>
        <v>55000.000000000007</v>
      </c>
      <c r="AH12" s="37">
        <f t="shared" si="6"/>
        <v>55000.000000000007</v>
      </c>
      <c r="AI12" s="37">
        <f t="shared" si="6"/>
        <v>55000.000000000007</v>
      </c>
      <c r="AJ12" s="37">
        <f t="shared" si="6"/>
        <v>55000.000000000007</v>
      </c>
      <c r="AK12" s="37">
        <f t="shared" si="6"/>
        <v>55000.000000000007</v>
      </c>
      <c r="AL12" s="37">
        <f t="shared" si="6"/>
        <v>355000</v>
      </c>
    </row>
    <row r="13" spans="1:38" ht="12.75" customHeight="1" x14ac:dyDescent="0.2">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row>
    <row r="14" spans="1:38" ht="12.75" customHeight="1" x14ac:dyDescent="0.2">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row>
    <row r="15" spans="1:38" ht="12.75" customHeight="1" x14ac:dyDescent="0.2">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row>
    <row r="16" spans="1:38" ht="12.75" customHeight="1" x14ac:dyDescent="0.2">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row>
    <row r="17" spans="1:38" ht="12.75" customHeight="1" x14ac:dyDescent="0.2">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row>
    <row r="18" spans="1:38" ht="12.75" customHeight="1" x14ac:dyDescent="0.2">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row>
    <row r="19" spans="1:38" ht="12.75"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row>
    <row r="20" spans="1:38" ht="12.75" customHeight="1" x14ac:dyDescent="0.2">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row>
    <row r="21" spans="1:38" ht="12.75" customHeight="1" x14ac:dyDescent="0.2">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row>
    <row r="22" spans="1:38" ht="12.75" customHeight="1" x14ac:dyDescent="0.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row>
    <row r="23" spans="1:38" ht="12.75" customHeight="1" x14ac:dyDescent="0.2">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row>
    <row r="24" spans="1:38" ht="12.75" customHeight="1" x14ac:dyDescent="0.2">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row>
    <row r="25" spans="1:38" ht="12.75" customHeight="1" x14ac:dyDescent="0.2">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row>
    <row r="26" spans="1:38" ht="12.75" customHeight="1" x14ac:dyDescent="0.2">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row>
    <row r="27" spans="1:38" ht="12.75" customHeight="1" x14ac:dyDescent="0.2">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row>
    <row r="28" spans="1:38" ht="12.75" customHeight="1" x14ac:dyDescent="0.2">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row>
    <row r="29" spans="1:38" ht="12.75" customHeight="1" x14ac:dyDescent="0.2">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row>
    <row r="30" spans="1:38" x14ac:dyDescent="0.2">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row>
    <row r="31" spans="1:38" x14ac:dyDescent="0.2">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row>
    <row r="32" spans="1:38" x14ac:dyDescent="0.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row>
    <row r="33" spans="1:38" x14ac:dyDescent="0.2">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row>
    <row r="34" spans="1:38" x14ac:dyDescent="0.2">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row>
    <row r="35" spans="1:38" x14ac:dyDescent="0.2">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row>
    <row r="36" spans="1:38" x14ac:dyDescent="0.2">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row>
    <row r="37" spans="1:38" x14ac:dyDescent="0.2">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row>
    <row r="38" spans="1:38" x14ac:dyDescent="0.2">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row>
    <row r="39" spans="1:38" x14ac:dyDescent="0.2">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row>
    <row r="40" spans="1:38" x14ac:dyDescent="0.2">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row>
    <row r="41" spans="1:38" x14ac:dyDescent="0.2">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row>
    <row r="42" spans="1:38" x14ac:dyDescent="0.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row>
    <row r="43" spans="1:38" x14ac:dyDescent="0.2">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row>
    <row r="44" spans="1:38" x14ac:dyDescent="0.2">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row>
    <row r="45" spans="1:38" x14ac:dyDescent="0.2">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row>
    <row r="46" spans="1:38" x14ac:dyDescent="0.2">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row>
    <row r="47" spans="1:38" x14ac:dyDescent="0.2">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row>
    <row r="48" spans="1:38" x14ac:dyDescent="0.2">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row>
    <row r="49" spans="1:38" x14ac:dyDescent="0.2">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row>
    <row r="50" spans="1:38" x14ac:dyDescent="0.2">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row>
    <row r="51" spans="1:38" x14ac:dyDescent="0.2">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row>
    <row r="52" spans="1:38" x14ac:dyDescent="0.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row>
    <row r="53" spans="1:38" x14ac:dyDescent="0.2">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row>
    <row r="54" spans="1:38" x14ac:dyDescent="0.2">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row>
    <row r="55" spans="1:38" x14ac:dyDescent="0.2">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row>
    <row r="56" spans="1:38" x14ac:dyDescent="0.2">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row>
    <row r="57" spans="1:38"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row>
    <row r="58" spans="1:38" x14ac:dyDescent="0.2">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row>
    <row r="59" spans="1:38" x14ac:dyDescent="0.2">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row>
    <row r="60" spans="1:38" x14ac:dyDescent="0.2">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row>
    <row r="61" spans="1:38" x14ac:dyDescent="0.2">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row>
    <row r="62" spans="1:38" x14ac:dyDescent="0.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row>
    <row r="63" spans="1:38"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row>
    <row r="64" spans="1:38" x14ac:dyDescent="0.2">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row>
    <row r="65" spans="1:38" x14ac:dyDescent="0.2">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row>
    <row r="66" spans="1:38" x14ac:dyDescent="0.2">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row>
    <row r="67" spans="1:38" x14ac:dyDescent="0.2">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row>
    <row r="68" spans="1:38" x14ac:dyDescent="0.2">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row>
    <row r="69" spans="1:38" x14ac:dyDescent="0.2">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row>
    <row r="70" spans="1:38" x14ac:dyDescent="0.2">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row>
    <row r="71" spans="1:38"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row>
    <row r="72" spans="1:38" x14ac:dyDescent="0.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row>
    <row r="73" spans="1:38" x14ac:dyDescent="0.2">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row>
    <row r="74" spans="1:38"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row>
    <row r="75" spans="1:38" x14ac:dyDescent="0.2">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row>
    <row r="76" spans="1:38" x14ac:dyDescent="0.2">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row>
    <row r="77" spans="1:38" x14ac:dyDescent="0.2">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row>
    <row r="78" spans="1:38" x14ac:dyDescent="0.2">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row>
    <row r="79" spans="1:38"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row>
    <row r="80" spans="1:38"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row>
    <row r="81" spans="1:38" x14ac:dyDescent="0.2">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row>
    <row r="82" spans="1:38" x14ac:dyDescent="0.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row>
    <row r="83" spans="1:38" x14ac:dyDescent="0.2">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row>
    <row r="84" spans="1:38" x14ac:dyDescent="0.2">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row>
    <row r="85" spans="1:38" x14ac:dyDescent="0.2">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row>
    <row r="86" spans="1:38" x14ac:dyDescent="0.2">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row>
    <row r="87" spans="1:38" x14ac:dyDescent="0.2">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row>
    <row r="88" spans="1:38" x14ac:dyDescent="0.2">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row>
    <row r="89" spans="1:38" x14ac:dyDescent="0.2">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row>
    <row r="90" spans="1:38" x14ac:dyDescent="0.2">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row>
    <row r="91" spans="1:38" x14ac:dyDescent="0.2">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row>
    <row r="92" spans="1:38" x14ac:dyDescent="0.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row>
    <row r="93" spans="1:38" x14ac:dyDescent="0.2">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row>
    <row r="94" spans="1:38" x14ac:dyDescent="0.2">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row>
    <row r="95" spans="1:38" x14ac:dyDescent="0.2">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41.28515625" customWidth="1"/>
    <col min="2" max="2" width="9.5703125" customWidth="1"/>
    <col min="3" max="3" width="8.140625" customWidth="1"/>
    <col min="4" max="4" width="8.7109375" customWidth="1"/>
    <col min="5" max="5" width="8.5703125" customWidth="1"/>
    <col min="6" max="6" width="10.140625" customWidth="1"/>
    <col min="7" max="7" width="11.5703125" customWidth="1"/>
    <col min="8" max="8" width="8.5703125" customWidth="1"/>
    <col min="9" max="9" width="10" customWidth="1"/>
    <col min="10" max="11" width="9.85546875" customWidth="1"/>
    <col min="12" max="12" width="9.7109375" customWidth="1"/>
    <col min="13" max="13" width="10.42578125" customWidth="1"/>
    <col min="14" max="14" width="13.7109375" customWidth="1"/>
    <col min="15" max="15" width="16.5703125" customWidth="1"/>
    <col min="16" max="38" width="17.28515625" customWidth="1"/>
  </cols>
  <sheetData>
    <row r="1" spans="1:38" x14ac:dyDescent="0.2">
      <c r="A1" s="38" t="s">
        <v>68</v>
      </c>
      <c r="B1" s="38" t="s">
        <v>0</v>
      </c>
      <c r="C1" s="38" t="s">
        <v>1</v>
      </c>
      <c r="D1" s="38" t="s">
        <v>2</v>
      </c>
      <c r="E1" s="38" t="s">
        <v>3</v>
      </c>
      <c r="F1" s="38" t="s">
        <v>4</v>
      </c>
      <c r="G1" s="38" t="s">
        <v>5</v>
      </c>
      <c r="H1" s="38" t="s">
        <v>6</v>
      </c>
      <c r="I1" s="38" t="s">
        <v>7</v>
      </c>
      <c r="J1" s="38" t="s">
        <v>8</v>
      </c>
      <c r="K1" s="38" t="s">
        <v>9</v>
      </c>
      <c r="L1" s="38" t="s">
        <v>10</v>
      </c>
      <c r="M1" s="38" t="s">
        <v>11</v>
      </c>
      <c r="N1" s="38" t="s">
        <v>12</v>
      </c>
      <c r="O1" s="38" t="s">
        <v>13</v>
      </c>
      <c r="P1" s="38" t="s">
        <v>14</v>
      </c>
      <c r="Q1" s="38" t="s">
        <v>15</v>
      </c>
      <c r="R1" s="38" t="s">
        <v>16</v>
      </c>
      <c r="S1" s="38" t="s">
        <v>17</v>
      </c>
      <c r="T1" s="38" t="s">
        <v>18</v>
      </c>
      <c r="U1" s="38" t="s">
        <v>19</v>
      </c>
      <c r="V1" s="38" t="s">
        <v>20</v>
      </c>
      <c r="W1" s="38" t="s">
        <v>21</v>
      </c>
      <c r="X1" s="38" t="s">
        <v>22</v>
      </c>
      <c r="Y1" s="38" t="s">
        <v>23</v>
      </c>
      <c r="Z1" s="38" t="s">
        <v>24</v>
      </c>
      <c r="AA1" s="38" t="s">
        <v>25</v>
      </c>
      <c r="AB1" s="38" t="s">
        <v>26</v>
      </c>
      <c r="AC1" s="38" t="s">
        <v>27</v>
      </c>
      <c r="AD1" s="38" t="s">
        <v>28</v>
      </c>
      <c r="AE1" s="38" t="s">
        <v>29</v>
      </c>
      <c r="AF1" s="38" t="s">
        <v>30</v>
      </c>
      <c r="AG1" s="38" t="s">
        <v>31</v>
      </c>
      <c r="AH1" s="38" t="s">
        <v>32</v>
      </c>
      <c r="AI1" s="38" t="s">
        <v>33</v>
      </c>
      <c r="AJ1" s="38" t="s">
        <v>34</v>
      </c>
      <c r="AK1" s="38" t="s">
        <v>35</v>
      </c>
      <c r="AL1" s="38" t="s">
        <v>42</v>
      </c>
    </row>
    <row r="2" spans="1:38" ht="1.5" customHeight="1" x14ac:dyDescent="0.2">
      <c r="A2" s="39" t="s">
        <v>69</v>
      </c>
      <c r="B2" s="24">
        <v>0</v>
      </c>
      <c r="C2" s="11">
        <f>B2</f>
        <v>0</v>
      </c>
      <c r="D2" s="24">
        <v>2000</v>
      </c>
      <c r="E2" s="11">
        <f t="shared" ref="E2:M2" si="0">D2</f>
        <v>2000</v>
      </c>
      <c r="F2" s="11">
        <f t="shared" si="0"/>
        <v>2000</v>
      </c>
      <c r="G2" s="11">
        <f t="shared" si="0"/>
        <v>2000</v>
      </c>
      <c r="H2" s="11">
        <f t="shared" si="0"/>
        <v>2000</v>
      </c>
      <c r="I2" s="11">
        <f t="shared" si="0"/>
        <v>2000</v>
      </c>
      <c r="J2" s="11">
        <f t="shared" si="0"/>
        <v>2000</v>
      </c>
      <c r="K2" s="11">
        <f t="shared" si="0"/>
        <v>2000</v>
      </c>
      <c r="L2" s="11">
        <f t="shared" si="0"/>
        <v>2000</v>
      </c>
      <c r="M2" s="11">
        <f t="shared" si="0"/>
        <v>2000</v>
      </c>
      <c r="N2" s="11">
        <f>M2*2</f>
        <v>4000</v>
      </c>
      <c r="O2" s="11">
        <f t="shared" ref="O2:Y2" si="1">N2</f>
        <v>4000</v>
      </c>
      <c r="P2" s="11">
        <f t="shared" si="1"/>
        <v>4000</v>
      </c>
      <c r="Q2" s="11">
        <f t="shared" si="1"/>
        <v>4000</v>
      </c>
      <c r="R2" s="11">
        <f t="shared" si="1"/>
        <v>4000</v>
      </c>
      <c r="S2" s="11">
        <f t="shared" si="1"/>
        <v>4000</v>
      </c>
      <c r="T2" s="11">
        <f t="shared" si="1"/>
        <v>4000</v>
      </c>
      <c r="U2" s="11">
        <f t="shared" si="1"/>
        <v>4000</v>
      </c>
      <c r="V2" s="11">
        <f t="shared" si="1"/>
        <v>4000</v>
      </c>
      <c r="W2" s="11">
        <f t="shared" si="1"/>
        <v>4000</v>
      </c>
      <c r="X2" s="11">
        <f t="shared" si="1"/>
        <v>4000</v>
      </c>
      <c r="Y2" s="11">
        <f t="shared" si="1"/>
        <v>4000</v>
      </c>
      <c r="Z2" s="11">
        <f>Y2*2</f>
        <v>8000</v>
      </c>
      <c r="AA2" s="11">
        <f t="shared" ref="AA2:AK2" si="2">Z2</f>
        <v>8000</v>
      </c>
      <c r="AB2" s="11">
        <f t="shared" si="2"/>
        <v>8000</v>
      </c>
      <c r="AC2" s="11">
        <f t="shared" si="2"/>
        <v>8000</v>
      </c>
      <c r="AD2" s="11">
        <f t="shared" si="2"/>
        <v>8000</v>
      </c>
      <c r="AE2" s="11">
        <f t="shared" si="2"/>
        <v>8000</v>
      </c>
      <c r="AF2" s="11">
        <f t="shared" si="2"/>
        <v>8000</v>
      </c>
      <c r="AG2" s="11">
        <f t="shared" si="2"/>
        <v>8000</v>
      </c>
      <c r="AH2" s="11">
        <f t="shared" si="2"/>
        <v>8000</v>
      </c>
      <c r="AI2" s="11">
        <f t="shared" si="2"/>
        <v>8000</v>
      </c>
      <c r="AJ2" s="11">
        <f t="shared" si="2"/>
        <v>8000</v>
      </c>
      <c r="AK2" s="11">
        <f t="shared" si="2"/>
        <v>8000</v>
      </c>
      <c r="AL2" s="1">
        <f t="shared" ref="AL2:AL20" si="3">SUM(B2:AK2)</f>
        <v>164000</v>
      </c>
    </row>
    <row r="3" spans="1:38" x14ac:dyDescent="0.2">
      <c r="A3" s="39" t="s">
        <v>70</v>
      </c>
      <c r="B3" s="24">
        <v>0</v>
      </c>
      <c r="C3" s="24">
        <v>0</v>
      </c>
      <c r="D3" s="24">
        <v>0</v>
      </c>
      <c r="E3" s="24">
        <v>0</v>
      </c>
      <c r="F3" s="24">
        <v>0</v>
      </c>
      <c r="G3" s="24">
        <v>0</v>
      </c>
      <c r="H3" s="24">
        <v>0</v>
      </c>
      <c r="I3" s="24">
        <v>0</v>
      </c>
      <c r="J3" s="24">
        <v>0</v>
      </c>
      <c r="K3" s="24">
        <v>0</v>
      </c>
      <c r="L3" s="24">
        <v>5000</v>
      </c>
      <c r="M3" s="11">
        <f t="shared" ref="M3:AK3" si="4">L3</f>
        <v>5000</v>
      </c>
      <c r="N3" s="11">
        <f t="shared" si="4"/>
        <v>5000</v>
      </c>
      <c r="O3" s="11">
        <f t="shared" si="4"/>
        <v>5000</v>
      </c>
      <c r="P3" s="11">
        <f t="shared" si="4"/>
        <v>5000</v>
      </c>
      <c r="Q3" s="11">
        <f t="shared" si="4"/>
        <v>5000</v>
      </c>
      <c r="R3" s="11">
        <f t="shared" si="4"/>
        <v>5000</v>
      </c>
      <c r="S3" s="11">
        <f t="shared" si="4"/>
        <v>5000</v>
      </c>
      <c r="T3" s="11">
        <f t="shared" si="4"/>
        <v>5000</v>
      </c>
      <c r="U3" s="11">
        <f t="shared" si="4"/>
        <v>5000</v>
      </c>
      <c r="V3" s="11">
        <f t="shared" si="4"/>
        <v>5000</v>
      </c>
      <c r="W3" s="11">
        <f t="shared" si="4"/>
        <v>5000</v>
      </c>
      <c r="X3" s="11">
        <f t="shared" si="4"/>
        <v>5000</v>
      </c>
      <c r="Y3" s="11">
        <f t="shared" si="4"/>
        <v>5000</v>
      </c>
      <c r="Z3" s="11">
        <f t="shared" si="4"/>
        <v>5000</v>
      </c>
      <c r="AA3" s="11">
        <f t="shared" si="4"/>
        <v>5000</v>
      </c>
      <c r="AB3" s="11">
        <f t="shared" si="4"/>
        <v>5000</v>
      </c>
      <c r="AC3" s="11">
        <f t="shared" si="4"/>
        <v>5000</v>
      </c>
      <c r="AD3" s="11">
        <f t="shared" si="4"/>
        <v>5000</v>
      </c>
      <c r="AE3" s="11">
        <f t="shared" si="4"/>
        <v>5000</v>
      </c>
      <c r="AF3" s="11">
        <f t="shared" si="4"/>
        <v>5000</v>
      </c>
      <c r="AG3" s="11">
        <f t="shared" si="4"/>
        <v>5000</v>
      </c>
      <c r="AH3" s="11">
        <f t="shared" si="4"/>
        <v>5000</v>
      </c>
      <c r="AI3" s="11">
        <f t="shared" si="4"/>
        <v>5000</v>
      </c>
      <c r="AJ3" s="11">
        <f t="shared" si="4"/>
        <v>5000</v>
      </c>
      <c r="AK3" s="11">
        <f t="shared" si="4"/>
        <v>5000</v>
      </c>
      <c r="AL3" s="1">
        <f t="shared" si="3"/>
        <v>130000</v>
      </c>
    </row>
    <row r="4" spans="1:38" x14ac:dyDescent="0.2">
      <c r="A4" s="39" t="s">
        <v>71</v>
      </c>
      <c r="B4" s="24">
        <v>0</v>
      </c>
      <c r="C4" s="11">
        <f t="shared" ref="C4:L4" si="5">B4</f>
        <v>0</v>
      </c>
      <c r="D4" s="11">
        <f t="shared" si="5"/>
        <v>0</v>
      </c>
      <c r="E4" s="11">
        <f t="shared" si="5"/>
        <v>0</v>
      </c>
      <c r="F4" s="11">
        <f t="shared" si="5"/>
        <v>0</v>
      </c>
      <c r="G4" s="11">
        <f t="shared" si="5"/>
        <v>0</v>
      </c>
      <c r="H4" s="11">
        <f t="shared" si="5"/>
        <v>0</v>
      </c>
      <c r="I4" s="11">
        <f t="shared" si="5"/>
        <v>0</v>
      </c>
      <c r="J4" s="11">
        <f t="shared" si="5"/>
        <v>0</v>
      </c>
      <c r="K4" s="11">
        <f t="shared" si="5"/>
        <v>0</v>
      </c>
      <c r="L4" s="11">
        <f t="shared" si="5"/>
        <v>0</v>
      </c>
      <c r="M4" s="24">
        <v>450000</v>
      </c>
      <c r="N4" s="24">
        <v>0</v>
      </c>
      <c r="O4" s="24">
        <v>200000</v>
      </c>
      <c r="P4" s="24">
        <v>0</v>
      </c>
      <c r="Q4" s="24">
        <v>400000</v>
      </c>
      <c r="R4" s="24">
        <v>0</v>
      </c>
      <c r="S4" s="24">
        <v>0</v>
      </c>
      <c r="T4" s="24">
        <v>0</v>
      </c>
      <c r="U4" s="24">
        <v>0</v>
      </c>
      <c r="V4" s="24">
        <v>30000</v>
      </c>
      <c r="W4" s="24">
        <v>250000</v>
      </c>
      <c r="X4" s="24">
        <v>250000</v>
      </c>
      <c r="Y4" s="24">
        <v>400000</v>
      </c>
      <c r="Z4" s="24">
        <v>0</v>
      </c>
      <c r="AA4" s="24">
        <v>0</v>
      </c>
      <c r="AB4" s="24">
        <v>150000</v>
      </c>
      <c r="AC4" s="24">
        <v>400000</v>
      </c>
      <c r="AD4" s="24">
        <v>400000</v>
      </c>
      <c r="AE4" s="24">
        <v>0</v>
      </c>
      <c r="AF4" s="24">
        <v>0</v>
      </c>
      <c r="AG4" s="24">
        <v>0</v>
      </c>
      <c r="AH4" s="24">
        <v>400000</v>
      </c>
      <c r="AI4" s="24">
        <v>30000</v>
      </c>
      <c r="AJ4" s="24">
        <v>0</v>
      </c>
      <c r="AK4" s="24">
        <v>0</v>
      </c>
      <c r="AL4" s="1">
        <f t="shared" si="3"/>
        <v>3360000</v>
      </c>
    </row>
    <row r="5" spans="1:38" x14ac:dyDescent="0.2">
      <c r="A5" s="39" t="s">
        <v>72</v>
      </c>
      <c r="B5" s="24">
        <v>0</v>
      </c>
      <c r="C5" s="11">
        <f t="shared" ref="C5:M5" si="6">B5</f>
        <v>0</v>
      </c>
      <c r="D5" s="11">
        <f t="shared" si="6"/>
        <v>0</v>
      </c>
      <c r="E5" s="11">
        <f t="shared" si="6"/>
        <v>0</v>
      </c>
      <c r="F5" s="11">
        <f t="shared" si="6"/>
        <v>0</v>
      </c>
      <c r="G5" s="11">
        <f t="shared" si="6"/>
        <v>0</v>
      </c>
      <c r="H5" s="11">
        <f t="shared" si="6"/>
        <v>0</v>
      </c>
      <c r="I5" s="11">
        <f t="shared" si="6"/>
        <v>0</v>
      </c>
      <c r="J5" s="11">
        <f t="shared" si="6"/>
        <v>0</v>
      </c>
      <c r="K5" s="11">
        <f t="shared" si="6"/>
        <v>0</v>
      </c>
      <c r="L5" s="11">
        <f t="shared" si="6"/>
        <v>0</v>
      </c>
      <c r="M5" s="11">
        <f t="shared" si="6"/>
        <v>0</v>
      </c>
      <c r="N5" s="24">
        <v>50000</v>
      </c>
      <c r="O5" s="11">
        <f t="shared" ref="O5:S5" si="7">N5</f>
        <v>50000</v>
      </c>
      <c r="P5" s="11">
        <f t="shared" si="7"/>
        <v>50000</v>
      </c>
      <c r="Q5" s="11">
        <f t="shared" si="7"/>
        <v>50000</v>
      </c>
      <c r="R5" s="11">
        <f t="shared" si="7"/>
        <v>50000</v>
      </c>
      <c r="S5" s="11">
        <f t="shared" si="7"/>
        <v>50000</v>
      </c>
      <c r="T5" s="11">
        <f>S5*2</f>
        <v>100000</v>
      </c>
      <c r="U5" s="11">
        <f t="shared" ref="U5:AE5" si="8">T5</f>
        <v>100000</v>
      </c>
      <c r="V5" s="11">
        <f t="shared" si="8"/>
        <v>100000</v>
      </c>
      <c r="W5" s="11">
        <f t="shared" si="8"/>
        <v>100000</v>
      </c>
      <c r="X5" s="11">
        <f t="shared" si="8"/>
        <v>100000</v>
      </c>
      <c r="Y5" s="11">
        <f t="shared" si="8"/>
        <v>100000</v>
      </c>
      <c r="Z5" s="11">
        <f t="shared" si="8"/>
        <v>100000</v>
      </c>
      <c r="AA5" s="11">
        <f t="shared" si="8"/>
        <v>100000</v>
      </c>
      <c r="AB5" s="11">
        <f t="shared" si="8"/>
        <v>100000</v>
      </c>
      <c r="AC5" s="11">
        <f t="shared" si="8"/>
        <v>100000</v>
      </c>
      <c r="AD5" s="11">
        <f t="shared" si="8"/>
        <v>100000</v>
      </c>
      <c r="AE5" s="11">
        <f t="shared" si="8"/>
        <v>100000</v>
      </c>
      <c r="AF5" s="11">
        <f>AE5*2</f>
        <v>200000</v>
      </c>
      <c r="AG5" s="11">
        <f t="shared" ref="AG5:AK5" si="9">AF5</f>
        <v>200000</v>
      </c>
      <c r="AH5" s="11">
        <f t="shared" si="9"/>
        <v>200000</v>
      </c>
      <c r="AI5" s="11">
        <f t="shared" si="9"/>
        <v>200000</v>
      </c>
      <c r="AJ5" s="11">
        <f t="shared" si="9"/>
        <v>200000</v>
      </c>
      <c r="AK5" s="11">
        <f t="shared" si="9"/>
        <v>200000</v>
      </c>
      <c r="AL5" s="1">
        <f t="shared" si="3"/>
        <v>2700000</v>
      </c>
    </row>
    <row r="6" spans="1:38" x14ac:dyDescent="0.2">
      <c r="A6" s="39" t="s">
        <v>73</v>
      </c>
      <c r="B6" s="24">
        <v>0</v>
      </c>
      <c r="C6" s="11">
        <f t="shared" ref="C6:Y6" si="10">B6</f>
        <v>0</v>
      </c>
      <c r="D6" s="11">
        <f t="shared" si="10"/>
        <v>0</v>
      </c>
      <c r="E6" s="11">
        <f t="shared" si="10"/>
        <v>0</v>
      </c>
      <c r="F6" s="11">
        <f t="shared" si="10"/>
        <v>0</v>
      </c>
      <c r="G6" s="11">
        <f t="shared" si="10"/>
        <v>0</v>
      </c>
      <c r="H6" s="11">
        <f t="shared" si="10"/>
        <v>0</v>
      </c>
      <c r="I6" s="11">
        <f t="shared" si="10"/>
        <v>0</v>
      </c>
      <c r="J6" s="11">
        <f t="shared" si="10"/>
        <v>0</v>
      </c>
      <c r="K6" s="11">
        <f t="shared" si="10"/>
        <v>0</v>
      </c>
      <c r="L6" s="11">
        <f t="shared" si="10"/>
        <v>0</v>
      </c>
      <c r="M6" s="11">
        <f t="shared" si="10"/>
        <v>0</v>
      </c>
      <c r="N6" s="11">
        <f t="shared" si="10"/>
        <v>0</v>
      </c>
      <c r="O6" s="11">
        <f t="shared" si="10"/>
        <v>0</v>
      </c>
      <c r="P6" s="11">
        <f t="shared" si="10"/>
        <v>0</v>
      </c>
      <c r="Q6" s="11">
        <f t="shared" si="10"/>
        <v>0</v>
      </c>
      <c r="R6" s="11">
        <f t="shared" si="10"/>
        <v>0</v>
      </c>
      <c r="S6" s="11">
        <f t="shared" si="10"/>
        <v>0</v>
      </c>
      <c r="T6" s="11">
        <f t="shared" si="10"/>
        <v>0</v>
      </c>
      <c r="U6" s="11">
        <f t="shared" si="10"/>
        <v>0</v>
      </c>
      <c r="V6" s="11">
        <f t="shared" si="10"/>
        <v>0</v>
      </c>
      <c r="W6" s="11">
        <f t="shared" si="10"/>
        <v>0</v>
      </c>
      <c r="X6" s="11">
        <f t="shared" si="10"/>
        <v>0</v>
      </c>
      <c r="Y6" s="11">
        <f t="shared" si="10"/>
        <v>0</v>
      </c>
      <c r="Z6" s="24">
        <v>50000</v>
      </c>
      <c r="AA6" s="11">
        <f t="shared" ref="AA6:AK6" si="11">Z6</f>
        <v>50000</v>
      </c>
      <c r="AB6" s="11">
        <f t="shared" si="11"/>
        <v>50000</v>
      </c>
      <c r="AC6" s="11">
        <f t="shared" si="11"/>
        <v>50000</v>
      </c>
      <c r="AD6" s="11">
        <f t="shared" si="11"/>
        <v>50000</v>
      </c>
      <c r="AE6" s="11">
        <f t="shared" si="11"/>
        <v>50000</v>
      </c>
      <c r="AF6" s="11">
        <f t="shared" si="11"/>
        <v>50000</v>
      </c>
      <c r="AG6" s="11">
        <f t="shared" si="11"/>
        <v>50000</v>
      </c>
      <c r="AH6" s="11">
        <f t="shared" si="11"/>
        <v>50000</v>
      </c>
      <c r="AI6" s="11">
        <f t="shared" si="11"/>
        <v>50000</v>
      </c>
      <c r="AJ6" s="11">
        <f t="shared" si="11"/>
        <v>50000</v>
      </c>
      <c r="AK6" s="11">
        <f t="shared" si="11"/>
        <v>50000</v>
      </c>
      <c r="AL6" s="1">
        <f t="shared" si="3"/>
        <v>600000</v>
      </c>
    </row>
    <row r="7" spans="1:38" x14ac:dyDescent="0.2">
      <c r="A7" s="40" t="s">
        <v>74</v>
      </c>
      <c r="B7" s="24">
        <v>2000</v>
      </c>
      <c r="C7" s="11">
        <f t="shared" ref="C7:M7" si="12">B7</f>
        <v>2000</v>
      </c>
      <c r="D7" s="11">
        <f t="shared" si="12"/>
        <v>2000</v>
      </c>
      <c r="E7" s="11">
        <f t="shared" si="12"/>
        <v>2000</v>
      </c>
      <c r="F7" s="11">
        <f t="shared" si="12"/>
        <v>2000</v>
      </c>
      <c r="G7" s="11">
        <f t="shared" si="12"/>
        <v>2000</v>
      </c>
      <c r="H7" s="11">
        <f t="shared" si="12"/>
        <v>2000</v>
      </c>
      <c r="I7" s="11">
        <f t="shared" si="12"/>
        <v>2000</v>
      </c>
      <c r="J7" s="11">
        <f t="shared" si="12"/>
        <v>2000</v>
      </c>
      <c r="K7" s="11">
        <f t="shared" si="12"/>
        <v>2000</v>
      </c>
      <c r="L7" s="11">
        <f t="shared" si="12"/>
        <v>2000</v>
      </c>
      <c r="M7" s="11">
        <f t="shared" si="12"/>
        <v>2000</v>
      </c>
      <c r="N7" s="11">
        <f>M7*2</f>
        <v>4000</v>
      </c>
      <c r="O7" s="11">
        <f t="shared" ref="O7:Y7" si="13">N7</f>
        <v>4000</v>
      </c>
      <c r="P7" s="11">
        <f t="shared" si="13"/>
        <v>4000</v>
      </c>
      <c r="Q7" s="11">
        <f t="shared" si="13"/>
        <v>4000</v>
      </c>
      <c r="R7" s="11">
        <f t="shared" si="13"/>
        <v>4000</v>
      </c>
      <c r="S7" s="11">
        <f t="shared" si="13"/>
        <v>4000</v>
      </c>
      <c r="T7" s="11">
        <f t="shared" si="13"/>
        <v>4000</v>
      </c>
      <c r="U7" s="11">
        <f t="shared" si="13"/>
        <v>4000</v>
      </c>
      <c r="V7" s="11">
        <f t="shared" si="13"/>
        <v>4000</v>
      </c>
      <c r="W7" s="11">
        <f t="shared" si="13"/>
        <v>4000</v>
      </c>
      <c r="X7" s="11">
        <f t="shared" si="13"/>
        <v>4000</v>
      </c>
      <c r="Y7" s="11">
        <f t="shared" si="13"/>
        <v>4000</v>
      </c>
      <c r="Z7" s="11">
        <f>Y7*2</f>
        <v>8000</v>
      </c>
      <c r="AA7" s="11">
        <f t="shared" ref="AA7:AK7" si="14">Z7</f>
        <v>8000</v>
      </c>
      <c r="AB7" s="11">
        <f t="shared" si="14"/>
        <v>8000</v>
      </c>
      <c r="AC7" s="11">
        <f t="shared" si="14"/>
        <v>8000</v>
      </c>
      <c r="AD7" s="11">
        <f t="shared" si="14"/>
        <v>8000</v>
      </c>
      <c r="AE7" s="11">
        <f t="shared" si="14"/>
        <v>8000</v>
      </c>
      <c r="AF7" s="11">
        <f t="shared" si="14"/>
        <v>8000</v>
      </c>
      <c r="AG7" s="11">
        <f t="shared" si="14"/>
        <v>8000</v>
      </c>
      <c r="AH7" s="11">
        <f t="shared" si="14"/>
        <v>8000</v>
      </c>
      <c r="AI7" s="11">
        <f t="shared" si="14"/>
        <v>8000</v>
      </c>
      <c r="AJ7" s="11">
        <f t="shared" si="14"/>
        <v>8000</v>
      </c>
      <c r="AK7" s="11">
        <f t="shared" si="14"/>
        <v>8000</v>
      </c>
      <c r="AL7" s="1">
        <f t="shared" si="3"/>
        <v>168000</v>
      </c>
    </row>
    <row r="8" spans="1:38" x14ac:dyDescent="0.2">
      <c r="A8" s="40" t="s">
        <v>75</v>
      </c>
      <c r="B8" s="24">
        <v>0</v>
      </c>
      <c r="C8" s="11">
        <f t="shared" ref="C8:J8" si="15">B8</f>
        <v>0</v>
      </c>
      <c r="D8" s="11">
        <f t="shared" si="15"/>
        <v>0</v>
      </c>
      <c r="E8" s="11">
        <f t="shared" si="15"/>
        <v>0</v>
      </c>
      <c r="F8" s="11">
        <f t="shared" si="15"/>
        <v>0</v>
      </c>
      <c r="G8" s="11">
        <f t="shared" si="15"/>
        <v>0</v>
      </c>
      <c r="H8" s="11">
        <f t="shared" si="15"/>
        <v>0</v>
      </c>
      <c r="I8" s="11">
        <f t="shared" si="15"/>
        <v>0</v>
      </c>
      <c r="J8" s="11">
        <f t="shared" si="15"/>
        <v>0</v>
      </c>
      <c r="K8" s="24">
        <v>50000</v>
      </c>
      <c r="L8" s="24">
        <v>0</v>
      </c>
      <c r="M8" s="11">
        <f>L8</f>
        <v>0</v>
      </c>
      <c r="N8" s="11">
        <f>K8*6</f>
        <v>300000</v>
      </c>
      <c r="O8" s="24">
        <v>0</v>
      </c>
      <c r="P8" s="24">
        <v>0</v>
      </c>
      <c r="Q8" s="11">
        <f>K8</f>
        <v>50000</v>
      </c>
      <c r="R8" s="24">
        <v>0</v>
      </c>
      <c r="S8" s="24">
        <v>0</v>
      </c>
      <c r="T8" s="11">
        <f>K8*6</f>
        <v>300000</v>
      </c>
      <c r="U8" s="24">
        <v>0</v>
      </c>
      <c r="V8" s="24">
        <v>0</v>
      </c>
      <c r="W8" s="24">
        <v>0</v>
      </c>
      <c r="X8" s="24">
        <v>0</v>
      </c>
      <c r="Y8" s="24">
        <v>0</v>
      </c>
      <c r="Z8" s="11">
        <f>K8*2</f>
        <v>100000</v>
      </c>
      <c r="AA8" s="24">
        <v>0</v>
      </c>
      <c r="AB8" s="24">
        <v>0</v>
      </c>
      <c r="AC8" s="24">
        <v>0</v>
      </c>
      <c r="AD8" s="24">
        <v>0</v>
      </c>
      <c r="AE8" s="24">
        <v>0</v>
      </c>
      <c r="AF8" s="24">
        <v>0</v>
      </c>
      <c r="AG8" s="24">
        <v>0</v>
      </c>
      <c r="AH8" s="24">
        <v>0</v>
      </c>
      <c r="AI8" s="24">
        <v>0</v>
      </c>
      <c r="AJ8" s="24">
        <v>0</v>
      </c>
      <c r="AK8" s="24">
        <v>0</v>
      </c>
      <c r="AL8" s="1">
        <f t="shared" si="3"/>
        <v>800000</v>
      </c>
    </row>
    <row r="9" spans="1:38" x14ac:dyDescent="0.2">
      <c r="A9" s="41" t="s">
        <v>76</v>
      </c>
      <c r="B9" s="24">
        <v>0</v>
      </c>
      <c r="C9" s="11">
        <f t="shared" ref="C9:M9" si="16">B9</f>
        <v>0</v>
      </c>
      <c r="D9" s="11">
        <f t="shared" si="16"/>
        <v>0</v>
      </c>
      <c r="E9" s="11">
        <f t="shared" si="16"/>
        <v>0</v>
      </c>
      <c r="F9" s="11">
        <f t="shared" si="16"/>
        <v>0</v>
      </c>
      <c r="G9" s="11">
        <f t="shared" si="16"/>
        <v>0</v>
      </c>
      <c r="H9" s="11">
        <f t="shared" si="16"/>
        <v>0</v>
      </c>
      <c r="I9" s="11">
        <f t="shared" si="16"/>
        <v>0</v>
      </c>
      <c r="J9" s="11">
        <f t="shared" si="16"/>
        <v>0</v>
      </c>
      <c r="K9" s="11">
        <f t="shared" si="16"/>
        <v>0</v>
      </c>
      <c r="L9" s="11">
        <f t="shared" si="16"/>
        <v>0</v>
      </c>
      <c r="M9" s="11">
        <f t="shared" si="16"/>
        <v>0</v>
      </c>
      <c r="N9" s="24">
        <v>5000</v>
      </c>
      <c r="O9" s="11">
        <f t="shared" ref="O9:Y9" si="17">N9</f>
        <v>5000</v>
      </c>
      <c r="P9" s="11">
        <f t="shared" si="17"/>
        <v>5000</v>
      </c>
      <c r="Q9" s="11">
        <f t="shared" si="17"/>
        <v>5000</v>
      </c>
      <c r="R9" s="11">
        <f t="shared" si="17"/>
        <v>5000</v>
      </c>
      <c r="S9" s="11">
        <f t="shared" si="17"/>
        <v>5000</v>
      </c>
      <c r="T9" s="11">
        <f t="shared" si="17"/>
        <v>5000</v>
      </c>
      <c r="U9" s="11">
        <f t="shared" si="17"/>
        <v>5000</v>
      </c>
      <c r="V9" s="11">
        <f t="shared" si="17"/>
        <v>5000</v>
      </c>
      <c r="W9" s="11">
        <f t="shared" si="17"/>
        <v>5000</v>
      </c>
      <c r="X9" s="11">
        <f t="shared" si="17"/>
        <v>5000</v>
      </c>
      <c r="Y9" s="11">
        <f t="shared" si="17"/>
        <v>5000</v>
      </c>
      <c r="Z9" s="11">
        <f>Y9*2</f>
        <v>10000</v>
      </c>
      <c r="AA9" s="11">
        <f t="shared" ref="AA9:AK9" si="18">Z9</f>
        <v>10000</v>
      </c>
      <c r="AB9" s="11">
        <f t="shared" si="18"/>
        <v>10000</v>
      </c>
      <c r="AC9" s="11">
        <f t="shared" si="18"/>
        <v>10000</v>
      </c>
      <c r="AD9" s="11">
        <f t="shared" si="18"/>
        <v>10000</v>
      </c>
      <c r="AE9" s="11">
        <f t="shared" si="18"/>
        <v>10000</v>
      </c>
      <c r="AF9" s="11">
        <f t="shared" si="18"/>
        <v>10000</v>
      </c>
      <c r="AG9" s="11">
        <f t="shared" si="18"/>
        <v>10000</v>
      </c>
      <c r="AH9" s="11">
        <f t="shared" si="18"/>
        <v>10000</v>
      </c>
      <c r="AI9" s="11">
        <f t="shared" si="18"/>
        <v>10000</v>
      </c>
      <c r="AJ9" s="11">
        <f t="shared" si="18"/>
        <v>10000</v>
      </c>
      <c r="AK9" s="11">
        <f t="shared" si="18"/>
        <v>10000</v>
      </c>
      <c r="AL9" s="1">
        <f t="shared" si="3"/>
        <v>180000</v>
      </c>
    </row>
    <row r="10" spans="1:38" x14ac:dyDescent="0.2">
      <c r="A10" s="41" t="s">
        <v>77</v>
      </c>
      <c r="B10" s="24">
        <v>0</v>
      </c>
      <c r="C10" s="11">
        <f t="shared" ref="C10:M10" si="19">B10</f>
        <v>0</v>
      </c>
      <c r="D10" s="11">
        <f t="shared" si="19"/>
        <v>0</v>
      </c>
      <c r="E10" s="11">
        <f t="shared" si="19"/>
        <v>0</v>
      </c>
      <c r="F10" s="11">
        <f t="shared" si="19"/>
        <v>0</v>
      </c>
      <c r="G10" s="11">
        <f t="shared" si="19"/>
        <v>0</v>
      </c>
      <c r="H10" s="11">
        <f t="shared" si="19"/>
        <v>0</v>
      </c>
      <c r="I10" s="11">
        <f t="shared" si="19"/>
        <v>0</v>
      </c>
      <c r="J10" s="11">
        <f t="shared" si="19"/>
        <v>0</v>
      </c>
      <c r="K10" s="11">
        <f t="shared" si="19"/>
        <v>0</v>
      </c>
      <c r="L10" s="11">
        <f t="shared" si="19"/>
        <v>0</v>
      </c>
      <c r="M10" s="11">
        <f t="shared" si="19"/>
        <v>0</v>
      </c>
      <c r="N10" s="11">
        <f>5000*6</f>
        <v>30000</v>
      </c>
      <c r="O10" s="11">
        <f t="shared" ref="O10:S10" si="20">N10</f>
        <v>30000</v>
      </c>
      <c r="P10" s="11">
        <f t="shared" si="20"/>
        <v>30000</v>
      </c>
      <c r="Q10" s="11">
        <f t="shared" si="20"/>
        <v>30000</v>
      </c>
      <c r="R10" s="11">
        <f t="shared" si="20"/>
        <v>30000</v>
      </c>
      <c r="S10" s="11">
        <f t="shared" si="20"/>
        <v>30000</v>
      </c>
      <c r="T10" s="11">
        <f>5000*12</f>
        <v>60000</v>
      </c>
      <c r="U10" s="11">
        <f t="shared" ref="U10:AE10" si="21">T10</f>
        <v>60000</v>
      </c>
      <c r="V10" s="11">
        <f t="shared" si="21"/>
        <v>60000</v>
      </c>
      <c r="W10" s="11">
        <f t="shared" si="21"/>
        <v>60000</v>
      </c>
      <c r="X10" s="11">
        <f t="shared" si="21"/>
        <v>60000</v>
      </c>
      <c r="Y10" s="11">
        <f t="shared" si="21"/>
        <v>60000</v>
      </c>
      <c r="Z10" s="11">
        <f t="shared" si="21"/>
        <v>60000</v>
      </c>
      <c r="AA10" s="11">
        <f t="shared" si="21"/>
        <v>60000</v>
      </c>
      <c r="AB10" s="11">
        <f t="shared" si="21"/>
        <v>60000</v>
      </c>
      <c r="AC10" s="11">
        <f t="shared" si="21"/>
        <v>60000</v>
      </c>
      <c r="AD10" s="11">
        <f t="shared" si="21"/>
        <v>60000</v>
      </c>
      <c r="AE10" s="11">
        <f t="shared" si="21"/>
        <v>60000</v>
      </c>
      <c r="AF10" s="11">
        <f>5000*15</f>
        <v>75000</v>
      </c>
      <c r="AG10" s="11">
        <f t="shared" ref="AG10:AK10" si="22">AF10</f>
        <v>75000</v>
      </c>
      <c r="AH10" s="11">
        <f t="shared" si="22"/>
        <v>75000</v>
      </c>
      <c r="AI10" s="11">
        <f t="shared" si="22"/>
        <v>75000</v>
      </c>
      <c r="AJ10" s="11">
        <f t="shared" si="22"/>
        <v>75000</v>
      </c>
      <c r="AK10" s="11">
        <f t="shared" si="22"/>
        <v>75000</v>
      </c>
      <c r="AL10" s="1">
        <f t="shared" si="3"/>
        <v>1350000</v>
      </c>
    </row>
    <row r="11" spans="1:38" x14ac:dyDescent="0.2">
      <c r="A11" s="41" t="s">
        <v>78</v>
      </c>
      <c r="B11" s="24">
        <v>20000</v>
      </c>
      <c r="C11" s="24">
        <v>0</v>
      </c>
      <c r="D11" s="24">
        <v>0</v>
      </c>
      <c r="E11" s="11">
        <f t="shared" ref="E11:L11" si="23">D11</f>
        <v>0</v>
      </c>
      <c r="F11" s="11">
        <f t="shared" si="23"/>
        <v>0</v>
      </c>
      <c r="G11" s="11">
        <f t="shared" si="23"/>
        <v>0</v>
      </c>
      <c r="H11" s="11">
        <f t="shared" si="23"/>
        <v>0</v>
      </c>
      <c r="I11" s="11">
        <f t="shared" si="23"/>
        <v>0</v>
      </c>
      <c r="J11" s="11">
        <f t="shared" si="23"/>
        <v>0</v>
      </c>
      <c r="K11" s="11">
        <f t="shared" si="23"/>
        <v>0</v>
      </c>
      <c r="L11" s="11">
        <f t="shared" si="23"/>
        <v>0</v>
      </c>
      <c r="M11" s="24">
        <v>15000</v>
      </c>
      <c r="N11" s="24">
        <v>0</v>
      </c>
      <c r="O11" s="11">
        <f t="shared" ref="O11:R11" si="24">N11</f>
        <v>0</v>
      </c>
      <c r="P11" s="11">
        <f t="shared" si="24"/>
        <v>0</v>
      </c>
      <c r="Q11" s="11">
        <f t="shared" si="24"/>
        <v>0</v>
      </c>
      <c r="R11" s="11">
        <f t="shared" si="24"/>
        <v>0</v>
      </c>
      <c r="S11" s="11">
        <f>M11</f>
        <v>15000</v>
      </c>
      <c r="T11" s="24">
        <v>0</v>
      </c>
      <c r="U11" s="24">
        <v>0</v>
      </c>
      <c r="V11" s="24">
        <v>0</v>
      </c>
      <c r="W11" s="24">
        <v>0</v>
      </c>
      <c r="X11" s="24">
        <v>0</v>
      </c>
      <c r="Y11" s="11">
        <f>M11</f>
        <v>15000</v>
      </c>
      <c r="Z11" s="24">
        <v>0</v>
      </c>
      <c r="AA11" s="11">
        <f t="shared" ref="AA11:AD11" si="25">Z11</f>
        <v>0</v>
      </c>
      <c r="AB11" s="11">
        <f t="shared" si="25"/>
        <v>0</v>
      </c>
      <c r="AC11" s="11">
        <f t="shared" si="25"/>
        <v>0</v>
      </c>
      <c r="AD11" s="11">
        <f t="shared" si="25"/>
        <v>0</v>
      </c>
      <c r="AE11" s="11">
        <f>M11</f>
        <v>15000</v>
      </c>
      <c r="AF11" s="24">
        <v>0</v>
      </c>
      <c r="AG11" s="11">
        <f t="shared" ref="AG11:AJ11" si="26">AF11</f>
        <v>0</v>
      </c>
      <c r="AH11" s="11">
        <f t="shared" si="26"/>
        <v>0</v>
      </c>
      <c r="AI11" s="11">
        <f t="shared" si="26"/>
        <v>0</v>
      </c>
      <c r="AJ11" s="11">
        <f t="shared" si="26"/>
        <v>0</v>
      </c>
      <c r="AK11" s="11">
        <f>M11</f>
        <v>15000</v>
      </c>
      <c r="AL11" s="1">
        <f t="shared" si="3"/>
        <v>95000</v>
      </c>
    </row>
    <row r="12" spans="1:38" x14ac:dyDescent="0.2">
      <c r="A12" s="41" t="s">
        <v>79</v>
      </c>
      <c r="B12" s="24">
        <v>0</v>
      </c>
      <c r="C12" s="11">
        <f t="shared" ref="C12:J12" si="27">B12</f>
        <v>0</v>
      </c>
      <c r="D12" s="11">
        <f t="shared" si="27"/>
        <v>0</v>
      </c>
      <c r="E12" s="11">
        <f t="shared" si="27"/>
        <v>0</v>
      </c>
      <c r="F12" s="11">
        <f t="shared" si="27"/>
        <v>0</v>
      </c>
      <c r="G12" s="11">
        <f t="shared" si="27"/>
        <v>0</v>
      </c>
      <c r="H12" s="11">
        <f t="shared" si="27"/>
        <v>0</v>
      </c>
      <c r="I12" s="11">
        <f t="shared" si="27"/>
        <v>0</v>
      </c>
      <c r="J12" s="11">
        <f t="shared" si="27"/>
        <v>0</v>
      </c>
      <c r="K12" s="24">
        <v>1000</v>
      </c>
      <c r="L12" s="11">
        <f t="shared" ref="L12:AK12" si="28">K12</f>
        <v>1000</v>
      </c>
      <c r="M12" s="11">
        <f t="shared" si="28"/>
        <v>1000</v>
      </c>
      <c r="N12" s="11">
        <f t="shared" si="28"/>
        <v>1000</v>
      </c>
      <c r="O12" s="11">
        <f t="shared" si="28"/>
        <v>1000</v>
      </c>
      <c r="P12" s="11">
        <f t="shared" si="28"/>
        <v>1000</v>
      </c>
      <c r="Q12" s="11">
        <f t="shared" si="28"/>
        <v>1000</v>
      </c>
      <c r="R12" s="11">
        <f t="shared" si="28"/>
        <v>1000</v>
      </c>
      <c r="S12" s="11">
        <f t="shared" si="28"/>
        <v>1000</v>
      </c>
      <c r="T12" s="11">
        <f t="shared" si="28"/>
        <v>1000</v>
      </c>
      <c r="U12" s="11">
        <f t="shared" si="28"/>
        <v>1000</v>
      </c>
      <c r="V12" s="11">
        <f t="shared" si="28"/>
        <v>1000</v>
      </c>
      <c r="W12" s="11">
        <f t="shared" si="28"/>
        <v>1000</v>
      </c>
      <c r="X12" s="11">
        <f t="shared" si="28"/>
        <v>1000</v>
      </c>
      <c r="Y12" s="11">
        <f t="shared" si="28"/>
        <v>1000</v>
      </c>
      <c r="Z12" s="11">
        <f t="shared" si="28"/>
        <v>1000</v>
      </c>
      <c r="AA12" s="11">
        <f t="shared" si="28"/>
        <v>1000</v>
      </c>
      <c r="AB12" s="11">
        <f t="shared" si="28"/>
        <v>1000</v>
      </c>
      <c r="AC12" s="11">
        <f t="shared" si="28"/>
        <v>1000</v>
      </c>
      <c r="AD12" s="11">
        <f t="shared" si="28"/>
        <v>1000</v>
      </c>
      <c r="AE12" s="11">
        <f t="shared" si="28"/>
        <v>1000</v>
      </c>
      <c r="AF12" s="11">
        <f t="shared" si="28"/>
        <v>1000</v>
      </c>
      <c r="AG12" s="11">
        <f t="shared" si="28"/>
        <v>1000</v>
      </c>
      <c r="AH12" s="11">
        <f t="shared" si="28"/>
        <v>1000</v>
      </c>
      <c r="AI12" s="11">
        <f t="shared" si="28"/>
        <v>1000</v>
      </c>
      <c r="AJ12" s="11">
        <f t="shared" si="28"/>
        <v>1000</v>
      </c>
      <c r="AK12" s="11">
        <f t="shared" si="28"/>
        <v>1000</v>
      </c>
      <c r="AL12" s="1">
        <f t="shared" si="3"/>
        <v>27000</v>
      </c>
    </row>
    <row r="13" spans="1:38" x14ac:dyDescent="0.2">
      <c r="A13" s="42" t="s">
        <v>80</v>
      </c>
      <c r="B13" s="24">
        <v>10000</v>
      </c>
      <c r="C13" s="11">
        <f t="shared" ref="C13:H13" si="29">B13</f>
        <v>10000</v>
      </c>
      <c r="D13" s="11">
        <f t="shared" si="29"/>
        <v>10000</v>
      </c>
      <c r="E13" s="11">
        <f t="shared" si="29"/>
        <v>10000</v>
      </c>
      <c r="F13" s="11">
        <f t="shared" si="29"/>
        <v>10000</v>
      </c>
      <c r="G13" s="11">
        <f t="shared" si="29"/>
        <v>10000</v>
      </c>
      <c r="H13" s="11">
        <f t="shared" si="29"/>
        <v>10000</v>
      </c>
      <c r="I13" s="24">
        <v>15000</v>
      </c>
      <c r="J13" s="11">
        <f t="shared" ref="J13:M13" si="30">I13</f>
        <v>15000</v>
      </c>
      <c r="K13" s="11">
        <f t="shared" si="30"/>
        <v>15000</v>
      </c>
      <c r="L13" s="11">
        <f t="shared" si="30"/>
        <v>15000</v>
      </c>
      <c r="M13" s="11">
        <f t="shared" si="30"/>
        <v>15000</v>
      </c>
      <c r="N13" s="11">
        <f>M13+5000</f>
        <v>20000</v>
      </c>
      <c r="O13" s="11">
        <f t="shared" ref="O13:S13" si="31">N13</f>
        <v>20000</v>
      </c>
      <c r="P13" s="11">
        <f t="shared" si="31"/>
        <v>20000</v>
      </c>
      <c r="Q13" s="11">
        <f t="shared" si="31"/>
        <v>20000</v>
      </c>
      <c r="R13" s="11">
        <f t="shared" si="31"/>
        <v>20000</v>
      </c>
      <c r="S13" s="11">
        <f t="shared" si="31"/>
        <v>20000</v>
      </c>
      <c r="T13" s="11">
        <f>S13+5000</f>
        <v>25000</v>
      </c>
      <c r="U13" s="11">
        <f t="shared" ref="U13:Y13" si="32">T13</f>
        <v>25000</v>
      </c>
      <c r="V13" s="11">
        <f t="shared" si="32"/>
        <v>25000</v>
      </c>
      <c r="W13" s="11">
        <f t="shared" si="32"/>
        <v>25000</v>
      </c>
      <c r="X13" s="11">
        <f t="shared" si="32"/>
        <v>25000</v>
      </c>
      <c r="Y13" s="11">
        <f t="shared" si="32"/>
        <v>25000</v>
      </c>
      <c r="Z13" s="11">
        <f>Y13+5000</f>
        <v>30000</v>
      </c>
      <c r="AA13" s="11">
        <f t="shared" ref="AA13:AE13" si="33">Z13</f>
        <v>30000</v>
      </c>
      <c r="AB13" s="11">
        <f t="shared" si="33"/>
        <v>30000</v>
      </c>
      <c r="AC13" s="11">
        <f t="shared" si="33"/>
        <v>30000</v>
      </c>
      <c r="AD13" s="11">
        <f t="shared" si="33"/>
        <v>30000</v>
      </c>
      <c r="AE13" s="11">
        <f t="shared" si="33"/>
        <v>30000</v>
      </c>
      <c r="AF13" s="11">
        <f>AE13+5000</f>
        <v>35000</v>
      </c>
      <c r="AG13" s="11">
        <f t="shared" ref="AG13:AK13" si="34">AF13</f>
        <v>35000</v>
      </c>
      <c r="AH13" s="11">
        <f t="shared" si="34"/>
        <v>35000</v>
      </c>
      <c r="AI13" s="11">
        <f t="shared" si="34"/>
        <v>35000</v>
      </c>
      <c r="AJ13" s="11">
        <f t="shared" si="34"/>
        <v>35000</v>
      </c>
      <c r="AK13" s="11">
        <f t="shared" si="34"/>
        <v>35000</v>
      </c>
      <c r="AL13" s="1">
        <f t="shared" si="3"/>
        <v>805000</v>
      </c>
    </row>
    <row r="14" spans="1:38" x14ac:dyDescent="0.2">
      <c r="A14" s="42" t="s">
        <v>81</v>
      </c>
      <c r="B14" s="24">
        <v>0</v>
      </c>
      <c r="C14" s="11">
        <f t="shared" ref="C14:M14" si="35">B14</f>
        <v>0</v>
      </c>
      <c r="D14" s="11">
        <f t="shared" si="35"/>
        <v>0</v>
      </c>
      <c r="E14" s="11">
        <f t="shared" si="35"/>
        <v>0</v>
      </c>
      <c r="F14" s="11">
        <f t="shared" si="35"/>
        <v>0</v>
      </c>
      <c r="G14" s="11">
        <f t="shared" si="35"/>
        <v>0</v>
      </c>
      <c r="H14" s="11">
        <f t="shared" si="35"/>
        <v>0</v>
      </c>
      <c r="I14" s="11">
        <f t="shared" si="35"/>
        <v>0</v>
      </c>
      <c r="J14" s="11">
        <f t="shared" si="35"/>
        <v>0</v>
      </c>
      <c r="K14" s="11">
        <f t="shared" si="35"/>
        <v>0</v>
      </c>
      <c r="L14" s="11">
        <f t="shared" si="35"/>
        <v>0</v>
      </c>
      <c r="M14" s="11">
        <f t="shared" si="35"/>
        <v>0</v>
      </c>
      <c r="N14" s="24">
        <v>1500</v>
      </c>
      <c r="O14" s="11">
        <f t="shared" ref="O14:S14" si="36">N14</f>
        <v>1500</v>
      </c>
      <c r="P14" s="11">
        <f t="shared" si="36"/>
        <v>1500</v>
      </c>
      <c r="Q14" s="11">
        <f t="shared" si="36"/>
        <v>1500</v>
      </c>
      <c r="R14" s="11">
        <f t="shared" si="36"/>
        <v>1500</v>
      </c>
      <c r="S14" s="11">
        <f t="shared" si="36"/>
        <v>1500</v>
      </c>
      <c r="T14" s="11">
        <f>S14*2</f>
        <v>3000</v>
      </c>
      <c r="U14" s="11">
        <f t="shared" ref="U14:AE14" si="37">T14</f>
        <v>3000</v>
      </c>
      <c r="V14" s="11">
        <f t="shared" si="37"/>
        <v>3000</v>
      </c>
      <c r="W14" s="11">
        <f t="shared" si="37"/>
        <v>3000</v>
      </c>
      <c r="X14" s="11">
        <f t="shared" si="37"/>
        <v>3000</v>
      </c>
      <c r="Y14" s="11">
        <f t="shared" si="37"/>
        <v>3000</v>
      </c>
      <c r="Z14" s="11">
        <f t="shared" si="37"/>
        <v>3000</v>
      </c>
      <c r="AA14" s="11">
        <f t="shared" si="37"/>
        <v>3000</v>
      </c>
      <c r="AB14" s="11">
        <f t="shared" si="37"/>
        <v>3000</v>
      </c>
      <c r="AC14" s="11">
        <f t="shared" si="37"/>
        <v>3000</v>
      </c>
      <c r="AD14" s="11">
        <f t="shared" si="37"/>
        <v>3000</v>
      </c>
      <c r="AE14" s="11">
        <f t="shared" si="37"/>
        <v>3000</v>
      </c>
      <c r="AF14" s="11">
        <f>AE14*1.5</f>
        <v>4500</v>
      </c>
      <c r="AG14" s="11">
        <f t="shared" ref="AG14:AK14" si="38">AF14</f>
        <v>4500</v>
      </c>
      <c r="AH14" s="11">
        <f t="shared" si="38"/>
        <v>4500</v>
      </c>
      <c r="AI14" s="11">
        <f t="shared" si="38"/>
        <v>4500</v>
      </c>
      <c r="AJ14" s="11">
        <f t="shared" si="38"/>
        <v>4500</v>
      </c>
      <c r="AK14" s="11">
        <f t="shared" si="38"/>
        <v>4500</v>
      </c>
      <c r="AL14" s="1">
        <f t="shared" si="3"/>
        <v>72000</v>
      </c>
    </row>
    <row r="15" spans="1:38" x14ac:dyDescent="0.2">
      <c r="A15" s="42" t="s">
        <v>82</v>
      </c>
      <c r="B15" s="11">
        <f>(6/100)*Revenues!B24</f>
        <v>0</v>
      </c>
      <c r="C15" s="11">
        <f>(6/100)*Revenues!C24</f>
        <v>0</v>
      </c>
      <c r="D15" s="11">
        <f>(6/100)*Revenues!D24</f>
        <v>0</v>
      </c>
      <c r="E15" s="11">
        <f>(6/100)*Revenues!E24</f>
        <v>0</v>
      </c>
      <c r="F15" s="11">
        <f>(6/100)*Revenues!F24</f>
        <v>0</v>
      </c>
      <c r="G15" s="11">
        <f>(6/100)*Revenues!G24</f>
        <v>0</v>
      </c>
      <c r="H15" s="11">
        <f>(6/100)*Revenues!H24</f>
        <v>0</v>
      </c>
      <c r="I15" s="11">
        <f>(6/100)*Revenues!I24</f>
        <v>0</v>
      </c>
      <c r="J15" s="11">
        <f>(6/100)*Revenues!J24</f>
        <v>0</v>
      </c>
      <c r="K15" s="11">
        <f>(6/100)*Revenues!K24</f>
        <v>0</v>
      </c>
      <c r="L15" s="11">
        <f>(6/100)*Revenues!L24</f>
        <v>0</v>
      </c>
      <c r="M15" s="11">
        <f>(6/100)*Revenues!M24</f>
        <v>0</v>
      </c>
      <c r="N15" s="11">
        <f>(6/100)*Revenues!N24</f>
        <v>10800</v>
      </c>
      <c r="O15" s="11">
        <f>(6/100)*Revenues!O24</f>
        <v>12420</v>
      </c>
      <c r="P15" s="11">
        <f>(6/100)*Revenues!P24</f>
        <v>14283</v>
      </c>
      <c r="Q15" s="11">
        <f>(6/100)*Revenues!Q24</f>
        <v>16425.449999999997</v>
      </c>
      <c r="R15" s="11">
        <f>(6/100)*Revenues!R24</f>
        <v>18889.267499999994</v>
      </c>
      <c r="S15" s="11">
        <f>(6/100)*Revenues!S24</f>
        <v>21722.657624999993</v>
      </c>
      <c r="T15" s="11">
        <f>(6/100)*Revenues!T24</f>
        <v>28239.45491249999</v>
      </c>
      <c r="U15" s="11">
        <f>(6/100)*Revenues!U24</f>
        <v>36711.291386249992</v>
      </c>
      <c r="V15" s="11">
        <f>(6/100)*Revenues!V24</f>
        <v>47724.678802124989</v>
      </c>
      <c r="W15" s="11">
        <f>(6/100)*Revenues!W24</f>
        <v>62042.082442762483</v>
      </c>
      <c r="X15" s="11">
        <f>(6/100)*Revenues!X24</f>
        <v>80654.707175591233</v>
      </c>
      <c r="Y15" s="11">
        <f>(6/100)*Revenues!Y24</f>
        <v>104851.11932826861</v>
      </c>
      <c r="Z15" s="11">
        <f>(6/100)*Revenues!Z24</f>
        <v>122675.80961407429</v>
      </c>
      <c r="AA15" s="11">
        <f>(6/100)*Revenues!AA24</f>
        <v>159478.55249829657</v>
      </c>
      <c r="AB15" s="11">
        <f>(6/100)*Revenues!AB24</f>
        <v>207322.11824778558</v>
      </c>
      <c r="AC15" s="11">
        <f>(6/100)*Revenues!AC24</f>
        <v>269518.7537221213</v>
      </c>
      <c r="AD15" s="11">
        <f>(6/100)*Revenues!AD24</f>
        <v>350374.37983875757</v>
      </c>
      <c r="AE15" s="11">
        <f>(6/100)*Revenues!AE24</f>
        <v>455486.69379038498</v>
      </c>
      <c r="AF15" s="11">
        <f>(6/100)*Revenues!AF24</f>
        <v>501035.36316942354</v>
      </c>
      <c r="AG15" s="11">
        <f>(6/100)*Revenues!AG24</f>
        <v>551138.89948636596</v>
      </c>
      <c r="AH15" s="11">
        <f>(6/100)*Revenues!AH24</f>
        <v>606252.7894350026</v>
      </c>
      <c r="AI15" s="11">
        <f>(6/100)*Revenues!AI24</f>
        <v>666878.06837850274</v>
      </c>
      <c r="AJ15" s="11">
        <f>(6/100)*Revenues!AJ24</f>
        <v>733565.87521635322</v>
      </c>
      <c r="AK15" s="11">
        <f>(6/100)*Revenues!AK24</f>
        <v>806922.46273798856</v>
      </c>
      <c r="AL15" s="1">
        <f t="shared" si="3"/>
        <v>5885413.475307554</v>
      </c>
    </row>
    <row r="16" spans="1:38" x14ac:dyDescent="0.2">
      <c r="A16" s="42" t="s">
        <v>83</v>
      </c>
      <c r="B16" s="24">
        <v>0</v>
      </c>
      <c r="C16" s="11">
        <f t="shared" ref="C16:M16" si="39">B16</f>
        <v>0</v>
      </c>
      <c r="D16" s="11">
        <f t="shared" si="39"/>
        <v>0</v>
      </c>
      <c r="E16" s="11">
        <f t="shared" si="39"/>
        <v>0</v>
      </c>
      <c r="F16" s="11">
        <f t="shared" si="39"/>
        <v>0</v>
      </c>
      <c r="G16" s="11">
        <f t="shared" si="39"/>
        <v>0</v>
      </c>
      <c r="H16" s="11">
        <f t="shared" si="39"/>
        <v>0</v>
      </c>
      <c r="I16" s="11">
        <f t="shared" si="39"/>
        <v>0</v>
      </c>
      <c r="J16" s="11">
        <f t="shared" si="39"/>
        <v>0</v>
      </c>
      <c r="K16" s="11">
        <f t="shared" si="39"/>
        <v>0</v>
      </c>
      <c r="L16" s="11">
        <f t="shared" si="39"/>
        <v>0</v>
      </c>
      <c r="M16" s="11">
        <f t="shared" si="39"/>
        <v>0</v>
      </c>
      <c r="N16" s="11">
        <f>500*60</f>
        <v>30000</v>
      </c>
      <c r="O16" s="11">
        <f t="shared" ref="O16:S16" si="40">N16</f>
        <v>30000</v>
      </c>
      <c r="P16" s="11">
        <f t="shared" si="40"/>
        <v>30000</v>
      </c>
      <c r="Q16" s="11">
        <f t="shared" si="40"/>
        <v>30000</v>
      </c>
      <c r="R16" s="11">
        <f t="shared" si="40"/>
        <v>30000</v>
      </c>
      <c r="S16" s="11">
        <f t="shared" si="40"/>
        <v>30000</v>
      </c>
      <c r="T16" s="11">
        <f>1000*60</f>
        <v>60000</v>
      </c>
      <c r="U16" s="11">
        <f t="shared" ref="U16:AE16" si="41">T16</f>
        <v>60000</v>
      </c>
      <c r="V16" s="11">
        <f t="shared" si="41"/>
        <v>60000</v>
      </c>
      <c r="W16" s="11">
        <f t="shared" si="41"/>
        <v>60000</v>
      </c>
      <c r="X16" s="11">
        <f t="shared" si="41"/>
        <v>60000</v>
      </c>
      <c r="Y16" s="11">
        <f t="shared" si="41"/>
        <v>60000</v>
      </c>
      <c r="Z16" s="11">
        <f t="shared" si="41"/>
        <v>60000</v>
      </c>
      <c r="AA16" s="11">
        <f t="shared" si="41"/>
        <v>60000</v>
      </c>
      <c r="AB16" s="11">
        <f t="shared" si="41"/>
        <v>60000</v>
      </c>
      <c r="AC16" s="11">
        <f t="shared" si="41"/>
        <v>60000</v>
      </c>
      <c r="AD16" s="11">
        <f t="shared" si="41"/>
        <v>60000</v>
      </c>
      <c r="AE16" s="11">
        <f t="shared" si="41"/>
        <v>60000</v>
      </c>
      <c r="AF16" s="11">
        <f>1500*60</f>
        <v>90000</v>
      </c>
      <c r="AG16" s="11">
        <f t="shared" ref="AG16:AK16" si="42">AF16</f>
        <v>90000</v>
      </c>
      <c r="AH16" s="11">
        <f t="shared" si="42"/>
        <v>90000</v>
      </c>
      <c r="AI16" s="11">
        <f t="shared" si="42"/>
        <v>90000</v>
      </c>
      <c r="AJ16" s="11">
        <f t="shared" si="42"/>
        <v>90000</v>
      </c>
      <c r="AK16" s="11">
        <f t="shared" si="42"/>
        <v>90000</v>
      </c>
      <c r="AL16" s="1">
        <f t="shared" si="3"/>
        <v>1440000</v>
      </c>
    </row>
    <row r="17" spans="1:38" x14ac:dyDescent="0.2">
      <c r="A17" s="43" t="s">
        <v>84</v>
      </c>
      <c r="B17" s="24">
        <v>0</v>
      </c>
      <c r="C17" s="11">
        <f t="shared" ref="C17:M17" si="43">B17</f>
        <v>0</v>
      </c>
      <c r="D17" s="11">
        <f t="shared" si="43"/>
        <v>0</v>
      </c>
      <c r="E17" s="11">
        <f t="shared" si="43"/>
        <v>0</v>
      </c>
      <c r="F17" s="11">
        <f t="shared" si="43"/>
        <v>0</v>
      </c>
      <c r="G17" s="11">
        <f t="shared" si="43"/>
        <v>0</v>
      </c>
      <c r="H17" s="11">
        <f t="shared" si="43"/>
        <v>0</v>
      </c>
      <c r="I17" s="11">
        <f t="shared" si="43"/>
        <v>0</v>
      </c>
      <c r="J17" s="11">
        <f t="shared" si="43"/>
        <v>0</v>
      </c>
      <c r="K17" s="11">
        <f t="shared" si="43"/>
        <v>0</v>
      </c>
      <c r="L17" s="11">
        <f t="shared" si="43"/>
        <v>0</v>
      </c>
      <c r="M17" s="11">
        <f t="shared" si="43"/>
        <v>0</v>
      </c>
      <c r="N17" s="24">
        <v>2000</v>
      </c>
      <c r="O17" s="11">
        <f t="shared" ref="O17:S17" si="44">N17</f>
        <v>2000</v>
      </c>
      <c r="P17" s="11">
        <f t="shared" si="44"/>
        <v>2000</v>
      </c>
      <c r="Q17" s="11">
        <f t="shared" si="44"/>
        <v>2000</v>
      </c>
      <c r="R17" s="11">
        <f t="shared" si="44"/>
        <v>2000</v>
      </c>
      <c r="S17" s="11">
        <f t="shared" si="44"/>
        <v>2000</v>
      </c>
      <c r="T17" s="11">
        <f>S17*2</f>
        <v>4000</v>
      </c>
      <c r="U17" s="11">
        <f t="shared" ref="U17:AE17" si="45">T17</f>
        <v>4000</v>
      </c>
      <c r="V17" s="11">
        <f t="shared" si="45"/>
        <v>4000</v>
      </c>
      <c r="W17" s="11">
        <f t="shared" si="45"/>
        <v>4000</v>
      </c>
      <c r="X17" s="11">
        <f t="shared" si="45"/>
        <v>4000</v>
      </c>
      <c r="Y17" s="11">
        <f t="shared" si="45"/>
        <v>4000</v>
      </c>
      <c r="Z17" s="11">
        <f t="shared" si="45"/>
        <v>4000</v>
      </c>
      <c r="AA17" s="11">
        <f t="shared" si="45"/>
        <v>4000</v>
      </c>
      <c r="AB17" s="11">
        <f t="shared" si="45"/>
        <v>4000</v>
      </c>
      <c r="AC17" s="11">
        <f t="shared" si="45"/>
        <v>4000</v>
      </c>
      <c r="AD17" s="11">
        <f t="shared" si="45"/>
        <v>4000</v>
      </c>
      <c r="AE17" s="11">
        <f t="shared" si="45"/>
        <v>4000</v>
      </c>
      <c r="AF17" s="11">
        <f>AE17*2</f>
        <v>8000</v>
      </c>
      <c r="AG17" s="11">
        <f t="shared" ref="AG17:AK17" si="46">AF17</f>
        <v>8000</v>
      </c>
      <c r="AH17" s="11">
        <f t="shared" si="46"/>
        <v>8000</v>
      </c>
      <c r="AI17" s="11">
        <f t="shared" si="46"/>
        <v>8000</v>
      </c>
      <c r="AJ17" s="11">
        <f t="shared" si="46"/>
        <v>8000</v>
      </c>
      <c r="AK17" s="11">
        <f t="shared" si="46"/>
        <v>8000</v>
      </c>
      <c r="AL17" s="1">
        <f t="shared" si="3"/>
        <v>108000</v>
      </c>
    </row>
    <row r="18" spans="1:38" x14ac:dyDescent="0.2">
      <c r="A18" s="43" t="s">
        <v>85</v>
      </c>
      <c r="B18" s="24">
        <v>0</v>
      </c>
      <c r="C18" s="11">
        <f t="shared" ref="C18:M18" si="47">B18</f>
        <v>0</v>
      </c>
      <c r="D18" s="11">
        <f t="shared" si="47"/>
        <v>0</v>
      </c>
      <c r="E18" s="11">
        <f t="shared" si="47"/>
        <v>0</v>
      </c>
      <c r="F18" s="11">
        <f t="shared" si="47"/>
        <v>0</v>
      </c>
      <c r="G18" s="11">
        <f t="shared" si="47"/>
        <v>0</v>
      </c>
      <c r="H18" s="11">
        <f t="shared" si="47"/>
        <v>0</v>
      </c>
      <c r="I18" s="11">
        <f t="shared" si="47"/>
        <v>0</v>
      </c>
      <c r="J18" s="11">
        <f t="shared" si="47"/>
        <v>0</v>
      </c>
      <c r="K18" s="11">
        <f t="shared" si="47"/>
        <v>0</v>
      </c>
      <c r="L18" s="11">
        <f t="shared" si="47"/>
        <v>0</v>
      </c>
      <c r="M18" s="11">
        <f t="shared" si="47"/>
        <v>0</v>
      </c>
      <c r="N18" s="24">
        <v>2000</v>
      </c>
      <c r="O18" s="11">
        <f t="shared" ref="O18:Y18" si="48">N18</f>
        <v>2000</v>
      </c>
      <c r="P18" s="11">
        <f t="shared" si="48"/>
        <v>2000</v>
      </c>
      <c r="Q18" s="11">
        <f t="shared" si="48"/>
        <v>2000</v>
      </c>
      <c r="R18" s="11">
        <f t="shared" si="48"/>
        <v>2000</v>
      </c>
      <c r="S18" s="11">
        <f t="shared" si="48"/>
        <v>2000</v>
      </c>
      <c r="T18" s="11">
        <f t="shared" si="48"/>
        <v>2000</v>
      </c>
      <c r="U18" s="11">
        <f t="shared" si="48"/>
        <v>2000</v>
      </c>
      <c r="V18" s="11">
        <f t="shared" si="48"/>
        <v>2000</v>
      </c>
      <c r="W18" s="11">
        <f t="shared" si="48"/>
        <v>2000</v>
      </c>
      <c r="X18" s="11">
        <f t="shared" si="48"/>
        <v>2000</v>
      </c>
      <c r="Y18" s="11">
        <f t="shared" si="48"/>
        <v>2000</v>
      </c>
      <c r="Z18" s="11">
        <f>Y18*2</f>
        <v>4000</v>
      </c>
      <c r="AA18" s="11">
        <f t="shared" ref="AA18:AK18" si="49">Z18</f>
        <v>4000</v>
      </c>
      <c r="AB18" s="11">
        <f t="shared" si="49"/>
        <v>4000</v>
      </c>
      <c r="AC18" s="11">
        <f t="shared" si="49"/>
        <v>4000</v>
      </c>
      <c r="AD18" s="11">
        <f t="shared" si="49"/>
        <v>4000</v>
      </c>
      <c r="AE18" s="11">
        <f t="shared" si="49"/>
        <v>4000</v>
      </c>
      <c r="AF18" s="11">
        <f t="shared" si="49"/>
        <v>4000</v>
      </c>
      <c r="AG18" s="11">
        <f t="shared" si="49"/>
        <v>4000</v>
      </c>
      <c r="AH18" s="11">
        <f t="shared" si="49"/>
        <v>4000</v>
      </c>
      <c r="AI18" s="11">
        <f t="shared" si="49"/>
        <v>4000</v>
      </c>
      <c r="AJ18" s="11">
        <f t="shared" si="49"/>
        <v>4000</v>
      </c>
      <c r="AK18" s="11">
        <f t="shared" si="49"/>
        <v>4000</v>
      </c>
      <c r="AL18" s="1">
        <f t="shared" si="3"/>
        <v>72000</v>
      </c>
    </row>
    <row r="19" spans="1:38" x14ac:dyDescent="0.2">
      <c r="A19" s="41" t="s">
        <v>86</v>
      </c>
      <c r="B19" s="24">
        <v>0</v>
      </c>
      <c r="C19" s="11">
        <f t="shared" ref="C19:F19" si="50">B19</f>
        <v>0</v>
      </c>
      <c r="D19" s="11">
        <f t="shared" si="50"/>
        <v>0</v>
      </c>
      <c r="E19" s="11">
        <f t="shared" si="50"/>
        <v>0</v>
      </c>
      <c r="F19" s="11">
        <f t="shared" si="50"/>
        <v>0</v>
      </c>
      <c r="G19" s="24">
        <v>10000</v>
      </c>
      <c r="H19" s="24">
        <v>0</v>
      </c>
      <c r="I19" s="11">
        <f t="shared" ref="I19:L19" si="51">H19</f>
        <v>0</v>
      </c>
      <c r="J19" s="11">
        <f t="shared" si="51"/>
        <v>0</v>
      </c>
      <c r="K19" s="11">
        <f t="shared" si="51"/>
        <v>0</v>
      </c>
      <c r="L19" s="11">
        <f t="shared" si="51"/>
        <v>0</v>
      </c>
      <c r="M19" s="11">
        <f>G19</f>
        <v>10000</v>
      </c>
      <c r="N19" s="24">
        <v>0</v>
      </c>
      <c r="O19" s="11">
        <f t="shared" ref="O19:R19" si="52">N19</f>
        <v>0</v>
      </c>
      <c r="P19" s="11">
        <f t="shared" si="52"/>
        <v>0</v>
      </c>
      <c r="Q19" s="11">
        <f t="shared" si="52"/>
        <v>0</v>
      </c>
      <c r="R19" s="11">
        <f t="shared" si="52"/>
        <v>0</v>
      </c>
      <c r="S19" s="11">
        <f>M19*2</f>
        <v>20000</v>
      </c>
      <c r="T19" s="24">
        <v>0</v>
      </c>
      <c r="U19" s="11">
        <f t="shared" ref="U19:X19" si="53">T19</f>
        <v>0</v>
      </c>
      <c r="V19" s="11">
        <f t="shared" si="53"/>
        <v>0</v>
      </c>
      <c r="W19" s="11">
        <f t="shared" si="53"/>
        <v>0</v>
      </c>
      <c r="X19" s="11">
        <f t="shared" si="53"/>
        <v>0</v>
      </c>
      <c r="Y19" s="11">
        <f>S19</f>
        <v>20000</v>
      </c>
      <c r="Z19" s="24">
        <v>0</v>
      </c>
      <c r="AA19" s="11">
        <f t="shared" ref="AA19:AD19" si="54">Z19</f>
        <v>0</v>
      </c>
      <c r="AB19" s="11">
        <f t="shared" si="54"/>
        <v>0</v>
      </c>
      <c r="AC19" s="11">
        <f t="shared" si="54"/>
        <v>0</v>
      </c>
      <c r="AD19" s="11">
        <f t="shared" si="54"/>
        <v>0</v>
      </c>
      <c r="AE19" s="11">
        <f>Y19</f>
        <v>20000</v>
      </c>
      <c r="AF19" s="24">
        <v>0</v>
      </c>
      <c r="AG19" s="11">
        <f t="shared" ref="AG19:AJ19" si="55">AF19</f>
        <v>0</v>
      </c>
      <c r="AH19" s="11">
        <f t="shared" si="55"/>
        <v>0</v>
      </c>
      <c r="AI19" s="11">
        <f t="shared" si="55"/>
        <v>0</v>
      </c>
      <c r="AJ19" s="11">
        <f t="shared" si="55"/>
        <v>0</v>
      </c>
      <c r="AK19" s="11">
        <f>G19*3</f>
        <v>30000</v>
      </c>
      <c r="AL19" s="1">
        <f t="shared" si="3"/>
        <v>110000</v>
      </c>
    </row>
    <row r="20" spans="1:38" x14ac:dyDescent="0.2">
      <c r="A20" s="44" t="s">
        <v>87</v>
      </c>
      <c r="B20" s="11">
        <f>(14/100)*Revenues!B24</f>
        <v>0</v>
      </c>
      <c r="C20" s="11">
        <f>(14/100)*Revenues!C24</f>
        <v>0</v>
      </c>
      <c r="D20" s="11">
        <f>(14/100)*Revenues!D24</f>
        <v>0</v>
      </c>
      <c r="E20" s="11">
        <f>(14/100)*Revenues!E24</f>
        <v>0</v>
      </c>
      <c r="F20" s="11">
        <f>(14/100)*Revenues!F24</f>
        <v>0</v>
      </c>
      <c r="G20" s="11">
        <f>(14/100)*Revenues!G24</f>
        <v>0</v>
      </c>
      <c r="H20" s="11">
        <f>(14/100)*Revenues!H24</f>
        <v>0</v>
      </c>
      <c r="I20" s="11">
        <f>(14/100)*Revenues!I24</f>
        <v>0</v>
      </c>
      <c r="J20" s="11">
        <f>(14/100)*Revenues!J24</f>
        <v>0</v>
      </c>
      <c r="K20" s="11">
        <f>(14/100)*Revenues!K24</f>
        <v>0</v>
      </c>
      <c r="L20" s="11">
        <f>(14/100)*Revenues!L24</f>
        <v>0</v>
      </c>
      <c r="M20" s="11">
        <f>(14/100)*Revenues!M24</f>
        <v>0</v>
      </c>
      <c r="N20" s="11">
        <f>(14/100)*Revenues!N24</f>
        <v>25200.000000000004</v>
      </c>
      <c r="O20" s="11">
        <f>(14/100)*Revenues!O24</f>
        <v>28980.000000000004</v>
      </c>
      <c r="P20" s="11">
        <f>(14/100)*Revenues!P24</f>
        <v>33327</v>
      </c>
      <c r="Q20" s="11">
        <f>(14/100)*Revenues!Q24</f>
        <v>38326.049999999996</v>
      </c>
      <c r="R20" s="11">
        <f>(14/100)*Revenues!R24</f>
        <v>44074.957499999997</v>
      </c>
      <c r="S20" s="11">
        <f>(14/100)*Revenues!S24</f>
        <v>50686.201124999992</v>
      </c>
      <c r="T20" s="11">
        <f>(14/100)*Revenues!T24</f>
        <v>65892.061462499987</v>
      </c>
      <c r="U20" s="11">
        <f>(14/100)*Revenues!U24</f>
        <v>85659.679901249983</v>
      </c>
      <c r="V20" s="11">
        <f>(14/100)*Revenues!V24</f>
        <v>111357.58387162499</v>
      </c>
      <c r="W20" s="11">
        <f>(14/100)*Revenues!W24</f>
        <v>144764.85903311247</v>
      </c>
      <c r="X20" s="11">
        <f>(14/100)*Revenues!X24</f>
        <v>188194.31674304622</v>
      </c>
      <c r="Y20" s="11">
        <f>(14/100)*Revenues!Y24</f>
        <v>244652.61176596012</v>
      </c>
      <c r="Z20" s="11">
        <f>(14/100)*Revenues!Z24</f>
        <v>286243.55576617335</v>
      </c>
      <c r="AA20" s="11">
        <f>(14/100)*Revenues!AA24</f>
        <v>372116.62249602535</v>
      </c>
      <c r="AB20" s="11">
        <f>(14/100)*Revenues!AB24</f>
        <v>483751.60924483312</v>
      </c>
      <c r="AC20" s="11">
        <f>(14/100)*Revenues!AC24</f>
        <v>628877.09201828309</v>
      </c>
      <c r="AD20" s="11">
        <f>(14/100)*Revenues!AD24</f>
        <v>817540.21962376789</v>
      </c>
      <c r="AE20" s="11">
        <f>(14/100)*Revenues!AE24</f>
        <v>1062802.2855108983</v>
      </c>
      <c r="AF20" s="11">
        <f>(14/100)*Revenues!AF24</f>
        <v>1169082.5140619883</v>
      </c>
      <c r="AG20" s="11">
        <f>(14/100)*Revenues!AG24</f>
        <v>1285990.7654681874</v>
      </c>
      <c r="AH20" s="11">
        <f>(14/100)*Revenues!AH24</f>
        <v>1414589.8420150061</v>
      </c>
      <c r="AI20" s="11">
        <f>(14/100)*Revenues!AI24</f>
        <v>1556048.8262165065</v>
      </c>
      <c r="AJ20" s="11">
        <f>(14/100)*Revenues!AJ24</f>
        <v>1711653.7088381576</v>
      </c>
      <c r="AK20" s="11">
        <f>(14/100)*Revenues!AK24</f>
        <v>1882819.0797219737</v>
      </c>
      <c r="AL20" s="1">
        <f t="shared" si="3"/>
        <v>13732631.442384295</v>
      </c>
    </row>
    <row r="21" spans="1:38" x14ac:dyDescent="0.2">
      <c r="A21" s="45"/>
      <c r="B21" s="11"/>
      <c r="C21" s="11">
        <f>B21</f>
        <v>0</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
    </row>
    <row r="22" spans="1:38" x14ac:dyDescent="0.2">
      <c r="A22" s="2" t="s">
        <v>42</v>
      </c>
      <c r="B22" s="1">
        <f t="shared" ref="B22:L22" si="56">SUM(B2:B21)</f>
        <v>32000</v>
      </c>
      <c r="C22" s="1">
        <f t="shared" si="56"/>
        <v>12000</v>
      </c>
      <c r="D22" s="1">
        <f t="shared" si="56"/>
        <v>14000</v>
      </c>
      <c r="E22" s="1">
        <f t="shared" si="56"/>
        <v>14000</v>
      </c>
      <c r="F22" s="1">
        <f t="shared" si="56"/>
        <v>14000</v>
      </c>
      <c r="G22" s="1">
        <f t="shared" si="56"/>
        <v>24000</v>
      </c>
      <c r="H22" s="1">
        <f t="shared" si="56"/>
        <v>14000</v>
      </c>
      <c r="I22" s="1">
        <f t="shared" si="56"/>
        <v>19000</v>
      </c>
      <c r="J22" s="1">
        <f t="shared" si="56"/>
        <v>19000</v>
      </c>
      <c r="K22" s="1">
        <f t="shared" si="56"/>
        <v>70000</v>
      </c>
      <c r="L22" s="1">
        <f t="shared" si="56"/>
        <v>25000</v>
      </c>
      <c r="M22" s="1">
        <f t="shared" ref="M22:AK22" si="57">SUM(M2:M21)</f>
        <v>500000</v>
      </c>
      <c r="N22" s="1">
        <f t="shared" si="57"/>
        <v>490500</v>
      </c>
      <c r="O22" s="1">
        <f t="shared" si="57"/>
        <v>395900</v>
      </c>
      <c r="P22" s="1">
        <f t="shared" si="57"/>
        <v>202110</v>
      </c>
      <c r="Q22" s="1">
        <f t="shared" si="57"/>
        <v>659251.5</v>
      </c>
      <c r="R22" s="1">
        <f t="shared" si="57"/>
        <v>217464.22499999998</v>
      </c>
      <c r="S22" s="1">
        <f t="shared" si="57"/>
        <v>261908.85874999998</v>
      </c>
      <c r="T22" s="1">
        <f t="shared" si="57"/>
        <v>667131.51637500001</v>
      </c>
      <c r="U22" s="1">
        <f t="shared" si="57"/>
        <v>395370.9712875</v>
      </c>
      <c r="V22" s="1">
        <f t="shared" si="57"/>
        <v>462082.26267374994</v>
      </c>
      <c r="W22" s="1">
        <f t="shared" si="57"/>
        <v>729806.94147587498</v>
      </c>
      <c r="X22" s="1">
        <f t="shared" si="57"/>
        <v>791849.02391863754</v>
      </c>
      <c r="Y22" s="1">
        <f t="shared" si="57"/>
        <v>1057503.7310942286</v>
      </c>
      <c r="Z22" s="1">
        <f t="shared" si="57"/>
        <v>851919.36538024759</v>
      </c>
      <c r="AA22" s="1">
        <f t="shared" si="57"/>
        <v>874595.17499432201</v>
      </c>
      <c r="AB22" s="1">
        <f t="shared" si="57"/>
        <v>1184073.7274926188</v>
      </c>
      <c r="AC22" s="1">
        <f t="shared" si="57"/>
        <v>1641395.8457404044</v>
      </c>
      <c r="AD22" s="1">
        <f t="shared" si="57"/>
        <v>1910914.5994625255</v>
      </c>
      <c r="AE22" s="1">
        <f t="shared" si="57"/>
        <v>1896288.9793012834</v>
      </c>
      <c r="AF22" s="1">
        <f t="shared" si="57"/>
        <v>2168617.8772314116</v>
      </c>
      <c r="AG22" s="1">
        <f t="shared" si="57"/>
        <v>2335629.6649545534</v>
      </c>
      <c r="AH22" s="1">
        <f t="shared" si="57"/>
        <v>2919342.6314500086</v>
      </c>
      <c r="AI22" s="1">
        <f t="shared" si="57"/>
        <v>2751426.8945950093</v>
      </c>
      <c r="AJ22" s="1">
        <f t="shared" si="57"/>
        <v>2943719.584054511</v>
      </c>
      <c r="AK22" s="1">
        <f t="shared" si="57"/>
        <v>3233241.5424599624</v>
      </c>
      <c r="AL22" s="1">
        <f>SUM(B22:AK22)</f>
        <v>31799044.917691845</v>
      </c>
    </row>
    <row r="23" spans="1:38" x14ac:dyDescent="0.2">
      <c r="A23" s="35"/>
      <c r="B23" s="18"/>
      <c r="C23" s="18"/>
      <c r="D23" s="18"/>
      <c r="E23" s="18"/>
      <c r="F23" s="18"/>
      <c r="G23" s="18"/>
      <c r="H23" s="18"/>
      <c r="I23" s="18"/>
      <c r="J23" s="18"/>
      <c r="K23" s="18"/>
      <c r="L23" s="18"/>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4"/>
    </row>
    <row r="24" spans="1:38" x14ac:dyDescent="0.2">
      <c r="A24" s="3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4"/>
    </row>
    <row r="25" spans="1:38" x14ac:dyDescent="0.2">
      <c r="A25" s="3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4"/>
    </row>
    <row r="26" spans="1:38" x14ac:dyDescent="0.2">
      <c r="A26" s="3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4"/>
    </row>
    <row r="27" spans="1:38" x14ac:dyDescent="0.2">
      <c r="A27" s="3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4"/>
    </row>
    <row r="28" spans="1:38" x14ac:dyDescent="0.2">
      <c r="A28" s="3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4"/>
    </row>
    <row r="29" spans="1:38" x14ac:dyDescent="0.2">
      <c r="A29" s="3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4"/>
    </row>
    <row r="30" spans="1:38" x14ac:dyDescent="0.2">
      <c r="A30" s="3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4"/>
    </row>
    <row r="31" spans="1:38" x14ac:dyDescent="0.2">
      <c r="A31" s="3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4"/>
    </row>
    <row r="32" spans="1:38" x14ac:dyDescent="0.2">
      <c r="A32" s="3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4"/>
    </row>
    <row r="33" spans="1:38" x14ac:dyDescent="0.2">
      <c r="A33" s="3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4"/>
    </row>
    <row r="34" spans="1:38" x14ac:dyDescent="0.2">
      <c r="A34" s="3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4"/>
    </row>
    <row r="35" spans="1:38" x14ac:dyDescent="0.2">
      <c r="A35" s="3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4"/>
    </row>
    <row r="36" spans="1:38" x14ac:dyDescent="0.2">
      <c r="A36" s="3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4"/>
    </row>
    <row r="37" spans="1:38" x14ac:dyDescent="0.2">
      <c r="A37" s="3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4"/>
    </row>
    <row r="38" spans="1:38" x14ac:dyDescent="0.2">
      <c r="A38" s="3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4"/>
    </row>
    <row r="39" spans="1:38" x14ac:dyDescent="0.2">
      <c r="A39" s="3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4"/>
    </row>
    <row r="40" spans="1:38" x14ac:dyDescent="0.2">
      <c r="A40" s="3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4"/>
    </row>
    <row r="41" spans="1:38" x14ac:dyDescent="0.2">
      <c r="A41" s="3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4"/>
    </row>
    <row r="42" spans="1:38" x14ac:dyDescent="0.2">
      <c r="A42" s="3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4"/>
    </row>
    <row r="43" spans="1:38" x14ac:dyDescent="0.2">
      <c r="A43" s="3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4"/>
    </row>
    <row r="44" spans="1:38" x14ac:dyDescent="0.2">
      <c r="A44" s="3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4"/>
    </row>
    <row r="45" spans="1:38" x14ac:dyDescent="0.2">
      <c r="A45" s="3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4"/>
    </row>
    <row r="46" spans="1:38" x14ac:dyDescent="0.2">
      <c r="A46" s="3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4"/>
    </row>
    <row r="47" spans="1:38" x14ac:dyDescent="0.2">
      <c r="A47" s="3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4"/>
    </row>
    <row r="48" spans="1:38" x14ac:dyDescent="0.2">
      <c r="A48" s="3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4"/>
    </row>
    <row r="49" spans="1:38" x14ac:dyDescent="0.2">
      <c r="A49" s="3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4"/>
    </row>
    <row r="50" spans="1:38" x14ac:dyDescent="0.2">
      <c r="A50" s="3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4"/>
    </row>
    <row r="51" spans="1:38" x14ac:dyDescent="0.2">
      <c r="A51" s="3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4"/>
    </row>
    <row r="52" spans="1:38" x14ac:dyDescent="0.2">
      <c r="A52" s="3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4"/>
    </row>
    <row r="53" spans="1:38" x14ac:dyDescent="0.2">
      <c r="A53" s="3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4"/>
    </row>
    <row r="54" spans="1:38" x14ac:dyDescent="0.2">
      <c r="A54" s="3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4"/>
    </row>
    <row r="55" spans="1:38" x14ac:dyDescent="0.2">
      <c r="A55" s="3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4"/>
    </row>
    <row r="56" spans="1:38" x14ac:dyDescent="0.2">
      <c r="A56" s="3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4"/>
    </row>
    <row r="57" spans="1:38" x14ac:dyDescent="0.2">
      <c r="A57" s="3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4"/>
    </row>
    <row r="58" spans="1:38" x14ac:dyDescent="0.2">
      <c r="A58" s="3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4"/>
    </row>
    <row r="59" spans="1:38" x14ac:dyDescent="0.2">
      <c r="A59" s="3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4"/>
    </row>
    <row r="60" spans="1:38" x14ac:dyDescent="0.2">
      <c r="A60" s="3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4"/>
    </row>
    <row r="61" spans="1:38" x14ac:dyDescent="0.2">
      <c r="A61" s="3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4"/>
    </row>
    <row r="62" spans="1:38" x14ac:dyDescent="0.2">
      <c r="A62" s="3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4"/>
    </row>
    <row r="63" spans="1:38" x14ac:dyDescent="0.2">
      <c r="A63" s="3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4"/>
    </row>
    <row r="64" spans="1:38" x14ac:dyDescent="0.2">
      <c r="A64" s="3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4"/>
    </row>
    <row r="65" spans="1:38" x14ac:dyDescent="0.2">
      <c r="A65" s="3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4"/>
    </row>
    <row r="66" spans="1:38" x14ac:dyDescent="0.2">
      <c r="A66" s="3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4"/>
    </row>
    <row r="67" spans="1:38" x14ac:dyDescent="0.2">
      <c r="A67" s="3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4"/>
    </row>
    <row r="68" spans="1:38" x14ac:dyDescent="0.2">
      <c r="A68" s="3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4"/>
    </row>
    <row r="69" spans="1:38" x14ac:dyDescent="0.2">
      <c r="A69" s="3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4"/>
    </row>
    <row r="70" spans="1:38" x14ac:dyDescent="0.2">
      <c r="A70" s="3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4"/>
    </row>
    <row r="71" spans="1:38" x14ac:dyDescent="0.2">
      <c r="A71" s="3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4"/>
    </row>
    <row r="72" spans="1:38" x14ac:dyDescent="0.2">
      <c r="A72" s="3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4"/>
    </row>
    <row r="73" spans="1:38" x14ac:dyDescent="0.2">
      <c r="A73" s="3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4"/>
    </row>
    <row r="74" spans="1:38" x14ac:dyDescent="0.2">
      <c r="A74" s="3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4"/>
    </row>
    <row r="75" spans="1:38" x14ac:dyDescent="0.2">
      <c r="A75" s="3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4"/>
    </row>
    <row r="76" spans="1:38" x14ac:dyDescent="0.2">
      <c r="A76" s="3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4"/>
    </row>
    <row r="77" spans="1:38" x14ac:dyDescent="0.2">
      <c r="A77" s="3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4"/>
    </row>
    <row r="78" spans="1:38" x14ac:dyDescent="0.2">
      <c r="A78" s="3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4"/>
    </row>
    <row r="79" spans="1:38" x14ac:dyDescent="0.2">
      <c r="A79" s="3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4"/>
    </row>
    <row r="80" spans="1:38" x14ac:dyDescent="0.2">
      <c r="A80" s="3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4"/>
    </row>
    <row r="81" spans="1:38" x14ac:dyDescent="0.2">
      <c r="A81" s="3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4"/>
    </row>
    <row r="82" spans="1:38" x14ac:dyDescent="0.2">
      <c r="A82" s="3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4"/>
    </row>
    <row r="83" spans="1:38" x14ac:dyDescent="0.2">
      <c r="A83" s="3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4"/>
    </row>
    <row r="84" spans="1:38" x14ac:dyDescent="0.2">
      <c r="A84" s="3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4"/>
    </row>
    <row r="85" spans="1:38" x14ac:dyDescent="0.2">
      <c r="A85" s="3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4"/>
    </row>
    <row r="86" spans="1:38" x14ac:dyDescent="0.2">
      <c r="A86" s="3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4"/>
    </row>
    <row r="87" spans="1:38" x14ac:dyDescent="0.2">
      <c r="A87" s="3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4"/>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59.140625" customWidth="1"/>
    <col min="2" max="20" width="17.28515625" customWidth="1"/>
  </cols>
  <sheetData>
    <row r="1" spans="1:6" ht="12.75" customHeight="1" x14ac:dyDescent="0.2">
      <c r="A1" s="46" t="s">
        <v>88</v>
      </c>
      <c r="B1" s="47" t="s">
        <v>89</v>
      </c>
      <c r="C1" s="47" t="s">
        <v>90</v>
      </c>
      <c r="D1" s="47" t="s">
        <v>91</v>
      </c>
      <c r="E1" s="47" t="s">
        <v>92</v>
      </c>
      <c r="F1" s="6" t="s">
        <v>93</v>
      </c>
    </row>
    <row r="2" spans="1:6" ht="12.75" customHeight="1" x14ac:dyDescent="0.2">
      <c r="A2" s="48" t="s">
        <v>94</v>
      </c>
      <c r="B2" s="49" t="s">
        <v>95</v>
      </c>
      <c r="C2" s="50"/>
      <c r="D2" s="50"/>
      <c r="E2" s="50"/>
      <c r="F2" s="51" t="s">
        <v>96</v>
      </c>
    </row>
    <row r="3" spans="1:6" ht="12.75" customHeight="1" x14ac:dyDescent="0.2">
      <c r="A3" s="48" t="s">
        <v>97</v>
      </c>
      <c r="B3" s="49" t="s">
        <v>98</v>
      </c>
      <c r="C3" s="50"/>
      <c r="D3" s="50"/>
      <c r="E3" s="50"/>
      <c r="F3" s="51" t="s">
        <v>96</v>
      </c>
    </row>
    <row r="4" spans="1:6" ht="12.75" customHeight="1" x14ac:dyDescent="0.2">
      <c r="A4" s="48" t="s">
        <v>99</v>
      </c>
      <c r="B4" s="52" t="s">
        <v>100</v>
      </c>
      <c r="C4" s="49" t="s">
        <v>101</v>
      </c>
      <c r="D4" s="49" t="s">
        <v>102</v>
      </c>
      <c r="E4" s="49" t="s">
        <v>103</v>
      </c>
      <c r="F4" s="51" t="s">
        <v>104</v>
      </c>
    </row>
    <row r="5" spans="1:6" ht="12.75" customHeight="1" x14ac:dyDescent="0.2">
      <c r="A5" s="48" t="s">
        <v>105</v>
      </c>
      <c r="B5" s="50"/>
      <c r="C5" s="49" t="s">
        <v>106</v>
      </c>
      <c r="D5" s="50"/>
      <c r="E5" s="50"/>
      <c r="F5" s="51" t="s">
        <v>104</v>
      </c>
    </row>
    <row r="6" spans="1:6" ht="12.75" customHeight="1" x14ac:dyDescent="0.2">
      <c r="A6" s="48" t="s">
        <v>107</v>
      </c>
      <c r="B6" s="50"/>
      <c r="C6" s="50"/>
      <c r="D6" s="52" t="s">
        <v>108</v>
      </c>
      <c r="E6" s="49" t="s">
        <v>109</v>
      </c>
      <c r="F6" s="51" t="s">
        <v>104</v>
      </c>
    </row>
    <row r="7" spans="1:6" ht="12.75" customHeight="1" x14ac:dyDescent="0.2">
      <c r="A7" s="48" t="s">
        <v>110</v>
      </c>
      <c r="B7" s="50"/>
      <c r="C7" s="49" t="s">
        <v>111</v>
      </c>
      <c r="D7" s="50"/>
      <c r="E7" s="50"/>
      <c r="F7" s="51" t="s">
        <v>104</v>
      </c>
    </row>
    <row r="8" spans="1:6" ht="12.75" customHeight="1" x14ac:dyDescent="0.2">
      <c r="A8" s="48" t="s">
        <v>112</v>
      </c>
      <c r="B8" s="50"/>
      <c r="C8" s="50"/>
      <c r="D8" s="49" t="s">
        <v>113</v>
      </c>
      <c r="E8" s="50"/>
      <c r="F8" s="51" t="s">
        <v>96</v>
      </c>
    </row>
    <row r="9" spans="1:6" ht="12.75" customHeight="1" x14ac:dyDescent="0.2">
      <c r="A9" s="48" t="s">
        <v>114</v>
      </c>
      <c r="B9" s="50"/>
      <c r="C9" s="49" t="s">
        <v>115</v>
      </c>
      <c r="D9" s="50"/>
      <c r="E9" s="50"/>
      <c r="F9" s="51" t="s">
        <v>96</v>
      </c>
    </row>
    <row r="10" spans="1:6" ht="12.75" customHeight="1" x14ac:dyDescent="0.2">
      <c r="A10" s="48" t="s">
        <v>116</v>
      </c>
      <c r="B10" s="50"/>
      <c r="C10" s="50"/>
      <c r="D10" s="50"/>
      <c r="E10" s="49" t="s">
        <v>103</v>
      </c>
      <c r="F10" s="51" t="s">
        <v>104</v>
      </c>
    </row>
    <row r="11" spans="1:6" ht="12.75" customHeight="1" x14ac:dyDescent="0.2">
      <c r="A11" s="48" t="s">
        <v>117</v>
      </c>
      <c r="B11" s="50"/>
      <c r="C11" s="49" t="s">
        <v>118</v>
      </c>
      <c r="D11" s="50"/>
      <c r="E11" s="49" t="s">
        <v>119</v>
      </c>
      <c r="F11" s="51" t="s">
        <v>104</v>
      </c>
    </row>
    <row r="12" spans="1:6" ht="12.75" customHeight="1" x14ac:dyDescent="0.2">
      <c r="A12" s="48" t="s">
        <v>120</v>
      </c>
      <c r="B12" s="49" t="s">
        <v>121</v>
      </c>
      <c r="C12" s="50"/>
      <c r="D12" s="50"/>
      <c r="E12" s="50"/>
      <c r="F12" s="51" t="s">
        <v>96</v>
      </c>
    </row>
    <row r="13" spans="1:6" ht="12.75" customHeight="1" x14ac:dyDescent="0.2">
      <c r="A13" s="48" t="s">
        <v>122</v>
      </c>
      <c r="B13" s="49" t="s">
        <v>123</v>
      </c>
      <c r="C13" s="50"/>
      <c r="D13" s="49" t="s">
        <v>124</v>
      </c>
      <c r="E13" s="50"/>
      <c r="F13" s="51" t="s">
        <v>104</v>
      </c>
    </row>
    <row r="14" spans="1:6" ht="12.75" customHeight="1" x14ac:dyDescent="0.2">
      <c r="A14" s="48" t="s">
        <v>125</v>
      </c>
      <c r="B14" s="49" t="s">
        <v>126</v>
      </c>
      <c r="C14" s="50"/>
      <c r="D14" s="50"/>
      <c r="E14" s="50"/>
      <c r="F14" s="51" t="s">
        <v>104</v>
      </c>
    </row>
    <row r="15" spans="1:6" ht="12.75" customHeight="1" x14ac:dyDescent="0.2">
      <c r="A15" s="48" t="s">
        <v>127</v>
      </c>
      <c r="B15" s="50"/>
      <c r="C15" s="49" t="s">
        <v>128</v>
      </c>
      <c r="D15" s="50"/>
      <c r="E15" s="50"/>
      <c r="F15" s="51" t="s">
        <v>104</v>
      </c>
    </row>
    <row r="16" spans="1:6" ht="12.75" customHeight="1" x14ac:dyDescent="0.2">
      <c r="A16" s="48" t="s">
        <v>129</v>
      </c>
      <c r="B16" s="50"/>
      <c r="C16" s="50"/>
      <c r="D16" s="49" t="s">
        <v>130</v>
      </c>
      <c r="E16" s="50"/>
      <c r="F16" s="51" t="s">
        <v>104</v>
      </c>
    </row>
    <row r="17" spans="1:6" ht="12.75" customHeight="1" x14ac:dyDescent="0.2">
      <c r="A17" s="48" t="s">
        <v>131</v>
      </c>
      <c r="B17" s="49" t="s">
        <v>132</v>
      </c>
      <c r="C17" s="50"/>
      <c r="D17" s="50"/>
      <c r="E17" s="50"/>
      <c r="F17" s="51" t="s">
        <v>104</v>
      </c>
    </row>
    <row r="18" spans="1:6" ht="12.75" customHeight="1" x14ac:dyDescent="0.2">
      <c r="A18" s="48" t="s">
        <v>133</v>
      </c>
      <c r="B18" s="50"/>
      <c r="C18" s="49" t="s">
        <v>134</v>
      </c>
      <c r="D18" s="50"/>
      <c r="E18" s="50"/>
      <c r="F18" s="51" t="s">
        <v>104</v>
      </c>
    </row>
    <row r="19" spans="1:6" ht="12.75" customHeight="1" x14ac:dyDescent="0.2">
      <c r="A19" s="48" t="s">
        <v>135</v>
      </c>
      <c r="B19" s="50"/>
      <c r="C19" s="50"/>
      <c r="D19" s="49" t="s">
        <v>136</v>
      </c>
      <c r="E19" s="50"/>
      <c r="F19" s="51" t="s">
        <v>104</v>
      </c>
    </row>
    <row r="20" spans="1:6" ht="12.75" customHeight="1" x14ac:dyDescent="0.2">
      <c r="A20" s="48" t="s">
        <v>137</v>
      </c>
      <c r="B20" s="49" t="s">
        <v>138</v>
      </c>
      <c r="C20" s="50"/>
      <c r="D20" s="49" t="s">
        <v>139</v>
      </c>
      <c r="E20" s="50"/>
      <c r="F20" s="51" t="s">
        <v>104</v>
      </c>
    </row>
    <row r="21" spans="1:6" ht="12.75" customHeight="1" x14ac:dyDescent="0.2">
      <c r="A21" s="48" t="s">
        <v>140</v>
      </c>
      <c r="B21" s="50"/>
      <c r="C21" s="50"/>
      <c r="D21" s="49" t="s">
        <v>141</v>
      </c>
      <c r="E21" s="50"/>
      <c r="F21" s="51" t="s">
        <v>104</v>
      </c>
    </row>
    <row r="22" spans="1:6" ht="12.75" customHeight="1" x14ac:dyDescent="0.2">
      <c r="A22" s="53"/>
      <c r="B22" s="50"/>
      <c r="C22" s="50"/>
      <c r="D22" s="50"/>
      <c r="E22" s="50"/>
      <c r="F22" s="54"/>
    </row>
    <row r="23" spans="1:6" ht="12.75" customHeight="1" x14ac:dyDescent="0.2">
      <c r="A23" s="55"/>
      <c r="F23" s="4"/>
    </row>
    <row r="24" spans="1:6" ht="12.75" customHeight="1" x14ac:dyDescent="0.2">
      <c r="F24" s="4"/>
    </row>
    <row r="25" spans="1:6" ht="12.75" customHeight="1" x14ac:dyDescent="0.2">
      <c r="F25" s="4"/>
    </row>
    <row r="26" spans="1:6" ht="12.75" customHeight="1" x14ac:dyDescent="0.2">
      <c r="F26" s="4"/>
    </row>
    <row r="27" spans="1:6" ht="12.75" customHeight="1" x14ac:dyDescent="0.2">
      <c r="F27" s="4"/>
    </row>
    <row r="28" spans="1:6" ht="12.75" customHeight="1" x14ac:dyDescent="0.2">
      <c r="F28" s="4"/>
    </row>
    <row r="29" spans="1:6" ht="12.75" customHeight="1" x14ac:dyDescent="0.2">
      <c r="F29" s="4"/>
    </row>
    <row r="30" spans="1:6" x14ac:dyDescent="0.2">
      <c r="F30" s="4"/>
    </row>
    <row r="31" spans="1:6" x14ac:dyDescent="0.2">
      <c r="F31" s="4"/>
    </row>
    <row r="32" spans="1:6" x14ac:dyDescent="0.2">
      <c r="F32" s="4"/>
    </row>
    <row r="33" spans="6:6" x14ac:dyDescent="0.2">
      <c r="F33" s="4"/>
    </row>
    <row r="34" spans="6:6" x14ac:dyDescent="0.2">
      <c r="F34" s="4"/>
    </row>
    <row r="35" spans="6:6" x14ac:dyDescent="0.2">
      <c r="F35" s="4"/>
    </row>
    <row r="36" spans="6:6" x14ac:dyDescent="0.2">
      <c r="F36" s="4"/>
    </row>
    <row r="37" spans="6:6" x14ac:dyDescent="0.2">
      <c r="F37" s="4"/>
    </row>
    <row r="38" spans="6:6" x14ac:dyDescent="0.2">
      <c r="F38" s="4"/>
    </row>
    <row r="39" spans="6:6" x14ac:dyDescent="0.2">
      <c r="F39" s="4"/>
    </row>
    <row r="40" spans="6:6" x14ac:dyDescent="0.2">
      <c r="F40" s="4"/>
    </row>
    <row r="41" spans="6:6" x14ac:dyDescent="0.2">
      <c r="F41" s="4"/>
    </row>
    <row r="42" spans="6:6" x14ac:dyDescent="0.2">
      <c r="F42" s="4"/>
    </row>
    <row r="43" spans="6:6" x14ac:dyDescent="0.2">
      <c r="F43" s="4"/>
    </row>
    <row r="44" spans="6:6" x14ac:dyDescent="0.2">
      <c r="F44" s="4"/>
    </row>
    <row r="45" spans="6:6" x14ac:dyDescent="0.2">
      <c r="F45" s="4"/>
    </row>
    <row r="46" spans="6:6" x14ac:dyDescent="0.2">
      <c r="F46" s="4"/>
    </row>
    <row r="47" spans="6:6" x14ac:dyDescent="0.2">
      <c r="F47" s="4"/>
    </row>
    <row r="48" spans="6:6" x14ac:dyDescent="0.2">
      <c r="F48" s="4"/>
    </row>
    <row r="49" spans="6:6" x14ac:dyDescent="0.2">
      <c r="F49" s="4"/>
    </row>
    <row r="50" spans="6:6" x14ac:dyDescent="0.2">
      <c r="F50" s="4"/>
    </row>
    <row r="51" spans="6:6" x14ac:dyDescent="0.2">
      <c r="F51" s="4"/>
    </row>
    <row r="52" spans="6:6" x14ac:dyDescent="0.2">
      <c r="F52" s="4"/>
    </row>
    <row r="53" spans="6:6" x14ac:dyDescent="0.2">
      <c r="F53" s="4"/>
    </row>
    <row r="54" spans="6:6" x14ac:dyDescent="0.2">
      <c r="F54" s="4"/>
    </row>
    <row r="55" spans="6:6" x14ac:dyDescent="0.2">
      <c r="F55" s="4"/>
    </row>
    <row r="56" spans="6:6" x14ac:dyDescent="0.2">
      <c r="F56" s="4"/>
    </row>
    <row r="57" spans="6:6" x14ac:dyDescent="0.2">
      <c r="F57" s="4"/>
    </row>
    <row r="58" spans="6:6" x14ac:dyDescent="0.2">
      <c r="F58" s="4"/>
    </row>
    <row r="59" spans="6:6" x14ac:dyDescent="0.2">
      <c r="F59" s="4"/>
    </row>
    <row r="60" spans="6:6" x14ac:dyDescent="0.2">
      <c r="F60" s="4"/>
    </row>
    <row r="61" spans="6:6" x14ac:dyDescent="0.2">
      <c r="F61" s="4"/>
    </row>
    <row r="62" spans="6:6" x14ac:dyDescent="0.2">
      <c r="F62" s="4"/>
    </row>
    <row r="63" spans="6:6" x14ac:dyDescent="0.2">
      <c r="F63" s="4"/>
    </row>
    <row r="64" spans="6:6" x14ac:dyDescent="0.2">
      <c r="F64" s="4"/>
    </row>
    <row r="65" spans="6:6" x14ac:dyDescent="0.2">
      <c r="F65" s="4"/>
    </row>
    <row r="66" spans="6:6" x14ac:dyDescent="0.2">
      <c r="F66" s="4"/>
    </row>
    <row r="67" spans="6:6" x14ac:dyDescent="0.2">
      <c r="F67" s="4"/>
    </row>
    <row r="68" spans="6:6" x14ac:dyDescent="0.2">
      <c r="F68" s="4"/>
    </row>
    <row r="69" spans="6:6" x14ac:dyDescent="0.2">
      <c r="F69" s="4"/>
    </row>
    <row r="70" spans="6:6" x14ac:dyDescent="0.2">
      <c r="F70" s="4"/>
    </row>
    <row r="71" spans="6:6" x14ac:dyDescent="0.2">
      <c r="F71" s="4"/>
    </row>
    <row r="72" spans="6:6" x14ac:dyDescent="0.2">
      <c r="F72" s="4"/>
    </row>
    <row r="73" spans="6:6" x14ac:dyDescent="0.2">
      <c r="F73" s="4"/>
    </row>
    <row r="74" spans="6:6" x14ac:dyDescent="0.2">
      <c r="F74" s="4"/>
    </row>
    <row r="75" spans="6:6" x14ac:dyDescent="0.2">
      <c r="F75" s="4"/>
    </row>
    <row r="76" spans="6:6" x14ac:dyDescent="0.2">
      <c r="F76" s="4"/>
    </row>
    <row r="77" spans="6:6" x14ac:dyDescent="0.2">
      <c r="F77" s="4"/>
    </row>
    <row r="78" spans="6:6" x14ac:dyDescent="0.2">
      <c r="F78" s="4"/>
    </row>
    <row r="79" spans="6:6" x14ac:dyDescent="0.2">
      <c r="F79" s="4"/>
    </row>
    <row r="80" spans="6:6" x14ac:dyDescent="0.2">
      <c r="F80" s="4"/>
    </row>
    <row r="81" spans="6:6" x14ac:dyDescent="0.2">
      <c r="F81" s="4"/>
    </row>
    <row r="82" spans="6:6" x14ac:dyDescent="0.2">
      <c r="F82" s="4"/>
    </row>
    <row r="83" spans="6:6" x14ac:dyDescent="0.2">
      <c r="F83" s="4"/>
    </row>
    <row r="84" spans="6:6" x14ac:dyDescent="0.2">
      <c r="F84" s="4"/>
    </row>
    <row r="85" spans="6:6" x14ac:dyDescent="0.2">
      <c r="F85" s="4"/>
    </row>
    <row r="86" spans="6:6" x14ac:dyDescent="0.2">
      <c r="F86" s="4"/>
    </row>
    <row r="87" spans="6:6" x14ac:dyDescent="0.2">
      <c r="F87" s="4"/>
    </row>
    <row r="88" spans="6:6" x14ac:dyDescent="0.2">
      <c r="F88" s="4"/>
    </row>
    <row r="89" spans="6:6" x14ac:dyDescent="0.2">
      <c r="F89" s="4"/>
    </row>
    <row r="90" spans="6:6" x14ac:dyDescent="0.2">
      <c r="F90" s="4"/>
    </row>
    <row r="91" spans="6:6" x14ac:dyDescent="0.2">
      <c r="F91" s="4"/>
    </row>
    <row r="92" spans="6:6" x14ac:dyDescent="0.2">
      <c r="F92" s="4"/>
    </row>
    <row r="93" spans="6:6" x14ac:dyDescent="0.2">
      <c r="F93" s="4"/>
    </row>
    <row r="94" spans="6:6" x14ac:dyDescent="0.2">
      <c r="F94" s="4"/>
    </row>
    <row r="95" spans="6:6" x14ac:dyDescent="0.2">
      <c r="F95" s="4"/>
    </row>
    <row r="96" spans="6:6" x14ac:dyDescent="0.2">
      <c r="F96" s="4"/>
    </row>
    <row r="97" spans="6:6" x14ac:dyDescent="0.2">
      <c r="F97" s="4"/>
    </row>
    <row r="98" spans="6:6" x14ac:dyDescent="0.2">
      <c r="F98" s="4"/>
    </row>
    <row r="99" spans="6:6" x14ac:dyDescent="0.2">
      <c r="F99" s="4"/>
    </row>
    <row r="100" spans="6:6" x14ac:dyDescent="0.2">
      <c r="F100" s="4"/>
    </row>
    <row r="101" spans="6:6" x14ac:dyDescent="0.2">
      <c r="F101" s="4"/>
    </row>
    <row r="102" spans="6:6" x14ac:dyDescent="0.2">
      <c r="F102"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2" width="17.28515625" customWidth="1"/>
    <col min="3" max="3" width="22.42578125" customWidth="1"/>
    <col min="4" max="4" width="26.85546875" customWidth="1"/>
    <col min="5" max="5" width="24.7109375" customWidth="1"/>
    <col min="6" max="6" width="23.5703125" customWidth="1"/>
    <col min="7" max="7" width="22.7109375" customWidth="1"/>
    <col min="8" max="20" width="17.28515625" customWidth="1"/>
  </cols>
  <sheetData>
    <row r="1" spans="1:20" ht="12.75" customHeight="1" x14ac:dyDescent="0.2">
      <c r="A1" s="56" t="s">
        <v>142</v>
      </c>
      <c r="B1" s="6" t="s">
        <v>143</v>
      </c>
      <c r="C1" s="56" t="s">
        <v>144</v>
      </c>
      <c r="D1" s="56" t="s">
        <v>145</v>
      </c>
      <c r="E1" s="56" t="s">
        <v>146</v>
      </c>
      <c r="F1" s="56" t="s">
        <v>147</v>
      </c>
      <c r="G1" s="56" t="s">
        <v>148</v>
      </c>
      <c r="H1" s="5"/>
      <c r="I1" s="5"/>
      <c r="J1" s="5"/>
      <c r="K1" s="5"/>
      <c r="L1" s="5"/>
      <c r="M1" s="5"/>
      <c r="N1" s="5"/>
      <c r="O1" s="5"/>
      <c r="P1" s="5"/>
      <c r="Q1" s="5"/>
      <c r="R1" s="5"/>
      <c r="S1" s="5"/>
      <c r="T1" s="5"/>
    </row>
    <row r="2" spans="1:20" ht="12.75" customHeight="1" x14ac:dyDescent="0.2">
      <c r="A2" s="57"/>
      <c r="B2" s="4"/>
      <c r="C2" s="4"/>
      <c r="D2" s="4"/>
      <c r="E2" s="4"/>
      <c r="F2" s="4"/>
      <c r="G2" s="4"/>
      <c r="H2" s="4"/>
      <c r="I2" s="4"/>
      <c r="J2" s="4"/>
      <c r="K2" s="4"/>
      <c r="L2" s="4"/>
      <c r="M2" s="4"/>
      <c r="N2" s="4"/>
      <c r="O2" s="4"/>
      <c r="P2" s="4"/>
      <c r="Q2" s="4"/>
      <c r="R2" s="4"/>
      <c r="S2" s="4"/>
      <c r="T2" s="4"/>
    </row>
    <row r="3" spans="1:20" ht="12.75" customHeight="1" x14ac:dyDescent="0.2">
      <c r="A3" s="19" t="s">
        <v>149</v>
      </c>
      <c r="B3" s="51">
        <v>0</v>
      </c>
      <c r="C3" s="51">
        <v>50</v>
      </c>
      <c r="D3" s="51">
        <v>100</v>
      </c>
      <c r="E3" s="51">
        <v>150</v>
      </c>
      <c r="F3" s="51">
        <v>250</v>
      </c>
      <c r="G3" s="51" t="s">
        <v>150</v>
      </c>
      <c r="H3" s="4"/>
      <c r="I3" s="4"/>
      <c r="J3" s="4"/>
      <c r="K3" s="4"/>
      <c r="L3" s="4"/>
      <c r="M3" s="4"/>
      <c r="N3" s="4"/>
      <c r="O3" s="4"/>
      <c r="P3" s="4"/>
      <c r="Q3" s="4"/>
      <c r="R3" s="4"/>
      <c r="S3" s="4"/>
      <c r="T3" s="4"/>
    </row>
    <row r="4" spans="1:20" ht="12.75" customHeight="1" x14ac:dyDescent="0.2">
      <c r="A4" s="57"/>
      <c r="B4" s="54"/>
      <c r="C4" s="54"/>
      <c r="D4" s="54"/>
      <c r="E4" s="54"/>
      <c r="F4" s="54"/>
      <c r="G4" s="54"/>
      <c r="H4" s="4"/>
      <c r="I4" s="4"/>
      <c r="J4" s="4"/>
      <c r="K4" s="4"/>
      <c r="L4" s="4"/>
      <c r="M4" s="4"/>
      <c r="N4" s="4"/>
      <c r="O4" s="4"/>
      <c r="P4" s="4"/>
      <c r="Q4" s="4"/>
      <c r="R4" s="4"/>
      <c r="S4" s="4"/>
      <c r="T4" s="4"/>
    </row>
    <row r="5" spans="1:20" ht="12.75" customHeight="1" x14ac:dyDescent="0.2">
      <c r="A5" s="58" t="s">
        <v>151</v>
      </c>
      <c r="B5" s="51">
        <v>1</v>
      </c>
      <c r="C5" s="51">
        <v>2</v>
      </c>
      <c r="D5" s="51">
        <v>5</v>
      </c>
      <c r="E5" s="51">
        <v>10</v>
      </c>
      <c r="F5" s="51">
        <v>50</v>
      </c>
      <c r="G5" s="51" t="s">
        <v>150</v>
      </c>
      <c r="H5" s="4"/>
      <c r="I5" s="4"/>
      <c r="J5" s="4"/>
      <c r="K5" s="4"/>
      <c r="L5" s="4"/>
      <c r="M5" s="4"/>
      <c r="N5" s="4"/>
      <c r="O5" s="4"/>
      <c r="P5" s="4"/>
      <c r="Q5" s="4"/>
      <c r="R5" s="4"/>
      <c r="S5" s="4"/>
      <c r="T5" s="4"/>
    </row>
    <row r="6" spans="1:20" ht="12.75" customHeight="1" x14ac:dyDescent="0.2">
      <c r="A6" s="4"/>
      <c r="B6" s="4"/>
      <c r="C6" s="4"/>
      <c r="D6" s="4"/>
      <c r="E6" s="4"/>
      <c r="F6" s="4"/>
      <c r="G6" s="4"/>
      <c r="H6" s="4"/>
      <c r="I6" s="4"/>
      <c r="J6" s="4"/>
      <c r="K6" s="4"/>
      <c r="L6" s="4"/>
      <c r="M6" s="4"/>
      <c r="N6" s="4"/>
      <c r="O6" s="4"/>
      <c r="P6" s="4"/>
      <c r="Q6" s="4"/>
      <c r="R6" s="4"/>
      <c r="S6" s="4"/>
      <c r="T6" s="4"/>
    </row>
    <row r="7" spans="1:20" ht="12.75" customHeight="1" x14ac:dyDescent="0.2">
      <c r="A7" s="4"/>
      <c r="B7" s="4"/>
      <c r="C7" s="4"/>
      <c r="D7" s="4"/>
      <c r="E7" s="4"/>
      <c r="F7" s="4"/>
      <c r="G7" s="4"/>
      <c r="H7" s="4"/>
      <c r="I7" s="4"/>
      <c r="J7" s="4"/>
      <c r="K7" s="4"/>
      <c r="L7" s="4"/>
      <c r="M7" s="4"/>
      <c r="N7" s="4"/>
      <c r="O7" s="4"/>
      <c r="P7" s="4"/>
      <c r="Q7" s="4"/>
      <c r="R7" s="4"/>
      <c r="S7" s="4"/>
      <c r="T7" s="4"/>
    </row>
    <row r="8" spans="1:20" ht="12.75" customHeight="1" x14ac:dyDescent="0.2">
      <c r="A8" s="59" t="s">
        <v>152</v>
      </c>
      <c r="B8" s="72" t="s">
        <v>153</v>
      </c>
      <c r="C8" s="73"/>
      <c r="D8" s="73"/>
      <c r="E8" s="73"/>
      <c r="F8" s="73"/>
      <c r="G8" s="73"/>
      <c r="H8" s="4"/>
      <c r="I8" s="4"/>
      <c r="J8" s="4"/>
      <c r="K8" s="4"/>
      <c r="L8" s="4"/>
      <c r="M8" s="4"/>
      <c r="N8" s="4"/>
      <c r="O8" s="4"/>
      <c r="P8" s="4"/>
      <c r="Q8" s="4"/>
      <c r="R8" s="4"/>
      <c r="S8" s="4"/>
      <c r="T8" s="4"/>
    </row>
    <row r="9" spans="1:20" ht="12.75" customHeight="1" x14ac:dyDescent="0.2">
      <c r="A9" s="60"/>
      <c r="B9" s="72" t="s">
        <v>154</v>
      </c>
      <c r="C9" s="73"/>
      <c r="D9" s="73"/>
      <c r="E9" s="73"/>
      <c r="F9" s="73"/>
      <c r="G9" s="73"/>
      <c r="H9" s="4"/>
      <c r="I9" s="4"/>
      <c r="J9" s="4"/>
      <c r="K9" s="4"/>
      <c r="L9" s="4"/>
      <c r="M9" s="4"/>
      <c r="N9" s="4"/>
      <c r="O9" s="4"/>
      <c r="P9" s="4"/>
      <c r="Q9" s="4"/>
      <c r="R9" s="4"/>
      <c r="S9" s="4"/>
      <c r="T9" s="4"/>
    </row>
    <row r="10" spans="1:20" ht="12.75" customHeight="1" x14ac:dyDescent="0.2">
      <c r="A10" s="60"/>
      <c r="B10" s="72" t="s">
        <v>155</v>
      </c>
      <c r="C10" s="73"/>
      <c r="D10" s="73"/>
      <c r="E10" s="73"/>
      <c r="F10" s="73"/>
      <c r="G10" s="73"/>
      <c r="H10" s="4"/>
      <c r="I10" s="4"/>
      <c r="J10" s="4"/>
      <c r="K10" s="4"/>
      <c r="L10" s="4"/>
      <c r="M10" s="4"/>
      <c r="N10" s="4"/>
      <c r="O10" s="4"/>
      <c r="P10" s="4"/>
      <c r="Q10" s="4"/>
      <c r="R10" s="4"/>
      <c r="S10" s="4"/>
      <c r="T10" s="4"/>
    </row>
    <row r="11" spans="1:20" ht="12.75" customHeight="1" x14ac:dyDescent="0.2">
      <c r="A11" s="4"/>
      <c r="B11" s="4"/>
      <c r="C11" s="4"/>
      <c r="D11" s="4"/>
      <c r="E11" s="4"/>
      <c r="F11" s="4"/>
      <c r="G11" s="4"/>
      <c r="H11" s="4"/>
      <c r="I11" s="4"/>
      <c r="J11" s="4"/>
      <c r="K11" s="4"/>
      <c r="L11" s="4"/>
      <c r="M11" s="4"/>
      <c r="N11" s="4"/>
      <c r="O11" s="4"/>
      <c r="P11" s="4"/>
      <c r="Q11" s="4"/>
      <c r="R11" s="4"/>
      <c r="S11" s="4"/>
      <c r="T11" s="4"/>
    </row>
    <row r="12" spans="1:20" ht="12.75" customHeight="1" x14ac:dyDescent="0.2">
      <c r="A12" s="4"/>
      <c r="B12" s="4"/>
      <c r="C12" s="4"/>
      <c r="D12" s="4"/>
      <c r="E12" s="4"/>
      <c r="F12" s="4"/>
      <c r="G12" s="4"/>
      <c r="H12" s="4"/>
      <c r="I12" s="4"/>
      <c r="J12" s="4"/>
      <c r="K12" s="4"/>
      <c r="L12" s="4"/>
      <c r="M12" s="4"/>
      <c r="N12" s="4"/>
      <c r="O12" s="4"/>
      <c r="P12" s="4"/>
      <c r="Q12" s="4"/>
      <c r="R12" s="4"/>
      <c r="S12" s="4"/>
      <c r="T12" s="4"/>
    </row>
    <row r="13" spans="1:20" ht="12.75" customHeight="1" x14ac:dyDescent="0.2">
      <c r="A13" s="4"/>
      <c r="B13" s="4"/>
      <c r="C13" s="4"/>
      <c r="D13" s="4"/>
      <c r="E13" s="4"/>
      <c r="F13" s="4"/>
      <c r="G13" s="4"/>
      <c r="H13" s="4"/>
      <c r="I13" s="4"/>
      <c r="J13" s="4"/>
      <c r="K13" s="4"/>
      <c r="L13" s="4"/>
      <c r="M13" s="4"/>
      <c r="N13" s="4"/>
      <c r="O13" s="4"/>
      <c r="P13" s="4"/>
      <c r="Q13" s="4"/>
      <c r="R13" s="4"/>
      <c r="S13" s="4"/>
      <c r="T13" s="4"/>
    </row>
    <row r="14" spans="1:20" ht="12.75" customHeight="1" x14ac:dyDescent="0.2">
      <c r="A14" s="4"/>
      <c r="B14" s="4"/>
      <c r="C14" s="4"/>
      <c r="D14" s="4"/>
      <c r="E14" s="4"/>
      <c r="F14" s="4"/>
      <c r="G14" s="4"/>
      <c r="H14" s="4"/>
      <c r="I14" s="4"/>
      <c r="J14" s="4"/>
      <c r="K14" s="4"/>
      <c r="L14" s="4"/>
      <c r="M14" s="4"/>
      <c r="N14" s="4"/>
      <c r="O14" s="4"/>
      <c r="P14" s="4"/>
      <c r="Q14" s="4"/>
      <c r="R14" s="4"/>
      <c r="S14" s="4"/>
      <c r="T14" s="4"/>
    </row>
    <row r="15" spans="1:20" ht="12.75" customHeight="1" x14ac:dyDescent="0.2">
      <c r="A15" s="4"/>
      <c r="B15" s="4"/>
      <c r="C15" s="4"/>
      <c r="D15" s="4"/>
      <c r="E15" s="4"/>
      <c r="F15" s="4"/>
      <c r="G15" s="4"/>
      <c r="H15" s="4"/>
      <c r="I15" s="4"/>
      <c r="J15" s="4"/>
      <c r="K15" s="4"/>
      <c r="L15" s="4"/>
      <c r="M15" s="4"/>
      <c r="N15" s="4"/>
      <c r="O15" s="4"/>
      <c r="P15" s="4"/>
      <c r="Q15" s="4"/>
      <c r="R15" s="4"/>
      <c r="S15" s="4"/>
      <c r="T15" s="4"/>
    </row>
    <row r="16" spans="1:20" ht="12.75" customHeight="1" x14ac:dyDescent="0.2">
      <c r="A16" s="4"/>
      <c r="B16" s="4"/>
      <c r="C16" s="4"/>
      <c r="D16" s="4"/>
      <c r="E16" s="4"/>
      <c r="F16" s="4"/>
      <c r="G16" s="4"/>
      <c r="H16" s="4"/>
      <c r="I16" s="4"/>
      <c r="J16" s="4"/>
      <c r="K16" s="4"/>
      <c r="L16" s="4"/>
      <c r="M16" s="4"/>
      <c r="N16" s="4"/>
      <c r="O16" s="4"/>
      <c r="P16" s="4"/>
      <c r="Q16" s="4"/>
      <c r="R16" s="4"/>
      <c r="S16" s="4"/>
      <c r="T16" s="4"/>
    </row>
    <row r="17" spans="1:20" ht="12.75" customHeight="1" x14ac:dyDescent="0.2">
      <c r="A17" s="4"/>
      <c r="B17" s="4"/>
      <c r="C17" s="4"/>
      <c r="D17" s="4"/>
      <c r="E17" s="4"/>
      <c r="F17" s="4"/>
      <c r="G17" s="4"/>
      <c r="H17" s="4"/>
      <c r="I17" s="4"/>
      <c r="J17" s="4"/>
      <c r="K17" s="4"/>
      <c r="L17" s="4"/>
      <c r="M17" s="4"/>
      <c r="N17" s="4"/>
      <c r="O17" s="4"/>
      <c r="P17" s="4"/>
      <c r="Q17" s="4"/>
      <c r="R17" s="4"/>
      <c r="S17" s="4"/>
      <c r="T17" s="4"/>
    </row>
    <row r="18" spans="1:20" ht="12.75" customHeight="1" x14ac:dyDescent="0.2">
      <c r="A18" s="4"/>
      <c r="B18" s="4"/>
      <c r="C18" s="4"/>
      <c r="D18" s="4"/>
      <c r="E18" s="4"/>
      <c r="F18" s="4"/>
      <c r="G18" s="4"/>
      <c r="H18" s="4"/>
      <c r="I18" s="4"/>
      <c r="J18" s="4"/>
      <c r="K18" s="4"/>
      <c r="L18" s="4"/>
      <c r="M18" s="4"/>
      <c r="N18" s="4"/>
      <c r="O18" s="4"/>
      <c r="P18" s="4"/>
      <c r="Q18" s="4"/>
      <c r="R18" s="4"/>
      <c r="S18" s="4"/>
      <c r="T18" s="4"/>
    </row>
    <row r="19" spans="1:20" ht="12.75" customHeight="1" x14ac:dyDescent="0.2">
      <c r="A19" s="4"/>
      <c r="B19" s="4"/>
      <c r="C19" s="4"/>
      <c r="D19" s="4"/>
      <c r="E19" s="4"/>
      <c r="F19" s="4"/>
      <c r="G19" s="4"/>
      <c r="H19" s="4"/>
      <c r="I19" s="4"/>
      <c r="J19" s="4"/>
      <c r="K19" s="4"/>
      <c r="L19" s="4"/>
      <c r="M19" s="4"/>
      <c r="N19" s="4"/>
      <c r="O19" s="4"/>
      <c r="P19" s="4"/>
      <c r="Q19" s="4"/>
      <c r="R19" s="4"/>
      <c r="S19" s="4"/>
      <c r="T19" s="4"/>
    </row>
    <row r="20" spans="1:20" ht="12.75" customHeight="1" x14ac:dyDescent="0.2">
      <c r="A20" s="4"/>
      <c r="B20" s="4"/>
      <c r="C20" s="4"/>
      <c r="D20" s="4"/>
      <c r="E20" s="4"/>
      <c r="F20" s="4"/>
      <c r="G20" s="4"/>
      <c r="H20" s="4"/>
      <c r="I20" s="4"/>
      <c r="J20" s="4"/>
      <c r="K20" s="4"/>
      <c r="L20" s="4"/>
      <c r="M20" s="4"/>
      <c r="N20" s="4"/>
      <c r="O20" s="4"/>
      <c r="P20" s="4"/>
      <c r="Q20" s="4"/>
      <c r="R20" s="4"/>
      <c r="S20" s="4"/>
      <c r="T20" s="4"/>
    </row>
    <row r="21" spans="1:20" ht="12.75" customHeight="1" x14ac:dyDescent="0.2">
      <c r="A21" s="4"/>
      <c r="B21" s="4"/>
      <c r="C21" s="4"/>
      <c r="D21" s="4"/>
      <c r="E21" s="4"/>
      <c r="F21" s="4"/>
      <c r="G21" s="4"/>
      <c r="H21" s="4"/>
      <c r="I21" s="4"/>
      <c r="J21" s="4"/>
      <c r="K21" s="4"/>
      <c r="L21" s="4"/>
      <c r="M21" s="4"/>
      <c r="N21" s="4"/>
      <c r="O21" s="4"/>
      <c r="P21" s="4"/>
      <c r="Q21" s="4"/>
      <c r="R21" s="4"/>
      <c r="S21" s="4"/>
      <c r="T21" s="4"/>
    </row>
    <row r="22" spans="1:20" ht="12.75" customHeight="1" x14ac:dyDescent="0.2">
      <c r="A22" s="4"/>
      <c r="B22" s="4"/>
      <c r="C22" s="4"/>
      <c r="D22" s="4"/>
      <c r="E22" s="4"/>
      <c r="F22" s="4"/>
      <c r="G22" s="4"/>
      <c r="H22" s="4"/>
      <c r="I22" s="4"/>
      <c r="J22" s="4"/>
      <c r="K22" s="4"/>
      <c r="L22" s="4"/>
      <c r="M22" s="4"/>
      <c r="N22" s="4"/>
      <c r="O22" s="4"/>
      <c r="P22" s="4"/>
      <c r="Q22" s="4"/>
      <c r="R22" s="4"/>
      <c r="S22" s="4"/>
      <c r="T22" s="4"/>
    </row>
    <row r="23" spans="1:20" ht="12.75" customHeight="1" x14ac:dyDescent="0.2">
      <c r="A23" s="4"/>
      <c r="B23" s="4"/>
      <c r="C23" s="4"/>
      <c r="D23" s="4"/>
      <c r="E23" s="4"/>
      <c r="F23" s="4"/>
      <c r="G23" s="4"/>
      <c r="H23" s="4"/>
      <c r="I23" s="4"/>
      <c r="J23" s="4"/>
      <c r="K23" s="4"/>
      <c r="L23" s="4"/>
      <c r="M23" s="4"/>
      <c r="N23" s="4"/>
      <c r="O23" s="4"/>
      <c r="P23" s="4"/>
      <c r="Q23" s="4"/>
      <c r="R23" s="4"/>
      <c r="S23" s="4"/>
      <c r="T23" s="4"/>
    </row>
    <row r="24" spans="1:20" ht="12.75" customHeight="1" x14ac:dyDescent="0.2">
      <c r="A24" s="4"/>
      <c r="B24" s="4"/>
      <c r="C24" s="4"/>
      <c r="D24" s="4"/>
      <c r="E24" s="4"/>
      <c r="F24" s="4"/>
      <c r="G24" s="4"/>
      <c r="H24" s="4"/>
      <c r="I24" s="4"/>
      <c r="J24" s="4"/>
      <c r="K24" s="4"/>
      <c r="L24" s="4"/>
      <c r="M24" s="4"/>
      <c r="N24" s="4"/>
      <c r="O24" s="4"/>
      <c r="P24" s="4"/>
      <c r="Q24" s="4"/>
      <c r="R24" s="4"/>
      <c r="S24" s="4"/>
      <c r="T24" s="4"/>
    </row>
    <row r="25" spans="1:20" ht="12.75" customHeight="1" x14ac:dyDescent="0.2">
      <c r="A25" s="4"/>
      <c r="B25" s="4"/>
      <c r="C25" s="4"/>
      <c r="D25" s="4"/>
      <c r="E25" s="4"/>
      <c r="F25" s="4"/>
      <c r="G25" s="4"/>
      <c r="H25" s="4"/>
      <c r="I25" s="4"/>
      <c r="J25" s="4"/>
      <c r="K25" s="4"/>
      <c r="L25" s="4"/>
      <c r="M25" s="4"/>
      <c r="N25" s="4"/>
      <c r="O25" s="4"/>
      <c r="P25" s="4"/>
      <c r="Q25" s="4"/>
      <c r="R25" s="4"/>
      <c r="S25" s="4"/>
      <c r="T25" s="4"/>
    </row>
    <row r="26" spans="1:20" ht="12.75" customHeight="1" x14ac:dyDescent="0.2">
      <c r="A26" s="4"/>
      <c r="B26" s="4"/>
      <c r="C26" s="4"/>
      <c r="D26" s="4"/>
      <c r="E26" s="4"/>
      <c r="F26" s="4"/>
      <c r="G26" s="4"/>
      <c r="H26" s="4"/>
      <c r="I26" s="4"/>
      <c r="J26" s="4"/>
      <c r="K26" s="4"/>
      <c r="L26" s="4"/>
      <c r="M26" s="4"/>
      <c r="N26" s="4"/>
      <c r="O26" s="4"/>
      <c r="P26" s="4"/>
      <c r="Q26" s="4"/>
      <c r="R26" s="4"/>
      <c r="S26" s="4"/>
      <c r="T26" s="4"/>
    </row>
    <row r="27" spans="1:20" ht="12.75" customHeight="1" x14ac:dyDescent="0.2">
      <c r="A27" s="4"/>
      <c r="B27" s="4"/>
      <c r="C27" s="4"/>
      <c r="D27" s="4"/>
      <c r="E27" s="4"/>
      <c r="F27" s="4"/>
      <c r="G27" s="4"/>
      <c r="H27" s="4"/>
      <c r="I27" s="4"/>
      <c r="J27" s="4"/>
      <c r="K27" s="4"/>
      <c r="L27" s="4"/>
      <c r="M27" s="4"/>
      <c r="N27" s="4"/>
      <c r="O27" s="4"/>
      <c r="P27" s="4"/>
      <c r="Q27" s="4"/>
      <c r="R27" s="4"/>
      <c r="S27" s="4"/>
      <c r="T27" s="4"/>
    </row>
    <row r="28" spans="1:20" ht="12.75" customHeight="1" x14ac:dyDescent="0.2">
      <c r="A28" s="4"/>
      <c r="B28" s="4"/>
      <c r="C28" s="4"/>
      <c r="D28" s="4"/>
      <c r="E28" s="4"/>
      <c r="F28" s="4"/>
      <c r="G28" s="4"/>
      <c r="H28" s="4"/>
      <c r="I28" s="4"/>
      <c r="J28" s="4"/>
      <c r="K28" s="4"/>
      <c r="L28" s="4"/>
      <c r="M28" s="4"/>
      <c r="N28" s="4"/>
      <c r="O28" s="4"/>
      <c r="P28" s="4"/>
      <c r="Q28" s="4"/>
      <c r="R28" s="4"/>
      <c r="S28" s="4"/>
      <c r="T28" s="4"/>
    </row>
    <row r="29" spans="1:20" ht="12.75" customHeight="1" x14ac:dyDescent="0.2">
      <c r="A29" s="4"/>
      <c r="B29" s="4"/>
      <c r="C29" s="4"/>
      <c r="D29" s="4"/>
      <c r="E29" s="4"/>
      <c r="F29" s="4"/>
      <c r="G29" s="4"/>
      <c r="H29" s="4"/>
      <c r="I29" s="4"/>
      <c r="J29" s="4"/>
      <c r="K29" s="4"/>
      <c r="L29" s="4"/>
      <c r="M29" s="4"/>
      <c r="N29" s="4"/>
      <c r="O29" s="4"/>
      <c r="P29" s="4"/>
      <c r="Q29" s="4"/>
      <c r="R29" s="4"/>
      <c r="S29" s="4"/>
      <c r="T29" s="4"/>
    </row>
    <row r="30" spans="1:20" x14ac:dyDescent="0.2">
      <c r="A30" s="4"/>
      <c r="B30" s="4"/>
      <c r="C30" s="4"/>
      <c r="D30" s="4"/>
      <c r="E30" s="4"/>
      <c r="F30" s="4"/>
      <c r="G30" s="4"/>
      <c r="H30" s="4"/>
      <c r="I30" s="4"/>
      <c r="J30" s="4"/>
      <c r="K30" s="4"/>
      <c r="L30" s="4"/>
      <c r="M30" s="4"/>
      <c r="N30" s="4"/>
      <c r="O30" s="4"/>
      <c r="P30" s="4"/>
      <c r="Q30" s="4"/>
      <c r="R30" s="4"/>
      <c r="S30" s="4"/>
      <c r="T30" s="4"/>
    </row>
    <row r="31" spans="1:20" x14ac:dyDescent="0.2">
      <c r="A31" s="4"/>
      <c r="B31" s="4"/>
      <c r="C31" s="4"/>
      <c r="D31" s="4"/>
      <c r="E31" s="4"/>
      <c r="F31" s="4"/>
      <c r="G31" s="4"/>
      <c r="H31" s="4"/>
      <c r="I31" s="4"/>
      <c r="J31" s="4"/>
      <c r="K31" s="4"/>
      <c r="L31" s="4"/>
      <c r="M31" s="4"/>
      <c r="N31" s="4"/>
      <c r="O31" s="4"/>
      <c r="P31" s="4"/>
      <c r="Q31" s="4"/>
      <c r="R31" s="4"/>
      <c r="S31" s="4"/>
      <c r="T31" s="4"/>
    </row>
    <row r="32" spans="1:20" x14ac:dyDescent="0.2">
      <c r="A32" s="4"/>
      <c r="B32" s="4"/>
      <c r="C32" s="4"/>
      <c r="D32" s="4"/>
      <c r="E32" s="4"/>
      <c r="F32" s="4"/>
      <c r="G32" s="4"/>
      <c r="H32" s="4"/>
      <c r="I32" s="4"/>
      <c r="J32" s="4"/>
      <c r="K32" s="4"/>
      <c r="L32" s="4"/>
      <c r="M32" s="4"/>
      <c r="N32" s="4"/>
      <c r="O32" s="4"/>
      <c r="P32" s="4"/>
      <c r="Q32" s="4"/>
      <c r="R32" s="4"/>
      <c r="S32" s="4"/>
      <c r="T32" s="4"/>
    </row>
    <row r="33" spans="1:20" x14ac:dyDescent="0.2">
      <c r="A33" s="4"/>
      <c r="B33" s="4"/>
      <c r="C33" s="4"/>
      <c r="D33" s="4"/>
      <c r="E33" s="4"/>
      <c r="F33" s="4"/>
      <c r="G33" s="4"/>
      <c r="H33" s="4"/>
      <c r="I33" s="4"/>
      <c r="J33" s="4"/>
      <c r="K33" s="4"/>
      <c r="L33" s="4"/>
      <c r="M33" s="4"/>
      <c r="N33" s="4"/>
      <c r="O33" s="4"/>
      <c r="P33" s="4"/>
      <c r="Q33" s="4"/>
      <c r="R33" s="4"/>
      <c r="S33" s="4"/>
      <c r="T33" s="4"/>
    </row>
    <row r="34" spans="1:20" x14ac:dyDescent="0.2">
      <c r="A34" s="4"/>
      <c r="B34" s="4"/>
      <c r="C34" s="4"/>
      <c r="D34" s="4"/>
      <c r="E34" s="4"/>
      <c r="F34" s="4"/>
      <c r="G34" s="4"/>
      <c r="H34" s="4"/>
      <c r="I34" s="4"/>
      <c r="J34" s="4"/>
      <c r="K34" s="4"/>
      <c r="L34" s="4"/>
      <c r="M34" s="4"/>
      <c r="N34" s="4"/>
      <c r="O34" s="4"/>
      <c r="P34" s="4"/>
      <c r="Q34" s="4"/>
      <c r="R34" s="4"/>
      <c r="S34" s="4"/>
      <c r="T34" s="4"/>
    </row>
    <row r="35" spans="1:20" x14ac:dyDescent="0.2">
      <c r="A35" s="4"/>
      <c r="B35" s="4"/>
      <c r="C35" s="4"/>
      <c r="D35" s="4"/>
      <c r="E35" s="4"/>
      <c r="F35" s="4"/>
      <c r="G35" s="4"/>
      <c r="H35" s="4"/>
      <c r="I35" s="4"/>
      <c r="J35" s="4"/>
      <c r="K35" s="4"/>
      <c r="L35" s="4"/>
      <c r="M35" s="4"/>
      <c r="N35" s="4"/>
      <c r="O35" s="4"/>
      <c r="P35" s="4"/>
      <c r="Q35" s="4"/>
      <c r="R35" s="4"/>
      <c r="S35" s="4"/>
      <c r="T35" s="4"/>
    </row>
    <row r="36" spans="1:20" x14ac:dyDescent="0.2">
      <c r="A36" s="4"/>
      <c r="B36" s="4"/>
      <c r="C36" s="4"/>
      <c r="D36" s="4"/>
      <c r="E36" s="4"/>
      <c r="F36" s="4"/>
      <c r="G36" s="4"/>
      <c r="H36" s="4"/>
      <c r="I36" s="4"/>
      <c r="J36" s="4"/>
      <c r="K36" s="4"/>
      <c r="L36" s="4"/>
      <c r="M36" s="4"/>
      <c r="N36" s="4"/>
      <c r="O36" s="4"/>
      <c r="P36" s="4"/>
      <c r="Q36" s="4"/>
      <c r="R36" s="4"/>
      <c r="S36" s="4"/>
      <c r="T36" s="4"/>
    </row>
    <row r="37" spans="1:20" x14ac:dyDescent="0.2">
      <c r="A37" s="4"/>
      <c r="B37" s="4"/>
      <c r="C37" s="4"/>
      <c r="D37" s="4"/>
      <c r="E37" s="4"/>
      <c r="F37" s="4"/>
      <c r="G37" s="4"/>
      <c r="H37" s="4"/>
      <c r="I37" s="4"/>
      <c r="J37" s="4"/>
      <c r="K37" s="4"/>
      <c r="L37" s="4"/>
      <c r="M37" s="4"/>
      <c r="N37" s="4"/>
      <c r="O37" s="4"/>
      <c r="P37" s="4"/>
      <c r="Q37" s="4"/>
      <c r="R37" s="4"/>
      <c r="S37" s="4"/>
      <c r="T37" s="4"/>
    </row>
    <row r="38" spans="1:20" x14ac:dyDescent="0.2">
      <c r="A38" s="4"/>
      <c r="B38" s="4"/>
      <c r="C38" s="4"/>
      <c r="D38" s="4"/>
      <c r="E38" s="4"/>
      <c r="F38" s="4"/>
      <c r="G38" s="4"/>
      <c r="H38" s="4"/>
      <c r="I38" s="4"/>
      <c r="J38" s="4"/>
      <c r="K38" s="4"/>
      <c r="L38" s="4"/>
      <c r="M38" s="4"/>
      <c r="N38" s="4"/>
      <c r="O38" s="4"/>
      <c r="P38" s="4"/>
      <c r="Q38" s="4"/>
      <c r="R38" s="4"/>
      <c r="S38" s="4"/>
      <c r="T38" s="4"/>
    </row>
    <row r="39" spans="1:20" x14ac:dyDescent="0.2">
      <c r="A39" s="4"/>
      <c r="B39" s="4"/>
      <c r="C39" s="4"/>
      <c r="D39" s="4"/>
      <c r="E39" s="4"/>
      <c r="F39" s="4"/>
      <c r="G39" s="4"/>
      <c r="H39" s="4"/>
      <c r="I39" s="4"/>
      <c r="J39" s="4"/>
      <c r="K39" s="4"/>
      <c r="L39" s="4"/>
      <c r="M39" s="4"/>
      <c r="N39" s="4"/>
      <c r="O39" s="4"/>
      <c r="P39" s="4"/>
      <c r="Q39" s="4"/>
      <c r="R39" s="4"/>
      <c r="S39" s="4"/>
      <c r="T39" s="4"/>
    </row>
    <row r="40" spans="1:20" x14ac:dyDescent="0.2">
      <c r="A40" s="4"/>
      <c r="B40" s="4"/>
      <c r="C40" s="4"/>
      <c r="D40" s="4"/>
      <c r="E40" s="4"/>
      <c r="F40" s="4"/>
      <c r="G40" s="4"/>
      <c r="H40" s="4"/>
      <c r="I40" s="4"/>
      <c r="J40" s="4"/>
      <c r="K40" s="4"/>
      <c r="L40" s="4"/>
      <c r="M40" s="4"/>
      <c r="N40" s="4"/>
      <c r="O40" s="4"/>
      <c r="P40" s="4"/>
      <c r="Q40" s="4"/>
      <c r="R40" s="4"/>
      <c r="S40" s="4"/>
      <c r="T40" s="4"/>
    </row>
    <row r="41" spans="1:20" x14ac:dyDescent="0.2">
      <c r="A41" s="4"/>
      <c r="B41" s="4"/>
      <c r="C41" s="4"/>
      <c r="D41" s="4"/>
      <c r="E41" s="4"/>
      <c r="F41" s="4"/>
      <c r="G41" s="4"/>
      <c r="H41" s="4"/>
      <c r="I41" s="4"/>
      <c r="J41" s="4"/>
      <c r="K41" s="4"/>
      <c r="L41" s="4"/>
      <c r="M41" s="4"/>
      <c r="N41" s="4"/>
      <c r="O41" s="4"/>
      <c r="P41" s="4"/>
      <c r="Q41" s="4"/>
      <c r="R41" s="4"/>
      <c r="S41" s="4"/>
      <c r="T41" s="4"/>
    </row>
    <row r="42" spans="1:20" x14ac:dyDescent="0.2">
      <c r="A42" s="4"/>
      <c r="B42" s="4"/>
      <c r="C42" s="4"/>
      <c r="D42" s="4"/>
      <c r="E42" s="4"/>
      <c r="F42" s="4"/>
      <c r="G42" s="4"/>
      <c r="H42" s="4"/>
      <c r="I42" s="4"/>
      <c r="J42" s="4"/>
      <c r="K42" s="4"/>
      <c r="L42" s="4"/>
      <c r="M42" s="4"/>
      <c r="N42" s="4"/>
      <c r="O42" s="4"/>
      <c r="P42" s="4"/>
      <c r="Q42" s="4"/>
      <c r="R42" s="4"/>
      <c r="S42" s="4"/>
      <c r="T42" s="4"/>
    </row>
    <row r="43" spans="1:20" x14ac:dyDescent="0.2">
      <c r="A43" s="4"/>
      <c r="B43" s="4"/>
      <c r="C43" s="4"/>
      <c r="D43" s="4"/>
      <c r="E43" s="4"/>
      <c r="F43" s="4"/>
      <c r="G43" s="4"/>
      <c r="H43" s="4"/>
      <c r="I43" s="4"/>
      <c r="J43" s="4"/>
      <c r="K43" s="4"/>
      <c r="L43" s="4"/>
      <c r="M43" s="4"/>
      <c r="N43" s="4"/>
      <c r="O43" s="4"/>
      <c r="P43" s="4"/>
      <c r="Q43" s="4"/>
      <c r="R43" s="4"/>
      <c r="S43" s="4"/>
      <c r="T43" s="4"/>
    </row>
    <row r="44" spans="1:20" x14ac:dyDescent="0.2">
      <c r="A44" s="4"/>
      <c r="B44" s="4"/>
      <c r="C44" s="4"/>
      <c r="D44" s="4"/>
      <c r="E44" s="4"/>
      <c r="F44" s="4"/>
      <c r="G44" s="4"/>
      <c r="H44" s="4"/>
      <c r="I44" s="4"/>
      <c r="J44" s="4"/>
      <c r="K44" s="4"/>
      <c r="L44" s="4"/>
      <c r="M44" s="4"/>
      <c r="N44" s="4"/>
      <c r="O44" s="4"/>
      <c r="P44" s="4"/>
      <c r="Q44" s="4"/>
      <c r="R44" s="4"/>
      <c r="S44" s="4"/>
      <c r="T44" s="4"/>
    </row>
    <row r="45" spans="1:20" x14ac:dyDescent="0.2">
      <c r="A45" s="4"/>
      <c r="B45" s="4"/>
      <c r="C45" s="4"/>
      <c r="D45" s="4"/>
      <c r="E45" s="4"/>
      <c r="F45" s="4"/>
      <c r="G45" s="4"/>
      <c r="H45" s="4"/>
      <c r="I45" s="4"/>
      <c r="J45" s="4"/>
      <c r="K45" s="4"/>
      <c r="L45" s="4"/>
      <c r="M45" s="4"/>
      <c r="N45" s="4"/>
      <c r="O45" s="4"/>
      <c r="P45" s="4"/>
      <c r="Q45" s="4"/>
      <c r="R45" s="4"/>
      <c r="S45" s="4"/>
      <c r="T45" s="4"/>
    </row>
    <row r="46" spans="1:20" x14ac:dyDescent="0.2">
      <c r="A46" s="4"/>
      <c r="B46" s="4"/>
      <c r="C46" s="4"/>
      <c r="D46" s="4"/>
      <c r="E46" s="4"/>
      <c r="F46" s="4"/>
      <c r="G46" s="4"/>
      <c r="H46" s="4"/>
      <c r="I46" s="4"/>
      <c r="J46" s="4"/>
      <c r="K46" s="4"/>
      <c r="L46" s="4"/>
      <c r="M46" s="4"/>
      <c r="N46" s="4"/>
      <c r="O46" s="4"/>
      <c r="P46" s="4"/>
      <c r="Q46" s="4"/>
      <c r="R46" s="4"/>
      <c r="S46" s="4"/>
      <c r="T46" s="4"/>
    </row>
    <row r="47" spans="1:20" x14ac:dyDescent="0.2">
      <c r="A47" s="4"/>
      <c r="B47" s="4"/>
      <c r="C47" s="4"/>
      <c r="D47" s="4"/>
      <c r="E47" s="4"/>
      <c r="F47" s="4"/>
      <c r="G47" s="4"/>
      <c r="H47" s="4"/>
      <c r="I47" s="4"/>
      <c r="J47" s="4"/>
      <c r="K47" s="4"/>
      <c r="L47" s="4"/>
      <c r="M47" s="4"/>
      <c r="N47" s="4"/>
      <c r="O47" s="4"/>
      <c r="P47" s="4"/>
      <c r="Q47" s="4"/>
      <c r="R47" s="4"/>
      <c r="S47" s="4"/>
      <c r="T47" s="4"/>
    </row>
    <row r="48" spans="1:20" x14ac:dyDescent="0.2">
      <c r="A48" s="4"/>
      <c r="B48" s="4"/>
      <c r="C48" s="4"/>
      <c r="D48" s="4"/>
      <c r="E48" s="4"/>
      <c r="F48" s="4"/>
      <c r="G48" s="4"/>
      <c r="H48" s="4"/>
      <c r="I48" s="4"/>
      <c r="J48" s="4"/>
      <c r="K48" s="4"/>
      <c r="L48" s="4"/>
      <c r="M48" s="4"/>
      <c r="N48" s="4"/>
      <c r="O48" s="4"/>
      <c r="P48" s="4"/>
      <c r="Q48" s="4"/>
      <c r="R48" s="4"/>
      <c r="S48" s="4"/>
      <c r="T48" s="4"/>
    </row>
    <row r="49" spans="1:20" x14ac:dyDescent="0.2">
      <c r="A49" s="4"/>
      <c r="B49" s="4"/>
      <c r="C49" s="4"/>
      <c r="D49" s="4"/>
      <c r="E49" s="4"/>
      <c r="F49" s="4"/>
      <c r="G49" s="4"/>
      <c r="H49" s="4"/>
      <c r="I49" s="4"/>
      <c r="J49" s="4"/>
      <c r="K49" s="4"/>
      <c r="L49" s="4"/>
      <c r="M49" s="4"/>
      <c r="N49" s="4"/>
      <c r="O49" s="4"/>
      <c r="P49" s="4"/>
      <c r="Q49" s="4"/>
      <c r="R49" s="4"/>
      <c r="S49" s="4"/>
      <c r="T49" s="4"/>
    </row>
    <row r="50" spans="1:20" x14ac:dyDescent="0.2">
      <c r="A50" s="4"/>
      <c r="B50" s="4"/>
      <c r="C50" s="4"/>
      <c r="D50" s="4"/>
      <c r="E50" s="4"/>
      <c r="F50" s="4"/>
      <c r="G50" s="4"/>
      <c r="H50" s="4"/>
      <c r="I50" s="4"/>
      <c r="J50" s="4"/>
      <c r="K50" s="4"/>
      <c r="L50" s="4"/>
      <c r="M50" s="4"/>
      <c r="N50" s="4"/>
      <c r="O50" s="4"/>
      <c r="P50" s="4"/>
      <c r="Q50" s="4"/>
      <c r="R50" s="4"/>
      <c r="S50" s="4"/>
      <c r="T50" s="4"/>
    </row>
    <row r="51" spans="1:20" x14ac:dyDescent="0.2">
      <c r="A51" s="4"/>
      <c r="B51" s="4"/>
      <c r="C51" s="4"/>
      <c r="D51" s="4"/>
      <c r="E51" s="4"/>
      <c r="F51" s="4"/>
      <c r="G51" s="4"/>
      <c r="H51" s="4"/>
      <c r="I51" s="4"/>
      <c r="J51" s="4"/>
      <c r="K51" s="4"/>
      <c r="L51" s="4"/>
      <c r="M51" s="4"/>
      <c r="N51" s="4"/>
      <c r="O51" s="4"/>
      <c r="P51" s="4"/>
      <c r="Q51" s="4"/>
      <c r="R51" s="4"/>
      <c r="S51" s="4"/>
      <c r="T51" s="4"/>
    </row>
    <row r="52" spans="1:20" x14ac:dyDescent="0.2">
      <c r="A52" s="4"/>
      <c r="B52" s="4"/>
      <c r="C52" s="4"/>
      <c r="D52" s="4"/>
      <c r="E52" s="4"/>
      <c r="F52" s="4"/>
      <c r="G52" s="4"/>
      <c r="H52" s="4"/>
      <c r="I52" s="4"/>
      <c r="J52" s="4"/>
      <c r="K52" s="4"/>
      <c r="L52" s="4"/>
      <c r="M52" s="4"/>
      <c r="N52" s="4"/>
      <c r="O52" s="4"/>
      <c r="P52" s="4"/>
      <c r="Q52" s="4"/>
      <c r="R52" s="4"/>
      <c r="S52" s="4"/>
      <c r="T52" s="4"/>
    </row>
    <row r="53" spans="1:20" x14ac:dyDescent="0.2">
      <c r="A53" s="4"/>
      <c r="B53" s="4"/>
      <c r="C53" s="4"/>
      <c r="D53" s="4"/>
      <c r="E53" s="4"/>
      <c r="F53" s="4"/>
      <c r="G53" s="4"/>
      <c r="H53" s="4"/>
      <c r="I53" s="4"/>
      <c r="J53" s="4"/>
      <c r="K53" s="4"/>
      <c r="L53" s="4"/>
      <c r="M53" s="4"/>
      <c r="N53" s="4"/>
      <c r="O53" s="4"/>
      <c r="P53" s="4"/>
      <c r="Q53" s="4"/>
      <c r="R53" s="4"/>
      <c r="S53" s="4"/>
      <c r="T53" s="4"/>
    </row>
    <row r="54" spans="1:20" x14ac:dyDescent="0.2">
      <c r="A54" s="4"/>
      <c r="B54" s="4"/>
      <c r="C54" s="4"/>
      <c r="D54" s="4"/>
      <c r="E54" s="4"/>
      <c r="F54" s="4"/>
      <c r="G54" s="4"/>
      <c r="H54" s="4"/>
      <c r="I54" s="4"/>
      <c r="J54" s="4"/>
      <c r="K54" s="4"/>
      <c r="L54" s="4"/>
      <c r="M54" s="4"/>
      <c r="N54" s="4"/>
      <c r="O54" s="4"/>
      <c r="P54" s="4"/>
      <c r="Q54" s="4"/>
      <c r="R54" s="4"/>
      <c r="S54" s="4"/>
      <c r="T54" s="4"/>
    </row>
    <row r="55" spans="1:20" x14ac:dyDescent="0.2">
      <c r="A55" s="4"/>
      <c r="B55" s="4"/>
      <c r="C55" s="4"/>
      <c r="D55" s="4"/>
      <c r="E55" s="4"/>
      <c r="F55" s="4"/>
      <c r="G55" s="4"/>
      <c r="H55" s="4"/>
      <c r="I55" s="4"/>
      <c r="J55" s="4"/>
      <c r="K55" s="4"/>
      <c r="L55" s="4"/>
      <c r="M55" s="4"/>
      <c r="N55" s="4"/>
      <c r="O55" s="4"/>
      <c r="P55" s="4"/>
      <c r="Q55" s="4"/>
      <c r="R55" s="4"/>
      <c r="S55" s="4"/>
      <c r="T55" s="4"/>
    </row>
    <row r="56" spans="1:20" x14ac:dyDescent="0.2">
      <c r="A56" s="4"/>
      <c r="B56" s="4"/>
      <c r="C56" s="4"/>
      <c r="D56" s="4"/>
      <c r="E56" s="4"/>
      <c r="F56" s="4"/>
      <c r="G56" s="4"/>
      <c r="H56" s="4"/>
      <c r="I56" s="4"/>
      <c r="J56" s="4"/>
      <c r="K56" s="4"/>
      <c r="L56" s="4"/>
      <c r="M56" s="4"/>
      <c r="N56" s="4"/>
      <c r="O56" s="4"/>
      <c r="P56" s="4"/>
      <c r="Q56" s="4"/>
      <c r="R56" s="4"/>
      <c r="S56" s="4"/>
      <c r="T56" s="4"/>
    </row>
    <row r="57" spans="1:20" x14ac:dyDescent="0.2">
      <c r="A57" s="4"/>
      <c r="B57" s="4"/>
      <c r="C57" s="4"/>
      <c r="D57" s="4"/>
      <c r="E57" s="4"/>
      <c r="F57" s="4"/>
      <c r="G57" s="4"/>
      <c r="H57" s="4"/>
      <c r="I57" s="4"/>
      <c r="J57" s="4"/>
      <c r="K57" s="4"/>
      <c r="L57" s="4"/>
      <c r="M57" s="4"/>
      <c r="N57" s="4"/>
      <c r="O57" s="4"/>
      <c r="P57" s="4"/>
      <c r="Q57" s="4"/>
      <c r="R57" s="4"/>
      <c r="S57" s="4"/>
      <c r="T57" s="4"/>
    </row>
    <row r="58" spans="1:20" x14ac:dyDescent="0.2">
      <c r="A58" s="4"/>
      <c r="B58" s="4"/>
      <c r="C58" s="4"/>
      <c r="D58" s="4"/>
      <c r="E58" s="4"/>
      <c r="F58" s="4"/>
      <c r="G58" s="4"/>
      <c r="H58" s="4"/>
      <c r="I58" s="4"/>
      <c r="J58" s="4"/>
      <c r="K58" s="4"/>
      <c r="L58" s="4"/>
      <c r="M58" s="4"/>
      <c r="N58" s="4"/>
      <c r="O58" s="4"/>
      <c r="P58" s="4"/>
      <c r="Q58" s="4"/>
      <c r="R58" s="4"/>
      <c r="S58" s="4"/>
      <c r="T58" s="4"/>
    </row>
    <row r="59" spans="1:20" x14ac:dyDescent="0.2">
      <c r="A59" s="4"/>
      <c r="B59" s="4"/>
      <c r="C59" s="4"/>
      <c r="D59" s="4"/>
      <c r="E59" s="4"/>
      <c r="F59" s="4"/>
      <c r="G59" s="4"/>
      <c r="H59" s="4"/>
      <c r="I59" s="4"/>
      <c r="J59" s="4"/>
      <c r="K59" s="4"/>
      <c r="L59" s="4"/>
      <c r="M59" s="4"/>
      <c r="N59" s="4"/>
      <c r="O59" s="4"/>
      <c r="P59" s="4"/>
      <c r="Q59" s="4"/>
      <c r="R59" s="4"/>
      <c r="S59" s="4"/>
      <c r="T59" s="4"/>
    </row>
    <row r="60" spans="1:20" x14ac:dyDescent="0.2">
      <c r="A60" s="4"/>
      <c r="B60" s="4"/>
      <c r="C60" s="4"/>
      <c r="D60" s="4"/>
      <c r="E60" s="4"/>
      <c r="F60" s="4"/>
      <c r="G60" s="4"/>
      <c r="H60" s="4"/>
      <c r="I60" s="4"/>
      <c r="J60" s="4"/>
      <c r="K60" s="4"/>
      <c r="L60" s="4"/>
      <c r="M60" s="4"/>
      <c r="N60" s="4"/>
      <c r="O60" s="4"/>
      <c r="P60" s="4"/>
      <c r="Q60" s="4"/>
      <c r="R60" s="4"/>
      <c r="S60" s="4"/>
      <c r="T60" s="4"/>
    </row>
    <row r="61" spans="1:20" x14ac:dyDescent="0.2">
      <c r="A61" s="4"/>
      <c r="B61" s="4"/>
      <c r="C61" s="4"/>
      <c r="D61" s="4"/>
      <c r="E61" s="4"/>
      <c r="F61" s="4"/>
      <c r="G61" s="4"/>
      <c r="H61" s="4"/>
      <c r="I61" s="4"/>
      <c r="J61" s="4"/>
      <c r="K61" s="4"/>
      <c r="L61" s="4"/>
      <c r="M61" s="4"/>
      <c r="N61" s="4"/>
      <c r="O61" s="4"/>
      <c r="P61" s="4"/>
      <c r="Q61" s="4"/>
      <c r="R61" s="4"/>
      <c r="S61" s="4"/>
      <c r="T61" s="4"/>
    </row>
    <row r="62" spans="1:20" x14ac:dyDescent="0.2">
      <c r="A62" s="4"/>
      <c r="B62" s="4"/>
      <c r="C62" s="4"/>
      <c r="D62" s="4"/>
      <c r="E62" s="4"/>
      <c r="F62" s="4"/>
      <c r="G62" s="4"/>
      <c r="H62" s="4"/>
      <c r="I62" s="4"/>
      <c r="J62" s="4"/>
      <c r="K62" s="4"/>
      <c r="L62" s="4"/>
      <c r="M62" s="4"/>
      <c r="N62" s="4"/>
      <c r="O62" s="4"/>
      <c r="P62" s="4"/>
      <c r="Q62" s="4"/>
      <c r="R62" s="4"/>
      <c r="S62" s="4"/>
      <c r="T62" s="4"/>
    </row>
    <row r="63" spans="1:20" x14ac:dyDescent="0.2">
      <c r="A63" s="4"/>
      <c r="B63" s="4"/>
      <c r="C63" s="4"/>
      <c r="D63" s="4"/>
      <c r="E63" s="4"/>
      <c r="F63" s="4"/>
      <c r="G63" s="4"/>
      <c r="H63" s="4"/>
      <c r="I63" s="4"/>
      <c r="J63" s="4"/>
      <c r="K63" s="4"/>
      <c r="L63" s="4"/>
      <c r="M63" s="4"/>
      <c r="N63" s="4"/>
      <c r="O63" s="4"/>
      <c r="P63" s="4"/>
      <c r="Q63" s="4"/>
      <c r="R63" s="4"/>
      <c r="S63" s="4"/>
      <c r="T63" s="4"/>
    </row>
    <row r="64" spans="1:20" x14ac:dyDescent="0.2">
      <c r="A64" s="4"/>
      <c r="B64" s="4"/>
      <c r="C64" s="4"/>
      <c r="D64" s="4"/>
      <c r="E64" s="4"/>
      <c r="F64" s="4"/>
      <c r="G64" s="4"/>
      <c r="H64" s="4"/>
      <c r="I64" s="4"/>
      <c r="J64" s="4"/>
      <c r="K64" s="4"/>
      <c r="L64" s="4"/>
      <c r="M64" s="4"/>
      <c r="N64" s="4"/>
      <c r="O64" s="4"/>
      <c r="P64" s="4"/>
      <c r="Q64" s="4"/>
      <c r="R64" s="4"/>
      <c r="S64" s="4"/>
      <c r="T64" s="4"/>
    </row>
    <row r="65" spans="1:20" x14ac:dyDescent="0.2">
      <c r="A65" s="4"/>
      <c r="B65" s="4"/>
      <c r="C65" s="4"/>
      <c r="D65" s="4"/>
      <c r="E65" s="4"/>
      <c r="F65" s="4"/>
      <c r="G65" s="4"/>
      <c r="H65" s="4"/>
      <c r="I65" s="4"/>
      <c r="J65" s="4"/>
      <c r="K65" s="4"/>
      <c r="L65" s="4"/>
      <c r="M65" s="4"/>
      <c r="N65" s="4"/>
      <c r="O65" s="4"/>
      <c r="P65" s="4"/>
      <c r="Q65" s="4"/>
      <c r="R65" s="4"/>
      <c r="S65" s="4"/>
      <c r="T65" s="4"/>
    </row>
    <row r="66" spans="1:20" x14ac:dyDescent="0.2">
      <c r="A66" s="4"/>
      <c r="B66" s="4"/>
      <c r="C66" s="4"/>
      <c r="D66" s="4"/>
      <c r="E66" s="4"/>
      <c r="F66" s="4"/>
      <c r="G66" s="4"/>
      <c r="H66" s="4"/>
      <c r="I66" s="4"/>
      <c r="J66" s="4"/>
      <c r="K66" s="4"/>
      <c r="L66" s="4"/>
      <c r="M66" s="4"/>
      <c r="N66" s="4"/>
      <c r="O66" s="4"/>
      <c r="P66" s="4"/>
      <c r="Q66" s="4"/>
      <c r="R66" s="4"/>
      <c r="S66" s="4"/>
      <c r="T66" s="4"/>
    </row>
    <row r="67" spans="1:20" x14ac:dyDescent="0.2">
      <c r="A67" s="4"/>
      <c r="B67" s="4"/>
      <c r="C67" s="4"/>
      <c r="D67" s="4"/>
      <c r="E67" s="4"/>
      <c r="F67" s="4"/>
      <c r="G67" s="4"/>
      <c r="H67" s="4"/>
      <c r="I67" s="4"/>
      <c r="J67" s="4"/>
      <c r="K67" s="4"/>
      <c r="L67" s="4"/>
      <c r="M67" s="4"/>
      <c r="N67" s="4"/>
      <c r="O67" s="4"/>
      <c r="P67" s="4"/>
      <c r="Q67" s="4"/>
      <c r="R67" s="4"/>
      <c r="S67" s="4"/>
      <c r="T67" s="4"/>
    </row>
    <row r="68" spans="1:20" x14ac:dyDescent="0.2">
      <c r="A68" s="4"/>
      <c r="B68" s="4"/>
      <c r="C68" s="4"/>
      <c r="D68" s="4"/>
      <c r="E68" s="4"/>
      <c r="F68" s="4"/>
      <c r="G68" s="4"/>
      <c r="H68" s="4"/>
      <c r="I68" s="4"/>
      <c r="J68" s="4"/>
      <c r="K68" s="4"/>
      <c r="L68" s="4"/>
      <c r="M68" s="4"/>
      <c r="N68" s="4"/>
      <c r="O68" s="4"/>
      <c r="P68" s="4"/>
      <c r="Q68" s="4"/>
      <c r="R68" s="4"/>
      <c r="S68" s="4"/>
      <c r="T68" s="4"/>
    </row>
    <row r="69" spans="1:20" x14ac:dyDescent="0.2">
      <c r="A69" s="4"/>
      <c r="B69" s="4"/>
      <c r="C69" s="4"/>
      <c r="D69" s="4"/>
      <c r="E69" s="4"/>
      <c r="F69" s="4"/>
      <c r="G69" s="4"/>
      <c r="H69" s="4"/>
      <c r="I69" s="4"/>
      <c r="J69" s="4"/>
      <c r="K69" s="4"/>
      <c r="L69" s="4"/>
      <c r="M69" s="4"/>
      <c r="N69" s="4"/>
      <c r="O69" s="4"/>
      <c r="P69" s="4"/>
      <c r="Q69" s="4"/>
      <c r="R69" s="4"/>
      <c r="S69" s="4"/>
      <c r="T69" s="4"/>
    </row>
    <row r="70" spans="1:20" x14ac:dyDescent="0.2">
      <c r="A70" s="4"/>
      <c r="B70" s="4"/>
      <c r="C70" s="4"/>
      <c r="D70" s="4"/>
      <c r="E70" s="4"/>
      <c r="F70" s="4"/>
      <c r="G70" s="4"/>
      <c r="H70" s="4"/>
      <c r="I70" s="4"/>
      <c r="J70" s="4"/>
      <c r="K70" s="4"/>
      <c r="L70" s="4"/>
      <c r="M70" s="4"/>
      <c r="N70" s="4"/>
      <c r="O70" s="4"/>
      <c r="P70" s="4"/>
      <c r="Q70" s="4"/>
      <c r="R70" s="4"/>
      <c r="S70" s="4"/>
      <c r="T70" s="4"/>
    </row>
    <row r="71" spans="1:20" x14ac:dyDescent="0.2">
      <c r="A71" s="4"/>
      <c r="B71" s="4"/>
      <c r="C71" s="4"/>
      <c r="D71" s="4"/>
      <c r="E71" s="4"/>
      <c r="F71" s="4"/>
      <c r="G71" s="4"/>
      <c r="H71" s="4"/>
      <c r="I71" s="4"/>
      <c r="J71" s="4"/>
      <c r="K71" s="4"/>
      <c r="L71" s="4"/>
      <c r="M71" s="4"/>
      <c r="N71" s="4"/>
      <c r="O71" s="4"/>
      <c r="P71" s="4"/>
      <c r="Q71" s="4"/>
      <c r="R71" s="4"/>
      <c r="S71" s="4"/>
      <c r="T71" s="4"/>
    </row>
    <row r="72" spans="1:20" x14ac:dyDescent="0.2">
      <c r="A72" s="4"/>
      <c r="B72" s="4"/>
      <c r="C72" s="4"/>
      <c r="D72" s="4"/>
      <c r="E72" s="4"/>
      <c r="F72" s="4"/>
      <c r="G72" s="4"/>
      <c r="H72" s="4"/>
      <c r="I72" s="4"/>
      <c r="J72" s="4"/>
      <c r="K72" s="4"/>
      <c r="L72" s="4"/>
      <c r="M72" s="4"/>
      <c r="N72" s="4"/>
      <c r="O72" s="4"/>
      <c r="P72" s="4"/>
      <c r="Q72" s="4"/>
      <c r="R72" s="4"/>
      <c r="S72" s="4"/>
      <c r="T72" s="4"/>
    </row>
    <row r="73" spans="1:20" x14ac:dyDescent="0.2">
      <c r="A73" s="4"/>
      <c r="B73" s="4"/>
      <c r="C73" s="4"/>
      <c r="D73" s="4"/>
      <c r="E73" s="4"/>
      <c r="F73" s="4"/>
      <c r="G73" s="4"/>
      <c r="H73" s="4"/>
      <c r="I73" s="4"/>
      <c r="J73" s="4"/>
      <c r="K73" s="4"/>
      <c r="L73" s="4"/>
      <c r="M73" s="4"/>
      <c r="N73" s="4"/>
      <c r="O73" s="4"/>
      <c r="P73" s="4"/>
      <c r="Q73" s="4"/>
      <c r="R73" s="4"/>
      <c r="S73" s="4"/>
      <c r="T73" s="4"/>
    </row>
    <row r="74" spans="1:20" x14ac:dyDescent="0.2">
      <c r="A74" s="4"/>
      <c r="B74" s="4"/>
      <c r="C74" s="4"/>
      <c r="D74" s="4"/>
      <c r="E74" s="4"/>
      <c r="F74" s="4"/>
      <c r="G74" s="4"/>
      <c r="H74" s="4"/>
      <c r="I74" s="4"/>
      <c r="J74" s="4"/>
      <c r="K74" s="4"/>
      <c r="L74" s="4"/>
      <c r="M74" s="4"/>
      <c r="N74" s="4"/>
      <c r="O74" s="4"/>
      <c r="P74" s="4"/>
      <c r="Q74" s="4"/>
      <c r="R74" s="4"/>
      <c r="S74" s="4"/>
      <c r="T74" s="4"/>
    </row>
    <row r="75" spans="1:20" x14ac:dyDescent="0.2">
      <c r="A75" s="4"/>
      <c r="B75" s="4"/>
      <c r="C75" s="4"/>
      <c r="D75" s="4"/>
      <c r="E75" s="4"/>
      <c r="F75" s="4"/>
      <c r="G75" s="4"/>
      <c r="H75" s="4"/>
      <c r="I75" s="4"/>
      <c r="J75" s="4"/>
      <c r="K75" s="4"/>
      <c r="L75" s="4"/>
      <c r="M75" s="4"/>
      <c r="N75" s="4"/>
      <c r="O75" s="4"/>
      <c r="P75" s="4"/>
      <c r="Q75" s="4"/>
      <c r="R75" s="4"/>
      <c r="S75" s="4"/>
      <c r="T75" s="4"/>
    </row>
    <row r="76" spans="1:20" x14ac:dyDescent="0.2">
      <c r="A76" s="4"/>
      <c r="B76" s="4"/>
      <c r="C76" s="4"/>
      <c r="D76" s="4"/>
      <c r="E76" s="4"/>
      <c r="F76" s="4"/>
      <c r="G76" s="4"/>
      <c r="H76" s="4"/>
      <c r="I76" s="4"/>
      <c r="J76" s="4"/>
      <c r="K76" s="4"/>
      <c r="L76" s="4"/>
      <c r="M76" s="4"/>
      <c r="N76" s="4"/>
      <c r="O76" s="4"/>
      <c r="P76" s="4"/>
      <c r="Q76" s="4"/>
      <c r="R76" s="4"/>
      <c r="S76" s="4"/>
      <c r="T76" s="4"/>
    </row>
    <row r="77" spans="1:20" x14ac:dyDescent="0.2">
      <c r="A77" s="4"/>
      <c r="B77" s="4"/>
      <c r="C77" s="4"/>
      <c r="D77" s="4"/>
      <c r="E77" s="4"/>
      <c r="F77" s="4"/>
      <c r="G77" s="4"/>
      <c r="H77" s="4"/>
      <c r="I77" s="4"/>
      <c r="J77" s="4"/>
      <c r="K77" s="4"/>
      <c r="L77" s="4"/>
      <c r="M77" s="4"/>
      <c r="N77" s="4"/>
      <c r="O77" s="4"/>
      <c r="P77" s="4"/>
      <c r="Q77" s="4"/>
      <c r="R77" s="4"/>
      <c r="S77" s="4"/>
      <c r="T77" s="4"/>
    </row>
    <row r="78" spans="1:20" x14ac:dyDescent="0.2">
      <c r="A78" s="4"/>
      <c r="B78" s="4"/>
      <c r="C78" s="4"/>
      <c r="D78" s="4"/>
      <c r="E78" s="4"/>
      <c r="F78" s="4"/>
      <c r="G78" s="4"/>
      <c r="H78" s="4"/>
      <c r="I78" s="4"/>
      <c r="J78" s="4"/>
      <c r="K78" s="4"/>
      <c r="L78" s="4"/>
      <c r="M78" s="4"/>
      <c r="N78" s="4"/>
      <c r="O78" s="4"/>
      <c r="P78" s="4"/>
      <c r="Q78" s="4"/>
      <c r="R78" s="4"/>
      <c r="S78" s="4"/>
      <c r="T78" s="4"/>
    </row>
    <row r="79" spans="1:20" x14ac:dyDescent="0.2">
      <c r="A79" s="4"/>
      <c r="B79" s="4"/>
      <c r="C79" s="4"/>
      <c r="D79" s="4"/>
      <c r="E79" s="4"/>
      <c r="F79" s="4"/>
      <c r="G79" s="4"/>
      <c r="H79" s="4"/>
      <c r="I79" s="4"/>
      <c r="J79" s="4"/>
      <c r="K79" s="4"/>
      <c r="L79" s="4"/>
      <c r="M79" s="4"/>
      <c r="N79" s="4"/>
      <c r="O79" s="4"/>
      <c r="P79" s="4"/>
      <c r="Q79" s="4"/>
      <c r="R79" s="4"/>
      <c r="S79" s="4"/>
      <c r="T79" s="4"/>
    </row>
    <row r="80" spans="1:20" x14ac:dyDescent="0.2">
      <c r="A80" s="4"/>
      <c r="B80" s="4"/>
      <c r="C80" s="4"/>
      <c r="D80" s="4"/>
      <c r="E80" s="4"/>
      <c r="F80" s="4"/>
      <c r="G80" s="4"/>
      <c r="H80" s="4"/>
      <c r="I80" s="4"/>
      <c r="J80" s="4"/>
      <c r="K80" s="4"/>
      <c r="L80" s="4"/>
      <c r="M80" s="4"/>
      <c r="N80" s="4"/>
      <c r="O80" s="4"/>
      <c r="P80" s="4"/>
      <c r="Q80" s="4"/>
      <c r="R80" s="4"/>
      <c r="S80" s="4"/>
      <c r="T80" s="4"/>
    </row>
    <row r="81" spans="1:20" x14ac:dyDescent="0.2">
      <c r="A81" s="4"/>
      <c r="B81" s="4"/>
      <c r="C81" s="4"/>
      <c r="D81" s="4"/>
      <c r="E81" s="4"/>
      <c r="F81" s="4"/>
      <c r="G81" s="4"/>
      <c r="H81" s="4"/>
      <c r="I81" s="4"/>
      <c r="J81" s="4"/>
      <c r="K81" s="4"/>
      <c r="L81" s="4"/>
      <c r="M81" s="4"/>
      <c r="N81" s="4"/>
      <c r="O81" s="4"/>
      <c r="P81" s="4"/>
      <c r="Q81" s="4"/>
      <c r="R81" s="4"/>
      <c r="S81" s="4"/>
      <c r="T81" s="4"/>
    </row>
    <row r="82" spans="1:20" x14ac:dyDescent="0.2">
      <c r="A82" s="4"/>
      <c r="B82" s="4"/>
      <c r="C82" s="4"/>
      <c r="D82" s="4"/>
      <c r="E82" s="4"/>
      <c r="F82" s="4"/>
      <c r="G82" s="4"/>
      <c r="H82" s="4"/>
      <c r="I82" s="4"/>
      <c r="J82" s="4"/>
      <c r="K82" s="4"/>
      <c r="L82" s="4"/>
      <c r="M82" s="4"/>
      <c r="N82" s="4"/>
      <c r="O82" s="4"/>
      <c r="P82" s="4"/>
      <c r="Q82" s="4"/>
      <c r="R82" s="4"/>
      <c r="S82" s="4"/>
      <c r="T82" s="4"/>
    </row>
    <row r="83" spans="1:20" x14ac:dyDescent="0.2">
      <c r="A83" s="4"/>
      <c r="B83" s="4"/>
      <c r="C83" s="4"/>
      <c r="D83" s="4"/>
      <c r="E83" s="4"/>
      <c r="F83" s="4"/>
      <c r="G83" s="4"/>
      <c r="H83" s="4"/>
      <c r="I83" s="4"/>
      <c r="J83" s="4"/>
      <c r="K83" s="4"/>
      <c r="L83" s="4"/>
      <c r="M83" s="4"/>
      <c r="N83" s="4"/>
      <c r="O83" s="4"/>
      <c r="P83" s="4"/>
      <c r="Q83" s="4"/>
      <c r="R83" s="4"/>
      <c r="S83" s="4"/>
      <c r="T83" s="4"/>
    </row>
    <row r="84" spans="1:20" x14ac:dyDescent="0.2">
      <c r="A84" s="4"/>
      <c r="B84" s="4"/>
      <c r="C84" s="4"/>
      <c r="D84" s="4"/>
      <c r="E84" s="4"/>
      <c r="F84" s="4"/>
      <c r="G84" s="4"/>
      <c r="H84" s="4"/>
      <c r="I84" s="4"/>
      <c r="J84" s="4"/>
      <c r="K84" s="4"/>
      <c r="L84" s="4"/>
      <c r="M84" s="4"/>
      <c r="N84" s="4"/>
      <c r="O84" s="4"/>
      <c r="P84" s="4"/>
      <c r="Q84" s="4"/>
      <c r="R84" s="4"/>
      <c r="S84" s="4"/>
      <c r="T84" s="4"/>
    </row>
    <row r="85" spans="1:20" x14ac:dyDescent="0.2">
      <c r="A85" s="4"/>
      <c r="B85" s="4"/>
      <c r="C85" s="4"/>
      <c r="D85" s="4"/>
      <c r="E85" s="4"/>
      <c r="F85" s="4"/>
      <c r="G85" s="4"/>
      <c r="H85" s="4"/>
      <c r="I85" s="4"/>
      <c r="J85" s="4"/>
      <c r="K85" s="4"/>
      <c r="L85" s="4"/>
      <c r="M85" s="4"/>
      <c r="N85" s="4"/>
      <c r="O85" s="4"/>
      <c r="P85" s="4"/>
      <c r="Q85" s="4"/>
      <c r="R85" s="4"/>
      <c r="S85" s="4"/>
      <c r="T85" s="4"/>
    </row>
    <row r="86" spans="1:20" x14ac:dyDescent="0.2">
      <c r="A86" s="4"/>
      <c r="B86" s="4"/>
      <c r="C86" s="4"/>
      <c r="D86" s="4"/>
      <c r="E86" s="4"/>
      <c r="F86" s="4"/>
      <c r="G86" s="4"/>
      <c r="H86" s="4"/>
      <c r="I86" s="4"/>
      <c r="J86" s="4"/>
      <c r="K86" s="4"/>
      <c r="L86" s="4"/>
      <c r="M86" s="4"/>
      <c r="N86" s="4"/>
      <c r="O86" s="4"/>
      <c r="P86" s="4"/>
      <c r="Q86" s="4"/>
      <c r="R86" s="4"/>
      <c r="S86" s="4"/>
      <c r="T86" s="4"/>
    </row>
    <row r="87" spans="1:20" x14ac:dyDescent="0.2">
      <c r="A87" s="4"/>
      <c r="B87" s="4"/>
      <c r="C87" s="4"/>
      <c r="D87" s="4"/>
      <c r="E87" s="4"/>
      <c r="F87" s="4"/>
      <c r="G87" s="4"/>
      <c r="H87" s="4"/>
      <c r="I87" s="4"/>
      <c r="J87" s="4"/>
      <c r="K87" s="4"/>
      <c r="L87" s="4"/>
      <c r="M87" s="4"/>
      <c r="N87" s="4"/>
      <c r="O87" s="4"/>
      <c r="P87" s="4"/>
      <c r="Q87" s="4"/>
      <c r="R87" s="4"/>
      <c r="S87" s="4"/>
      <c r="T87" s="4"/>
    </row>
    <row r="88" spans="1:20" x14ac:dyDescent="0.2">
      <c r="A88" s="4"/>
      <c r="B88" s="4"/>
      <c r="C88" s="4"/>
      <c r="D88" s="4"/>
      <c r="E88" s="4"/>
      <c r="F88" s="4"/>
      <c r="G88" s="4"/>
      <c r="H88" s="4"/>
      <c r="I88" s="4"/>
      <c r="J88" s="4"/>
      <c r="K88" s="4"/>
      <c r="L88" s="4"/>
      <c r="M88" s="4"/>
      <c r="N88" s="4"/>
      <c r="O88" s="4"/>
      <c r="P88" s="4"/>
      <c r="Q88" s="4"/>
      <c r="R88" s="4"/>
      <c r="S88" s="4"/>
      <c r="T88" s="4"/>
    </row>
    <row r="89" spans="1:20" x14ac:dyDescent="0.2">
      <c r="A89" s="4"/>
      <c r="B89" s="4"/>
      <c r="C89" s="4"/>
      <c r="D89" s="4"/>
      <c r="E89" s="4"/>
      <c r="F89" s="4"/>
      <c r="G89" s="4"/>
      <c r="H89" s="4"/>
      <c r="I89" s="4"/>
      <c r="J89" s="4"/>
      <c r="K89" s="4"/>
      <c r="L89" s="4"/>
      <c r="M89" s="4"/>
      <c r="N89" s="4"/>
      <c r="O89" s="4"/>
      <c r="P89" s="4"/>
      <c r="Q89" s="4"/>
      <c r="R89" s="4"/>
      <c r="S89" s="4"/>
      <c r="T89" s="4"/>
    </row>
    <row r="90" spans="1:20" x14ac:dyDescent="0.2">
      <c r="A90" s="4"/>
      <c r="B90" s="4"/>
      <c r="C90" s="4"/>
      <c r="D90" s="4"/>
      <c r="E90" s="4"/>
      <c r="F90" s="4"/>
      <c r="G90" s="4"/>
      <c r="H90" s="4"/>
      <c r="I90" s="4"/>
      <c r="J90" s="4"/>
      <c r="K90" s="4"/>
      <c r="L90" s="4"/>
      <c r="M90" s="4"/>
      <c r="N90" s="4"/>
      <c r="O90" s="4"/>
      <c r="P90" s="4"/>
      <c r="Q90" s="4"/>
      <c r="R90" s="4"/>
      <c r="S90" s="4"/>
      <c r="T90" s="4"/>
    </row>
    <row r="91" spans="1:20" x14ac:dyDescent="0.2">
      <c r="A91" s="4"/>
      <c r="B91" s="4"/>
      <c r="C91" s="4"/>
      <c r="D91" s="4"/>
      <c r="E91" s="4"/>
      <c r="F91" s="4"/>
      <c r="G91" s="4"/>
      <c r="H91" s="4"/>
      <c r="I91" s="4"/>
      <c r="J91" s="4"/>
      <c r="K91" s="4"/>
      <c r="L91" s="4"/>
      <c r="M91" s="4"/>
      <c r="N91" s="4"/>
      <c r="O91" s="4"/>
      <c r="P91" s="4"/>
      <c r="Q91" s="4"/>
      <c r="R91" s="4"/>
      <c r="S91" s="4"/>
      <c r="T91" s="4"/>
    </row>
    <row r="92" spans="1:20" x14ac:dyDescent="0.2">
      <c r="A92" s="4"/>
      <c r="B92" s="4"/>
      <c r="C92" s="4"/>
      <c r="D92" s="4"/>
      <c r="E92" s="4"/>
      <c r="F92" s="4"/>
      <c r="G92" s="4"/>
      <c r="H92" s="4"/>
      <c r="I92" s="4"/>
      <c r="J92" s="4"/>
      <c r="K92" s="4"/>
      <c r="L92" s="4"/>
      <c r="M92" s="4"/>
      <c r="N92" s="4"/>
      <c r="O92" s="4"/>
      <c r="P92" s="4"/>
      <c r="Q92" s="4"/>
      <c r="R92" s="4"/>
      <c r="S92" s="4"/>
      <c r="T92" s="4"/>
    </row>
    <row r="93" spans="1:20" x14ac:dyDescent="0.2">
      <c r="A93" s="4"/>
      <c r="B93" s="4"/>
      <c r="C93" s="4"/>
      <c r="D93" s="4"/>
      <c r="E93" s="4"/>
      <c r="F93" s="4"/>
      <c r="G93" s="4"/>
      <c r="H93" s="4"/>
      <c r="I93" s="4"/>
      <c r="J93" s="4"/>
      <c r="K93" s="4"/>
      <c r="L93" s="4"/>
      <c r="M93" s="4"/>
      <c r="N93" s="4"/>
      <c r="O93" s="4"/>
      <c r="P93" s="4"/>
      <c r="Q93" s="4"/>
      <c r="R93" s="4"/>
      <c r="S93" s="4"/>
      <c r="T93" s="4"/>
    </row>
    <row r="94" spans="1:20" x14ac:dyDescent="0.2">
      <c r="A94" s="4"/>
      <c r="B94" s="4"/>
      <c r="C94" s="4"/>
      <c r="D94" s="4"/>
      <c r="E94" s="4"/>
      <c r="F94" s="4"/>
      <c r="G94" s="4"/>
      <c r="H94" s="4"/>
      <c r="I94" s="4"/>
      <c r="J94" s="4"/>
      <c r="K94" s="4"/>
      <c r="L94" s="4"/>
      <c r="M94" s="4"/>
      <c r="N94" s="4"/>
      <c r="O94" s="4"/>
      <c r="P94" s="4"/>
      <c r="Q94" s="4"/>
      <c r="R94" s="4"/>
      <c r="S94" s="4"/>
      <c r="T94" s="4"/>
    </row>
    <row r="95" spans="1:20" x14ac:dyDescent="0.2">
      <c r="A95" s="4"/>
      <c r="B95" s="4"/>
      <c r="C95" s="4"/>
      <c r="D95" s="4"/>
      <c r="E95" s="4"/>
      <c r="F95" s="4"/>
      <c r="G95" s="4"/>
      <c r="H95" s="4"/>
      <c r="I95" s="4"/>
      <c r="J95" s="4"/>
      <c r="K95" s="4"/>
      <c r="L95" s="4"/>
      <c r="M95" s="4"/>
      <c r="N95" s="4"/>
      <c r="O95" s="4"/>
      <c r="P95" s="4"/>
      <c r="Q95" s="4"/>
      <c r="R95" s="4"/>
      <c r="S95" s="4"/>
      <c r="T95" s="4"/>
    </row>
    <row r="96" spans="1:20" x14ac:dyDescent="0.2">
      <c r="A96" s="4"/>
      <c r="B96" s="4"/>
      <c r="C96" s="4"/>
      <c r="D96" s="4"/>
      <c r="E96" s="4"/>
      <c r="F96" s="4"/>
      <c r="G96" s="4"/>
      <c r="H96" s="4"/>
      <c r="I96" s="4"/>
      <c r="J96" s="4"/>
      <c r="K96" s="4"/>
      <c r="L96" s="4"/>
      <c r="M96" s="4"/>
      <c r="N96" s="4"/>
      <c r="O96" s="4"/>
      <c r="P96" s="4"/>
      <c r="Q96" s="4"/>
      <c r="R96" s="4"/>
      <c r="S96" s="4"/>
      <c r="T96" s="4"/>
    </row>
    <row r="97" spans="1:20" x14ac:dyDescent="0.2">
      <c r="A97" s="4"/>
      <c r="B97" s="4"/>
      <c r="C97" s="4"/>
      <c r="D97" s="4"/>
      <c r="E97" s="4"/>
      <c r="F97" s="4"/>
      <c r="G97" s="4"/>
      <c r="H97" s="4"/>
      <c r="I97" s="4"/>
      <c r="J97" s="4"/>
      <c r="K97" s="4"/>
      <c r="L97" s="4"/>
      <c r="M97" s="4"/>
      <c r="N97" s="4"/>
      <c r="O97" s="4"/>
      <c r="P97" s="4"/>
      <c r="Q97" s="4"/>
      <c r="R97" s="4"/>
      <c r="S97" s="4"/>
      <c r="T97" s="4"/>
    </row>
    <row r="98" spans="1:20" x14ac:dyDescent="0.2">
      <c r="A98" s="4"/>
      <c r="B98" s="4"/>
      <c r="C98" s="4"/>
      <c r="D98" s="4"/>
      <c r="E98" s="4"/>
      <c r="F98" s="4"/>
      <c r="G98" s="4"/>
      <c r="H98" s="4"/>
      <c r="I98" s="4"/>
      <c r="J98" s="4"/>
      <c r="K98" s="4"/>
      <c r="L98" s="4"/>
      <c r="M98" s="4"/>
      <c r="N98" s="4"/>
      <c r="O98" s="4"/>
      <c r="P98" s="4"/>
      <c r="Q98" s="4"/>
      <c r="R98" s="4"/>
      <c r="S98" s="4"/>
      <c r="T98" s="4"/>
    </row>
  </sheetData>
  <mergeCells count="3">
    <mergeCell ref="B8:G8"/>
    <mergeCell ref="B9:G9"/>
    <mergeCell ref="B10:G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25" customWidth="1"/>
    <col min="2" max="2" width="9.85546875" customWidth="1"/>
    <col min="3" max="3" width="14.85546875" customWidth="1"/>
    <col min="4" max="4" width="15.28515625" customWidth="1"/>
    <col min="5" max="5" width="14" customWidth="1"/>
    <col min="6" max="6" width="15" customWidth="1"/>
    <col min="7" max="7" width="14.7109375" customWidth="1"/>
    <col min="8" max="8" width="13.42578125" customWidth="1"/>
    <col min="9" max="9" width="14.28515625" customWidth="1"/>
    <col min="11" max="11" width="13.85546875" customWidth="1"/>
    <col min="12" max="12" width="16.85546875" customWidth="1"/>
    <col min="13" max="31" width="17.28515625" customWidth="1"/>
    <col min="32" max="32" width="15.42578125" customWidth="1"/>
    <col min="33" max="38" width="17.28515625" customWidth="1"/>
  </cols>
  <sheetData>
    <row r="1" spans="1:38" ht="12.75" customHeight="1" x14ac:dyDescent="0.2">
      <c r="A1" s="2" t="s">
        <v>68</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42</v>
      </c>
    </row>
    <row r="2" spans="1:38" ht="12.75" customHeight="1" x14ac:dyDescent="0.2">
      <c r="A2" s="1">
        <f>Pricing!C3</f>
        <v>50</v>
      </c>
      <c r="B2" s="24">
        <v>0</v>
      </c>
      <c r="C2" s="24">
        <v>0</v>
      </c>
      <c r="D2" s="24">
        <v>0</v>
      </c>
      <c r="E2" s="24">
        <v>0</v>
      </c>
      <c r="F2" s="24">
        <v>0</v>
      </c>
      <c r="G2" s="24">
        <v>0</v>
      </c>
      <c r="H2" s="24">
        <v>0</v>
      </c>
      <c r="I2" s="24">
        <v>0</v>
      </c>
      <c r="J2" s="24">
        <v>0</v>
      </c>
      <c r="K2" s="24">
        <v>0</v>
      </c>
      <c r="L2" s="24">
        <v>0</v>
      </c>
      <c r="M2" s="24">
        <v>0</v>
      </c>
      <c r="N2" s="24">
        <v>20</v>
      </c>
      <c r="O2" s="11">
        <f>N2*(1+A10/100)</f>
        <v>23</v>
      </c>
      <c r="P2" s="11">
        <f>O2*(1+A10/100)</f>
        <v>26.45</v>
      </c>
      <c r="Q2" s="11">
        <f>P2*(1+A10/100)</f>
        <v>30.417499999999997</v>
      </c>
      <c r="R2" s="11">
        <f>Q2*(1+A10/100)</f>
        <v>34.980124999999994</v>
      </c>
      <c r="S2" s="61">
        <f>R2*(1+A10/100)</f>
        <v>40.227143749999989</v>
      </c>
      <c r="T2" s="11">
        <f>S2*(1+A11/100)</f>
        <v>52.295286874999988</v>
      </c>
      <c r="U2" s="11">
        <f>T2*(1+A11/100)</f>
        <v>67.983872937499982</v>
      </c>
      <c r="V2" s="11">
        <f>U2*(1+A11/100)</f>
        <v>88.379034818749986</v>
      </c>
      <c r="W2" s="11">
        <f>V2*(1+A11/100)</f>
        <v>114.89274526437498</v>
      </c>
      <c r="X2" s="11">
        <f>W2*(1+A11/100)</f>
        <v>149.36056884368747</v>
      </c>
      <c r="Y2" s="11">
        <f>X2*(1+A11/100)</f>
        <v>194.16873949679373</v>
      </c>
      <c r="Z2" s="11">
        <f>Y2*(1+A11/100)</f>
        <v>252.41936134583187</v>
      </c>
      <c r="AA2" s="11">
        <f>Z2*(1+A11/100)</f>
        <v>328.14516974958144</v>
      </c>
      <c r="AB2" s="11">
        <f>AA2*(1+A11/100)</f>
        <v>426.58872067445589</v>
      </c>
      <c r="AC2" s="11">
        <f>AB2*(1+A11/100)</f>
        <v>554.56533687679268</v>
      </c>
      <c r="AD2" s="11">
        <f>AC2*(1+A11/100)</f>
        <v>720.93493793983055</v>
      </c>
      <c r="AE2" s="11">
        <f>AD2*(1+A11/100)</f>
        <v>937.21541932177979</v>
      </c>
      <c r="AF2" s="11">
        <f>AE2*(1+A12/100)</f>
        <v>1030.9369612539579</v>
      </c>
      <c r="AG2" s="11">
        <f>AF2*(1+A12/100)</f>
        <v>1134.0306573793537</v>
      </c>
      <c r="AH2" s="11">
        <f>AG2*(1+A12/100)</f>
        <v>1247.4337231172892</v>
      </c>
      <c r="AI2" s="11">
        <f>AH2*(1+A12/100)</f>
        <v>1372.1770954290182</v>
      </c>
      <c r="AJ2" s="11">
        <f>AI2*(1+A12/100)</f>
        <v>1509.3948049719202</v>
      </c>
      <c r="AK2" s="11">
        <f>AJ2*(1+A12/100)</f>
        <v>1660.3342854691123</v>
      </c>
      <c r="AL2" s="25">
        <f t="shared" ref="AL2:AL5" si="0">SUM(B2:AK2)</f>
        <v>12016.331490515029</v>
      </c>
    </row>
    <row r="3" spans="1:38" ht="12.75" customHeight="1" x14ac:dyDescent="0.2">
      <c r="A3" s="1">
        <f>Pricing!D3</f>
        <v>100</v>
      </c>
      <c r="B3" s="24">
        <v>0</v>
      </c>
      <c r="C3" s="24">
        <v>0</v>
      </c>
      <c r="D3" s="24">
        <v>0</v>
      </c>
      <c r="E3" s="24">
        <v>0</v>
      </c>
      <c r="F3" s="24">
        <v>0</v>
      </c>
      <c r="G3" s="24">
        <v>0</v>
      </c>
      <c r="H3" s="24">
        <v>0</v>
      </c>
      <c r="I3" s="24">
        <v>0</v>
      </c>
      <c r="J3" s="24">
        <v>0</v>
      </c>
      <c r="K3" s="24">
        <v>0</v>
      </c>
      <c r="L3" s="24">
        <v>0</v>
      </c>
      <c r="M3" s="24">
        <v>0</v>
      </c>
      <c r="N3" s="24">
        <v>10</v>
      </c>
      <c r="O3" s="11">
        <f>N3*(1+A10/100)</f>
        <v>11.5</v>
      </c>
      <c r="P3" s="11">
        <f>O3*(1+A10/100)</f>
        <v>13.225</v>
      </c>
      <c r="Q3" s="11">
        <f>P3*(1+A10/100)</f>
        <v>15.208749999999998</v>
      </c>
      <c r="R3" s="11">
        <f>Q3*(1+A10/100)</f>
        <v>17.490062499999997</v>
      </c>
      <c r="S3" s="11">
        <f>R3*(1+A10/100)</f>
        <v>20.113571874999995</v>
      </c>
      <c r="T3" s="11">
        <f>S3*(1+A11/100)</f>
        <v>26.147643437499994</v>
      </c>
      <c r="U3" s="11">
        <f>T3*(1+A11/100)</f>
        <v>33.991936468749991</v>
      </c>
      <c r="V3" s="11">
        <f>U3*(1+A11/100)</f>
        <v>44.189517409374993</v>
      </c>
      <c r="W3" s="11">
        <f>V3*(1+A11/100)</f>
        <v>57.44637263218749</v>
      </c>
      <c r="X3" s="11">
        <f>W3*(1+A11/100)</f>
        <v>74.680284421843737</v>
      </c>
      <c r="Y3" s="11">
        <f>X3*(1+A11/100)</f>
        <v>97.084369748396867</v>
      </c>
      <c r="Z3" s="11">
        <f>Y3*(1+A11/100)</f>
        <v>126.20968067291594</v>
      </c>
      <c r="AA3" s="11">
        <f>Z3*(1+A11/100)</f>
        <v>164.07258487479072</v>
      </c>
      <c r="AB3" s="11">
        <f>AA3*(1+A11/100)</f>
        <v>213.29436033722794</v>
      </c>
      <c r="AC3" s="11">
        <f>AB3*(1+A11/100)</f>
        <v>277.28266843839634</v>
      </c>
      <c r="AD3" s="11">
        <f>AC3*(1+A11/100)</f>
        <v>360.46746896991527</v>
      </c>
      <c r="AE3" s="11">
        <f>AD3*(1+A11/100)</f>
        <v>468.6077096608899</v>
      </c>
      <c r="AF3" s="11">
        <f>AE3*(1+A12/100)</f>
        <v>515.46848062697893</v>
      </c>
      <c r="AG3" s="11">
        <f>AF3*(1+A12/100)</f>
        <v>567.01532868967683</v>
      </c>
      <c r="AH3" s="11">
        <f>AG3*(1+A12/100)</f>
        <v>623.71686155864461</v>
      </c>
      <c r="AI3" s="11">
        <f>AH3*(1+A12/100)</f>
        <v>686.0885477145091</v>
      </c>
      <c r="AJ3" s="11">
        <f>AI3*(1+A12/100)</f>
        <v>754.69740248596008</v>
      </c>
      <c r="AK3" s="11">
        <f>AJ3*(1+A12/100)</f>
        <v>830.16714273455614</v>
      </c>
      <c r="AL3" s="25">
        <f t="shared" si="0"/>
        <v>6008.1657452575146</v>
      </c>
    </row>
    <row r="4" spans="1:38" ht="12.75" customHeight="1" x14ac:dyDescent="0.2">
      <c r="A4" s="1">
        <f>Pricing!E3</f>
        <v>150</v>
      </c>
      <c r="B4" s="24">
        <v>0</v>
      </c>
      <c r="C4" s="24">
        <v>0</v>
      </c>
      <c r="D4" s="24">
        <v>0</v>
      </c>
      <c r="E4" s="24">
        <v>0</v>
      </c>
      <c r="F4" s="24">
        <v>0</v>
      </c>
      <c r="G4" s="24">
        <v>0</v>
      </c>
      <c r="H4" s="24">
        <v>0</v>
      </c>
      <c r="I4" s="24">
        <v>0</v>
      </c>
      <c r="J4" s="24">
        <v>0</v>
      </c>
      <c r="K4" s="24">
        <v>0</v>
      </c>
      <c r="L4" s="24">
        <v>0</v>
      </c>
      <c r="M4" s="24">
        <v>0</v>
      </c>
      <c r="N4" s="24">
        <v>5</v>
      </c>
      <c r="O4" s="11">
        <f>N4*(1+A10/100)</f>
        <v>5.75</v>
      </c>
      <c r="P4" s="11">
        <f>O4*(1+A10/100)</f>
        <v>6.6124999999999998</v>
      </c>
      <c r="Q4" s="11">
        <f>P4*(1+A10/100)</f>
        <v>7.6043749999999992</v>
      </c>
      <c r="R4" s="11">
        <f>Q4*(1+A10/100)</f>
        <v>8.7450312499999985</v>
      </c>
      <c r="S4" s="11">
        <f>R4*(1+A10/100)</f>
        <v>10.056785937499997</v>
      </c>
      <c r="T4" s="11">
        <f>S4*(1+A11/100)</f>
        <v>13.073821718749997</v>
      </c>
      <c r="U4" s="11">
        <f>T4*(1+A11/100)</f>
        <v>16.995968234374995</v>
      </c>
      <c r="V4" s="11">
        <f>U4*(1+A11/100)</f>
        <v>22.094758704687496</v>
      </c>
      <c r="W4" s="11">
        <f>V4*(1+A11/100)</f>
        <v>28.723186316093745</v>
      </c>
      <c r="X4" s="11">
        <f>W4*(1+A11/100)</f>
        <v>37.340142210921869</v>
      </c>
      <c r="Y4" s="11">
        <f>X4*(1+A11/100)</f>
        <v>48.542184874198433</v>
      </c>
      <c r="Z4" s="11">
        <f>Y4*(1+A11/100)</f>
        <v>63.104840336457968</v>
      </c>
      <c r="AA4" s="11">
        <f>Z4*(1+A11/100)</f>
        <v>82.03629243739536</v>
      </c>
      <c r="AB4" s="11">
        <f>AA4*(1+A11/100)</f>
        <v>106.64718016861397</v>
      </c>
      <c r="AC4" s="11">
        <f>AB4*(1+A11/100)</f>
        <v>138.64133421919817</v>
      </c>
      <c r="AD4" s="11">
        <f>AC4*(1+A11/100)</f>
        <v>180.23373448495764</v>
      </c>
      <c r="AE4" s="11">
        <f>AD4*(1+A11/100)</f>
        <v>234.30385483044495</v>
      </c>
      <c r="AF4" s="11">
        <f>AE4*(1+A12/100)</f>
        <v>257.73424031348947</v>
      </c>
      <c r="AG4" s="11">
        <f>AF4*(1+A12/100)</f>
        <v>283.50766434483842</v>
      </c>
      <c r="AH4" s="11">
        <f>AG4*(1+A12/100)</f>
        <v>311.8584307793223</v>
      </c>
      <c r="AI4" s="11">
        <f>AH4*(1+A12/100)</f>
        <v>343.04427385725455</v>
      </c>
      <c r="AJ4" s="11">
        <f>AI4*(1+A12/100)</f>
        <v>377.34870124298004</v>
      </c>
      <c r="AK4" s="11">
        <f>AJ4*(1+A12/100)</f>
        <v>415.08357136727807</v>
      </c>
      <c r="AL4" s="25">
        <f t="shared" si="0"/>
        <v>3004.0828726287573</v>
      </c>
    </row>
    <row r="5" spans="1:38" ht="12.75" customHeight="1" x14ac:dyDescent="0.2">
      <c r="A5" s="1">
        <f>Pricing!F3</f>
        <v>250</v>
      </c>
      <c r="B5" s="24">
        <v>0</v>
      </c>
      <c r="C5" s="24">
        <v>0</v>
      </c>
      <c r="D5" s="24">
        <v>0</v>
      </c>
      <c r="E5" s="24">
        <v>0</v>
      </c>
      <c r="F5" s="24">
        <v>0</v>
      </c>
      <c r="G5" s="24">
        <v>0</v>
      </c>
      <c r="H5" s="24">
        <v>0</v>
      </c>
      <c r="I5" s="24">
        <v>0</v>
      </c>
      <c r="J5" s="24">
        <v>0</v>
      </c>
      <c r="K5" s="24">
        <v>0</v>
      </c>
      <c r="L5" s="24">
        <v>0</v>
      </c>
      <c r="M5" s="24">
        <v>0</v>
      </c>
      <c r="N5" s="24">
        <v>1</v>
      </c>
      <c r="O5" s="11">
        <f>N5*(1+A10/100)</f>
        <v>1.1499999999999999</v>
      </c>
      <c r="P5" s="11">
        <f>O5*(1+A10/100)</f>
        <v>1.3224999999999998</v>
      </c>
      <c r="Q5" s="11">
        <f>P5*(1+A10/100)</f>
        <v>1.5208749999999995</v>
      </c>
      <c r="R5" s="11">
        <f>Q5*(1+A10/100)</f>
        <v>1.7490062499999994</v>
      </c>
      <c r="S5" s="11">
        <f>R5*(1+A10/100)</f>
        <v>2.0113571874999994</v>
      </c>
      <c r="T5" s="11">
        <f>S5*(1+A11/100)</f>
        <v>2.6147643437499992</v>
      </c>
      <c r="U5" s="11">
        <f>T5*(1+A11/100)</f>
        <v>3.3991936468749993</v>
      </c>
      <c r="V5" s="11">
        <f>U5*(1+A11/100)</f>
        <v>4.4189517409374988</v>
      </c>
      <c r="W5" s="11">
        <f>V5*(1+A11/100)</f>
        <v>5.744637263218749</v>
      </c>
      <c r="X5" s="11">
        <f>W5*(1+A11/100)</f>
        <v>7.4680284421843739</v>
      </c>
      <c r="Y5" s="11">
        <f>X5*(1+A11/100)</f>
        <v>9.708436974839687</v>
      </c>
      <c r="Z5" s="11">
        <f>Y5*(1+A11/100)</f>
        <v>12.620968067291594</v>
      </c>
      <c r="AA5" s="11">
        <f>Z5*(1+A11/100)</f>
        <v>16.407258487479073</v>
      </c>
      <c r="AB5" s="11">
        <f>AA5*(1+A11/100)</f>
        <v>21.329436033722796</v>
      </c>
      <c r="AC5" s="11">
        <f>AB5*(1+A11/100)</f>
        <v>27.728266843839638</v>
      </c>
      <c r="AD5" s="11">
        <f>AC5*(1+A11/100)</f>
        <v>36.046746896991529</v>
      </c>
      <c r="AE5" s="11">
        <f>AD5*(1+A11/100)</f>
        <v>46.860770966088992</v>
      </c>
      <c r="AF5" s="11">
        <f>AE5*(1+A12/100)</f>
        <v>51.546848062697897</v>
      </c>
      <c r="AG5" s="11">
        <f>AF5*(1+A12/100)</f>
        <v>56.701532868967689</v>
      </c>
      <c r="AH5" s="11">
        <f>AG5*(1+A12/100)</f>
        <v>62.371686155864467</v>
      </c>
      <c r="AI5" s="11">
        <f>AH5*(1+A12/100)</f>
        <v>68.608854771450922</v>
      </c>
      <c r="AJ5" s="11">
        <f>AI5*(1+A12/100)</f>
        <v>75.469740248596025</v>
      </c>
      <c r="AK5" s="11">
        <f>AJ5*(1+A12/100)</f>
        <v>83.016714273455634</v>
      </c>
      <c r="AL5" s="25">
        <f t="shared" si="0"/>
        <v>600.81657452575155</v>
      </c>
    </row>
    <row r="6" spans="1:38" ht="12.75" customHeight="1" x14ac:dyDescent="0.2">
      <c r="A6" s="2" t="s">
        <v>156</v>
      </c>
      <c r="B6" s="11">
        <f t="shared" ref="B6:AL6" si="1">SUM(B2:B5)</f>
        <v>0</v>
      </c>
      <c r="C6" s="11">
        <f t="shared" si="1"/>
        <v>0</v>
      </c>
      <c r="D6" s="11">
        <f t="shared" si="1"/>
        <v>0</v>
      </c>
      <c r="E6" s="11">
        <f t="shared" si="1"/>
        <v>0</v>
      </c>
      <c r="F6" s="11">
        <f t="shared" si="1"/>
        <v>0</v>
      </c>
      <c r="G6" s="11">
        <f t="shared" si="1"/>
        <v>0</v>
      </c>
      <c r="H6" s="11">
        <f t="shared" si="1"/>
        <v>0</v>
      </c>
      <c r="I6" s="11">
        <f t="shared" si="1"/>
        <v>0</v>
      </c>
      <c r="J6" s="11">
        <f t="shared" si="1"/>
        <v>0</v>
      </c>
      <c r="K6" s="11">
        <f t="shared" si="1"/>
        <v>0</v>
      </c>
      <c r="L6" s="11">
        <f t="shared" si="1"/>
        <v>0</v>
      </c>
      <c r="M6" s="11">
        <f t="shared" si="1"/>
        <v>0</v>
      </c>
      <c r="N6" s="11">
        <f t="shared" si="1"/>
        <v>36</v>
      </c>
      <c r="O6" s="11">
        <f t="shared" si="1"/>
        <v>41.4</v>
      </c>
      <c r="P6" s="11">
        <f t="shared" si="1"/>
        <v>47.609999999999992</v>
      </c>
      <c r="Q6" s="11">
        <f t="shared" si="1"/>
        <v>54.751499999999993</v>
      </c>
      <c r="R6" s="11">
        <f t="shared" si="1"/>
        <v>62.964224999999992</v>
      </c>
      <c r="S6" s="11">
        <f t="shared" si="1"/>
        <v>72.408858749999979</v>
      </c>
      <c r="T6" s="11">
        <f t="shared" si="1"/>
        <v>94.131516374999975</v>
      </c>
      <c r="U6" s="11">
        <f t="shared" si="1"/>
        <v>122.37097128749997</v>
      </c>
      <c r="V6" s="11">
        <f t="shared" si="1"/>
        <v>159.08226267374999</v>
      </c>
      <c r="W6" s="11">
        <f t="shared" si="1"/>
        <v>206.80694147587496</v>
      </c>
      <c r="X6" s="11">
        <f t="shared" si="1"/>
        <v>268.8490239186375</v>
      </c>
      <c r="Y6" s="11">
        <f t="shared" si="1"/>
        <v>349.50373109422873</v>
      </c>
      <c r="Z6" s="11">
        <f t="shared" si="1"/>
        <v>454.35485042249735</v>
      </c>
      <c r="AA6" s="11">
        <f t="shared" si="1"/>
        <v>590.66130554924666</v>
      </c>
      <c r="AB6" s="11">
        <f t="shared" si="1"/>
        <v>767.85969721402057</v>
      </c>
      <c r="AC6" s="11">
        <f t="shared" si="1"/>
        <v>998.21760637822683</v>
      </c>
      <c r="AD6" s="11">
        <f t="shared" si="1"/>
        <v>1297.6828882916952</v>
      </c>
      <c r="AE6" s="11">
        <f t="shared" si="1"/>
        <v>1686.9877547792037</v>
      </c>
      <c r="AF6" s="11">
        <f t="shared" si="1"/>
        <v>1855.6865302571241</v>
      </c>
      <c r="AG6" s="11">
        <f t="shared" si="1"/>
        <v>2041.2551832828367</v>
      </c>
      <c r="AH6" s="11">
        <f t="shared" si="1"/>
        <v>2245.3807016111205</v>
      </c>
      <c r="AI6" s="11">
        <f t="shared" si="1"/>
        <v>2469.9187717722325</v>
      </c>
      <c r="AJ6" s="11">
        <f t="shared" si="1"/>
        <v>2716.9106489494561</v>
      </c>
      <c r="AK6" s="11">
        <f t="shared" si="1"/>
        <v>2988.6017138444022</v>
      </c>
      <c r="AL6" s="25">
        <f t="shared" si="1"/>
        <v>21629.39668292705</v>
      </c>
    </row>
    <row r="7" spans="1:38" ht="12.75" customHeight="1" x14ac:dyDescent="0.2">
      <c r="A7" s="2" t="s">
        <v>157</v>
      </c>
      <c r="B7" s="11">
        <f t="shared" ref="B7:Y7" si="2">B6</f>
        <v>0</v>
      </c>
      <c r="C7" s="11">
        <f t="shared" si="2"/>
        <v>0</v>
      </c>
      <c r="D7" s="11">
        <f t="shared" si="2"/>
        <v>0</v>
      </c>
      <c r="E7" s="11">
        <f t="shared" si="2"/>
        <v>0</v>
      </c>
      <c r="F7" s="11">
        <f t="shared" si="2"/>
        <v>0</v>
      </c>
      <c r="G7" s="11">
        <f t="shared" si="2"/>
        <v>0</v>
      </c>
      <c r="H7" s="11">
        <f t="shared" si="2"/>
        <v>0</v>
      </c>
      <c r="I7" s="11">
        <f t="shared" si="2"/>
        <v>0</v>
      </c>
      <c r="J7" s="11">
        <f t="shared" si="2"/>
        <v>0</v>
      </c>
      <c r="K7" s="11">
        <f t="shared" si="2"/>
        <v>0</v>
      </c>
      <c r="L7" s="11">
        <f t="shared" si="2"/>
        <v>0</v>
      </c>
      <c r="M7" s="11">
        <f t="shared" si="2"/>
        <v>0</v>
      </c>
      <c r="N7" s="11">
        <f t="shared" si="2"/>
        <v>36</v>
      </c>
      <c r="O7" s="11">
        <f t="shared" si="2"/>
        <v>41.4</v>
      </c>
      <c r="P7" s="11">
        <f t="shared" si="2"/>
        <v>47.609999999999992</v>
      </c>
      <c r="Q7" s="11">
        <f t="shared" si="2"/>
        <v>54.751499999999993</v>
      </c>
      <c r="R7" s="11">
        <f t="shared" si="2"/>
        <v>62.964224999999992</v>
      </c>
      <c r="S7" s="11">
        <f t="shared" si="2"/>
        <v>72.408858749999979</v>
      </c>
      <c r="T7" s="11">
        <f t="shared" si="2"/>
        <v>94.131516374999975</v>
      </c>
      <c r="U7" s="11">
        <f t="shared" si="2"/>
        <v>122.37097128749997</v>
      </c>
      <c r="V7" s="11">
        <f t="shared" si="2"/>
        <v>159.08226267374999</v>
      </c>
      <c r="W7" s="11">
        <f t="shared" si="2"/>
        <v>206.80694147587496</v>
      </c>
      <c r="X7" s="11">
        <f t="shared" si="2"/>
        <v>268.8490239186375</v>
      </c>
      <c r="Y7" s="11">
        <f t="shared" si="2"/>
        <v>349.50373109422873</v>
      </c>
      <c r="Z7" s="11">
        <f t="shared" ref="Z7:AL7" si="3">Z6*(1-$A$22/100)</f>
        <v>408.9193653802476</v>
      </c>
      <c r="AA7" s="11">
        <f t="shared" si="3"/>
        <v>531.59517499432206</v>
      </c>
      <c r="AB7" s="11">
        <f t="shared" si="3"/>
        <v>691.07372749261856</v>
      </c>
      <c r="AC7" s="11">
        <f t="shared" si="3"/>
        <v>898.39584574040418</v>
      </c>
      <c r="AD7" s="11">
        <f t="shared" si="3"/>
        <v>1167.9145994625258</v>
      </c>
      <c r="AE7" s="11">
        <f t="shared" si="3"/>
        <v>1518.2889793012832</v>
      </c>
      <c r="AF7" s="11">
        <f t="shared" si="3"/>
        <v>1670.1178772314117</v>
      </c>
      <c r="AG7" s="11">
        <f t="shared" si="3"/>
        <v>1837.1296649545532</v>
      </c>
      <c r="AH7" s="11">
        <f t="shared" si="3"/>
        <v>2020.8426314500084</v>
      </c>
      <c r="AI7" s="11">
        <f t="shared" si="3"/>
        <v>2222.9268945950093</v>
      </c>
      <c r="AJ7" s="11">
        <f t="shared" si="3"/>
        <v>2445.2195840545105</v>
      </c>
      <c r="AK7" s="11">
        <f t="shared" si="3"/>
        <v>2689.7415424599621</v>
      </c>
      <c r="AL7" s="25">
        <f t="shared" si="3"/>
        <v>19466.457014634347</v>
      </c>
    </row>
    <row r="8" spans="1:38" ht="12.75" customHeight="1" x14ac:dyDescent="0.2">
      <c r="A8" s="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25"/>
    </row>
    <row r="9" spans="1:38" ht="12.75" customHeight="1" x14ac:dyDescent="0.2">
      <c r="A9" s="2" t="s">
        <v>158</v>
      </c>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25"/>
    </row>
    <row r="10" spans="1:38" ht="12.75" customHeight="1" x14ac:dyDescent="0.2">
      <c r="A10" s="2">
        <v>15</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25"/>
    </row>
    <row r="11" spans="1:38" ht="12.75" customHeight="1" x14ac:dyDescent="0.2">
      <c r="A11" s="2">
        <v>30</v>
      </c>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25"/>
    </row>
    <row r="12" spans="1:38" ht="12.75" customHeight="1" x14ac:dyDescent="0.2">
      <c r="A12" s="2">
        <v>10</v>
      </c>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25"/>
    </row>
    <row r="13" spans="1:38" ht="12.75" customHeight="1" x14ac:dyDescent="0.2">
      <c r="A13" s="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25"/>
    </row>
    <row r="14" spans="1:38" ht="12.75" customHeight="1" x14ac:dyDescent="0.2">
      <c r="A14" s="2" t="s">
        <v>159</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25"/>
    </row>
    <row r="15" spans="1:38" ht="12.75" customHeight="1" x14ac:dyDescent="0.2">
      <c r="A15" s="1">
        <f t="shared" ref="A15:A18" si="4">A2</f>
        <v>50</v>
      </c>
      <c r="B15" s="11">
        <f t="shared" ref="B15:P15" si="5">B2*$A$2</f>
        <v>0</v>
      </c>
      <c r="C15" s="11">
        <f t="shared" si="5"/>
        <v>0</v>
      </c>
      <c r="D15" s="11">
        <f t="shared" si="5"/>
        <v>0</v>
      </c>
      <c r="E15" s="11">
        <f t="shared" si="5"/>
        <v>0</v>
      </c>
      <c r="F15" s="11">
        <f t="shared" si="5"/>
        <v>0</v>
      </c>
      <c r="G15" s="11">
        <f t="shared" si="5"/>
        <v>0</v>
      </c>
      <c r="H15" s="11">
        <f t="shared" si="5"/>
        <v>0</v>
      </c>
      <c r="I15" s="11">
        <f t="shared" si="5"/>
        <v>0</v>
      </c>
      <c r="J15" s="11">
        <f t="shared" si="5"/>
        <v>0</v>
      </c>
      <c r="K15" s="11">
        <f t="shared" si="5"/>
        <v>0</v>
      </c>
      <c r="L15" s="11">
        <f t="shared" si="5"/>
        <v>0</v>
      </c>
      <c r="M15" s="11">
        <f t="shared" si="5"/>
        <v>0</v>
      </c>
      <c r="N15" s="11">
        <f t="shared" si="5"/>
        <v>1000</v>
      </c>
      <c r="O15" s="11">
        <f t="shared" si="5"/>
        <v>1150</v>
      </c>
      <c r="P15" s="11">
        <f t="shared" si="5"/>
        <v>1322.5</v>
      </c>
      <c r="Q15" s="11">
        <f>Q2*A2</f>
        <v>1520.8749999999998</v>
      </c>
      <c r="R15" s="11">
        <f t="shared" ref="R15:AK15" si="6">R2*$A$2</f>
        <v>1749.0062499999997</v>
      </c>
      <c r="S15" s="11">
        <f t="shared" si="6"/>
        <v>2011.3571874999996</v>
      </c>
      <c r="T15" s="11">
        <f t="shared" si="6"/>
        <v>2614.7643437499992</v>
      </c>
      <c r="U15" s="11">
        <f t="shared" si="6"/>
        <v>3399.1936468749991</v>
      </c>
      <c r="V15" s="11">
        <f t="shared" si="6"/>
        <v>4418.9517409374994</v>
      </c>
      <c r="W15" s="11">
        <f t="shared" si="6"/>
        <v>5744.6372632187486</v>
      </c>
      <c r="X15" s="11">
        <f t="shared" si="6"/>
        <v>7468.0284421843735</v>
      </c>
      <c r="Y15" s="11">
        <f t="shared" si="6"/>
        <v>9708.4369748396875</v>
      </c>
      <c r="Z15" s="11">
        <f t="shared" si="6"/>
        <v>12620.968067291593</v>
      </c>
      <c r="AA15" s="11">
        <f t="shared" si="6"/>
        <v>16407.258487479074</v>
      </c>
      <c r="AB15" s="11">
        <f t="shared" si="6"/>
        <v>21329.436033722795</v>
      </c>
      <c r="AC15" s="11">
        <f t="shared" si="6"/>
        <v>27728.266843839636</v>
      </c>
      <c r="AD15" s="11">
        <f t="shared" si="6"/>
        <v>36046.746896991528</v>
      </c>
      <c r="AE15" s="11">
        <f t="shared" si="6"/>
        <v>46860.770966088989</v>
      </c>
      <c r="AF15" s="11">
        <f t="shared" si="6"/>
        <v>51546.848062697893</v>
      </c>
      <c r="AG15" s="11">
        <f t="shared" si="6"/>
        <v>56701.532868967683</v>
      </c>
      <c r="AH15" s="11">
        <f t="shared" si="6"/>
        <v>62371.68615586446</v>
      </c>
      <c r="AI15" s="11">
        <f t="shared" si="6"/>
        <v>68608.854771450904</v>
      </c>
      <c r="AJ15" s="11">
        <f t="shared" si="6"/>
        <v>75469.740248596005</v>
      </c>
      <c r="AK15" s="11">
        <f t="shared" si="6"/>
        <v>83016.714273455611</v>
      </c>
      <c r="AL15" s="25">
        <f t="shared" ref="AL15:AL18" si="7">SUM(B15:AK15)</f>
        <v>600816.57452575141</v>
      </c>
    </row>
    <row r="16" spans="1:38" ht="12.75" customHeight="1" x14ac:dyDescent="0.2">
      <c r="A16" s="1">
        <f t="shared" si="4"/>
        <v>100</v>
      </c>
      <c r="B16" s="11">
        <f t="shared" ref="B16:AK16" si="8">B3*$A$3</f>
        <v>0</v>
      </c>
      <c r="C16" s="11">
        <f t="shared" si="8"/>
        <v>0</v>
      </c>
      <c r="D16" s="11">
        <f t="shared" si="8"/>
        <v>0</v>
      </c>
      <c r="E16" s="11">
        <f t="shared" si="8"/>
        <v>0</v>
      </c>
      <c r="F16" s="11">
        <f t="shared" si="8"/>
        <v>0</v>
      </c>
      <c r="G16" s="11">
        <f t="shared" si="8"/>
        <v>0</v>
      </c>
      <c r="H16" s="11">
        <f t="shared" si="8"/>
        <v>0</v>
      </c>
      <c r="I16" s="11">
        <f t="shared" si="8"/>
        <v>0</v>
      </c>
      <c r="J16" s="11">
        <f t="shared" si="8"/>
        <v>0</v>
      </c>
      <c r="K16" s="11">
        <f t="shared" si="8"/>
        <v>0</v>
      </c>
      <c r="L16" s="11">
        <f t="shared" si="8"/>
        <v>0</v>
      </c>
      <c r="M16" s="11">
        <f t="shared" si="8"/>
        <v>0</v>
      </c>
      <c r="N16" s="11">
        <f t="shared" si="8"/>
        <v>1000</v>
      </c>
      <c r="O16" s="11">
        <f t="shared" si="8"/>
        <v>1150</v>
      </c>
      <c r="P16" s="11">
        <f t="shared" si="8"/>
        <v>1322.5</v>
      </c>
      <c r="Q16" s="11">
        <f t="shared" si="8"/>
        <v>1520.8749999999998</v>
      </c>
      <c r="R16" s="11">
        <f t="shared" si="8"/>
        <v>1749.0062499999997</v>
      </c>
      <c r="S16" s="11">
        <f t="shared" si="8"/>
        <v>2011.3571874999996</v>
      </c>
      <c r="T16" s="11">
        <f t="shared" si="8"/>
        <v>2614.7643437499992</v>
      </c>
      <c r="U16" s="11">
        <f t="shared" si="8"/>
        <v>3399.1936468749991</v>
      </c>
      <c r="V16" s="11">
        <f t="shared" si="8"/>
        <v>4418.9517409374994</v>
      </c>
      <c r="W16" s="11">
        <f t="shared" si="8"/>
        <v>5744.6372632187486</v>
      </c>
      <c r="X16" s="11">
        <f t="shared" si="8"/>
        <v>7468.0284421843735</v>
      </c>
      <c r="Y16" s="11">
        <f t="shared" si="8"/>
        <v>9708.4369748396875</v>
      </c>
      <c r="Z16" s="11">
        <f t="shared" si="8"/>
        <v>12620.968067291593</v>
      </c>
      <c r="AA16" s="11">
        <f t="shared" si="8"/>
        <v>16407.258487479074</v>
      </c>
      <c r="AB16" s="11">
        <f t="shared" si="8"/>
        <v>21329.436033722795</v>
      </c>
      <c r="AC16" s="11">
        <f t="shared" si="8"/>
        <v>27728.266843839636</v>
      </c>
      <c r="AD16" s="11">
        <f t="shared" si="8"/>
        <v>36046.746896991528</v>
      </c>
      <c r="AE16" s="11">
        <f t="shared" si="8"/>
        <v>46860.770966088989</v>
      </c>
      <c r="AF16" s="11">
        <f t="shared" si="8"/>
        <v>51546.848062697893</v>
      </c>
      <c r="AG16" s="11">
        <f t="shared" si="8"/>
        <v>56701.532868967683</v>
      </c>
      <c r="AH16" s="11">
        <f t="shared" si="8"/>
        <v>62371.68615586446</v>
      </c>
      <c r="AI16" s="11">
        <f t="shared" si="8"/>
        <v>68608.854771450904</v>
      </c>
      <c r="AJ16" s="11">
        <f t="shared" si="8"/>
        <v>75469.740248596005</v>
      </c>
      <c r="AK16" s="11">
        <f t="shared" si="8"/>
        <v>83016.714273455611</v>
      </c>
      <c r="AL16" s="25">
        <f t="shared" si="7"/>
        <v>600816.57452575141</v>
      </c>
    </row>
    <row r="17" spans="1:38" ht="12.75" customHeight="1" x14ac:dyDescent="0.2">
      <c r="A17" s="1">
        <f t="shared" si="4"/>
        <v>150</v>
      </c>
      <c r="B17" s="11">
        <f t="shared" ref="B17:AK17" si="9">B4*$A$4</f>
        <v>0</v>
      </c>
      <c r="C17" s="11">
        <f t="shared" si="9"/>
        <v>0</v>
      </c>
      <c r="D17" s="11">
        <f t="shared" si="9"/>
        <v>0</v>
      </c>
      <c r="E17" s="11">
        <f t="shared" si="9"/>
        <v>0</v>
      </c>
      <c r="F17" s="11">
        <f t="shared" si="9"/>
        <v>0</v>
      </c>
      <c r="G17" s="11">
        <f t="shared" si="9"/>
        <v>0</v>
      </c>
      <c r="H17" s="11">
        <f t="shared" si="9"/>
        <v>0</v>
      </c>
      <c r="I17" s="11">
        <f t="shared" si="9"/>
        <v>0</v>
      </c>
      <c r="J17" s="11">
        <f t="shared" si="9"/>
        <v>0</v>
      </c>
      <c r="K17" s="11">
        <f t="shared" si="9"/>
        <v>0</v>
      </c>
      <c r="L17" s="11">
        <f t="shared" si="9"/>
        <v>0</v>
      </c>
      <c r="M17" s="11">
        <f t="shared" si="9"/>
        <v>0</v>
      </c>
      <c r="N17" s="11">
        <f t="shared" si="9"/>
        <v>750</v>
      </c>
      <c r="O17" s="11">
        <f t="shared" si="9"/>
        <v>862.5</v>
      </c>
      <c r="P17" s="11">
        <f t="shared" si="9"/>
        <v>991.875</v>
      </c>
      <c r="Q17" s="11">
        <f t="shared" si="9"/>
        <v>1140.6562499999998</v>
      </c>
      <c r="R17" s="11">
        <f t="shared" si="9"/>
        <v>1311.7546874999998</v>
      </c>
      <c r="S17" s="11">
        <f t="shared" si="9"/>
        <v>1508.5178906249996</v>
      </c>
      <c r="T17" s="11">
        <f t="shared" si="9"/>
        <v>1961.0732578124996</v>
      </c>
      <c r="U17" s="11">
        <f t="shared" si="9"/>
        <v>2549.3952351562493</v>
      </c>
      <c r="V17" s="11">
        <f t="shared" si="9"/>
        <v>3314.2138057031243</v>
      </c>
      <c r="W17" s="11">
        <f t="shared" si="9"/>
        <v>4308.4779474140614</v>
      </c>
      <c r="X17" s="11">
        <f t="shared" si="9"/>
        <v>5601.0213316382806</v>
      </c>
      <c r="Y17" s="11">
        <f t="shared" si="9"/>
        <v>7281.3277311297652</v>
      </c>
      <c r="Z17" s="11">
        <f t="shared" si="9"/>
        <v>9465.7260504686947</v>
      </c>
      <c r="AA17" s="11">
        <f t="shared" si="9"/>
        <v>12305.443865609304</v>
      </c>
      <c r="AB17" s="11">
        <f t="shared" si="9"/>
        <v>15997.077025292096</v>
      </c>
      <c r="AC17" s="11">
        <f t="shared" si="9"/>
        <v>20796.200132879727</v>
      </c>
      <c r="AD17" s="11">
        <f t="shared" si="9"/>
        <v>27035.060172743644</v>
      </c>
      <c r="AE17" s="11">
        <f t="shared" si="9"/>
        <v>35145.578224566743</v>
      </c>
      <c r="AF17" s="11">
        <f t="shared" si="9"/>
        <v>38660.136047023421</v>
      </c>
      <c r="AG17" s="11">
        <f t="shared" si="9"/>
        <v>42526.149651725762</v>
      </c>
      <c r="AH17" s="11">
        <f t="shared" si="9"/>
        <v>46778.764616898348</v>
      </c>
      <c r="AI17" s="11">
        <f t="shared" si="9"/>
        <v>51456.641078588182</v>
      </c>
      <c r="AJ17" s="11">
        <f t="shared" si="9"/>
        <v>56602.305186447004</v>
      </c>
      <c r="AK17" s="11">
        <f t="shared" si="9"/>
        <v>62262.535705091708</v>
      </c>
      <c r="AL17" s="25">
        <f t="shared" si="7"/>
        <v>450612.43089431367</v>
      </c>
    </row>
    <row r="18" spans="1:38" ht="12.75" customHeight="1" x14ac:dyDescent="0.2">
      <c r="A18" s="1">
        <f t="shared" si="4"/>
        <v>250</v>
      </c>
      <c r="B18" s="11">
        <f t="shared" ref="B18:AK18" si="10">B5*$A$5</f>
        <v>0</v>
      </c>
      <c r="C18" s="11">
        <f t="shared" si="10"/>
        <v>0</v>
      </c>
      <c r="D18" s="11">
        <f t="shared" si="10"/>
        <v>0</v>
      </c>
      <c r="E18" s="11">
        <f t="shared" si="10"/>
        <v>0</v>
      </c>
      <c r="F18" s="11">
        <f t="shared" si="10"/>
        <v>0</v>
      </c>
      <c r="G18" s="11">
        <f t="shared" si="10"/>
        <v>0</v>
      </c>
      <c r="H18" s="11">
        <f t="shared" si="10"/>
        <v>0</v>
      </c>
      <c r="I18" s="11">
        <f t="shared" si="10"/>
        <v>0</v>
      </c>
      <c r="J18" s="11">
        <f t="shared" si="10"/>
        <v>0</v>
      </c>
      <c r="K18" s="11">
        <f t="shared" si="10"/>
        <v>0</v>
      </c>
      <c r="L18" s="11">
        <f t="shared" si="10"/>
        <v>0</v>
      </c>
      <c r="M18" s="11">
        <f t="shared" si="10"/>
        <v>0</v>
      </c>
      <c r="N18" s="11">
        <f t="shared" si="10"/>
        <v>250</v>
      </c>
      <c r="O18" s="11">
        <f t="shared" si="10"/>
        <v>287.5</v>
      </c>
      <c r="P18" s="11">
        <f t="shared" si="10"/>
        <v>330.62499999999994</v>
      </c>
      <c r="Q18" s="11">
        <f t="shared" si="10"/>
        <v>380.21874999999989</v>
      </c>
      <c r="R18" s="11">
        <f t="shared" si="10"/>
        <v>437.25156249999986</v>
      </c>
      <c r="S18" s="11">
        <f t="shared" si="10"/>
        <v>502.83929687499983</v>
      </c>
      <c r="T18" s="11">
        <f t="shared" si="10"/>
        <v>653.69108593749979</v>
      </c>
      <c r="U18" s="11">
        <f t="shared" si="10"/>
        <v>849.79841171874978</v>
      </c>
      <c r="V18" s="11">
        <f t="shared" si="10"/>
        <v>1104.7379352343746</v>
      </c>
      <c r="W18" s="11">
        <f t="shared" si="10"/>
        <v>1436.1593158046871</v>
      </c>
      <c r="X18" s="11">
        <f t="shared" si="10"/>
        <v>1867.0071105460934</v>
      </c>
      <c r="Y18" s="11">
        <f t="shared" si="10"/>
        <v>2427.1092437099219</v>
      </c>
      <c r="Z18" s="11">
        <f t="shared" si="10"/>
        <v>3155.2420168228987</v>
      </c>
      <c r="AA18" s="11">
        <f t="shared" si="10"/>
        <v>4101.8146218697684</v>
      </c>
      <c r="AB18" s="11">
        <f t="shared" si="10"/>
        <v>5332.3590084306989</v>
      </c>
      <c r="AC18" s="11">
        <f t="shared" si="10"/>
        <v>6932.0667109599099</v>
      </c>
      <c r="AD18" s="11">
        <f t="shared" si="10"/>
        <v>9011.686724247882</v>
      </c>
      <c r="AE18" s="11">
        <f t="shared" si="10"/>
        <v>11715.192741522249</v>
      </c>
      <c r="AF18" s="11">
        <f t="shared" si="10"/>
        <v>12886.712015674475</v>
      </c>
      <c r="AG18" s="11">
        <f t="shared" si="10"/>
        <v>14175.383217241922</v>
      </c>
      <c r="AH18" s="11">
        <f t="shared" si="10"/>
        <v>15592.921538966117</v>
      </c>
      <c r="AI18" s="11">
        <f t="shared" si="10"/>
        <v>17152.21369286273</v>
      </c>
      <c r="AJ18" s="11">
        <f t="shared" si="10"/>
        <v>18867.435062149005</v>
      </c>
      <c r="AK18" s="11">
        <f t="shared" si="10"/>
        <v>20754.17856836391</v>
      </c>
      <c r="AL18" s="25">
        <f t="shared" si="7"/>
        <v>150204.14363143788</v>
      </c>
    </row>
    <row r="19" spans="1:38" ht="12.75" customHeight="1" x14ac:dyDescent="0.2">
      <c r="A19" s="2" t="s">
        <v>42</v>
      </c>
      <c r="B19" s="11">
        <f t="shared" ref="B19:AL19" si="11">SUM(B15:B18)</f>
        <v>0</v>
      </c>
      <c r="C19" s="11">
        <f t="shared" si="11"/>
        <v>0</v>
      </c>
      <c r="D19" s="11">
        <f t="shared" si="11"/>
        <v>0</v>
      </c>
      <c r="E19" s="11">
        <f t="shared" si="11"/>
        <v>0</v>
      </c>
      <c r="F19" s="11">
        <f t="shared" si="11"/>
        <v>0</v>
      </c>
      <c r="G19" s="11">
        <f t="shared" si="11"/>
        <v>0</v>
      </c>
      <c r="H19" s="11">
        <f t="shared" si="11"/>
        <v>0</v>
      </c>
      <c r="I19" s="11">
        <f t="shared" si="11"/>
        <v>0</v>
      </c>
      <c r="J19" s="11">
        <f t="shared" si="11"/>
        <v>0</v>
      </c>
      <c r="K19" s="11">
        <f t="shared" si="11"/>
        <v>0</v>
      </c>
      <c r="L19" s="11">
        <f t="shared" si="11"/>
        <v>0</v>
      </c>
      <c r="M19" s="11">
        <f t="shared" si="11"/>
        <v>0</v>
      </c>
      <c r="N19" s="11">
        <f t="shared" si="11"/>
        <v>3000</v>
      </c>
      <c r="O19" s="11">
        <f t="shared" si="11"/>
        <v>3450</v>
      </c>
      <c r="P19" s="11">
        <f t="shared" si="11"/>
        <v>3967.5</v>
      </c>
      <c r="Q19" s="11">
        <f t="shared" si="11"/>
        <v>4562.6249999999991</v>
      </c>
      <c r="R19" s="11">
        <f t="shared" si="11"/>
        <v>5247.0187499999993</v>
      </c>
      <c r="S19" s="11">
        <f t="shared" si="11"/>
        <v>6034.0715624999984</v>
      </c>
      <c r="T19" s="11">
        <f t="shared" si="11"/>
        <v>7844.2930312499975</v>
      </c>
      <c r="U19" s="11">
        <f t="shared" si="11"/>
        <v>10197.580940624997</v>
      </c>
      <c r="V19" s="11">
        <f t="shared" si="11"/>
        <v>13256.855222812497</v>
      </c>
      <c r="W19" s="11">
        <f t="shared" si="11"/>
        <v>17233.911789656246</v>
      </c>
      <c r="X19" s="11">
        <f t="shared" si="11"/>
        <v>22404.085326553119</v>
      </c>
      <c r="Y19" s="11">
        <f t="shared" si="11"/>
        <v>29125.310924519061</v>
      </c>
      <c r="Z19" s="11">
        <f t="shared" si="11"/>
        <v>37862.904201874779</v>
      </c>
      <c r="AA19" s="11">
        <f t="shared" si="11"/>
        <v>49221.775462437217</v>
      </c>
      <c r="AB19" s="11">
        <f t="shared" si="11"/>
        <v>63988.30810116839</v>
      </c>
      <c r="AC19" s="11">
        <f t="shared" si="11"/>
        <v>83184.800531518908</v>
      </c>
      <c r="AD19" s="11">
        <f t="shared" si="11"/>
        <v>108140.24069097458</v>
      </c>
      <c r="AE19" s="11">
        <f t="shared" si="11"/>
        <v>140582.31289826697</v>
      </c>
      <c r="AF19" s="11">
        <f t="shared" si="11"/>
        <v>154640.54418809369</v>
      </c>
      <c r="AG19" s="11">
        <f t="shared" si="11"/>
        <v>170104.59860690308</v>
      </c>
      <c r="AH19" s="11">
        <f t="shared" si="11"/>
        <v>187115.05846759339</v>
      </c>
      <c r="AI19" s="11">
        <f t="shared" si="11"/>
        <v>205826.5643143527</v>
      </c>
      <c r="AJ19" s="11">
        <f t="shared" si="11"/>
        <v>226409.22074578801</v>
      </c>
      <c r="AK19" s="11">
        <f t="shared" si="11"/>
        <v>249050.14282036686</v>
      </c>
      <c r="AL19" s="25">
        <f t="shared" si="11"/>
        <v>1802449.7235772542</v>
      </c>
    </row>
    <row r="20" spans="1:38" ht="12.75" customHeight="1" x14ac:dyDescent="0.2">
      <c r="A20" s="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25"/>
    </row>
    <row r="21" spans="1:38" ht="12.75" customHeight="1" x14ac:dyDescent="0.2">
      <c r="A21" s="2" t="s">
        <v>160</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25"/>
    </row>
    <row r="22" spans="1:38" ht="12.75" customHeight="1" x14ac:dyDescent="0.2">
      <c r="A22" s="2">
        <v>10</v>
      </c>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25"/>
    </row>
    <row r="23" spans="1:38" ht="12.75" customHeight="1" x14ac:dyDescent="0.2">
      <c r="A23" s="26" t="s">
        <v>161</v>
      </c>
      <c r="B23" s="25">
        <f t="shared" ref="B23:Y23" si="12">B19</f>
        <v>0</v>
      </c>
      <c r="C23" s="25">
        <f t="shared" si="12"/>
        <v>0</v>
      </c>
      <c r="D23" s="25">
        <f t="shared" si="12"/>
        <v>0</v>
      </c>
      <c r="E23" s="25">
        <f t="shared" si="12"/>
        <v>0</v>
      </c>
      <c r="F23" s="25">
        <f t="shared" si="12"/>
        <v>0</v>
      </c>
      <c r="G23" s="25">
        <f t="shared" si="12"/>
        <v>0</v>
      </c>
      <c r="H23" s="25">
        <f t="shared" si="12"/>
        <v>0</v>
      </c>
      <c r="I23" s="25">
        <f t="shared" si="12"/>
        <v>0</v>
      </c>
      <c r="J23" s="25">
        <f t="shared" si="12"/>
        <v>0</v>
      </c>
      <c r="K23" s="25">
        <f t="shared" si="12"/>
        <v>0</v>
      </c>
      <c r="L23" s="25">
        <f t="shared" si="12"/>
        <v>0</v>
      </c>
      <c r="M23" s="25">
        <f t="shared" si="12"/>
        <v>0</v>
      </c>
      <c r="N23" s="25">
        <f t="shared" si="12"/>
        <v>3000</v>
      </c>
      <c r="O23" s="25">
        <f t="shared" si="12"/>
        <v>3450</v>
      </c>
      <c r="P23" s="25">
        <f t="shared" si="12"/>
        <v>3967.5</v>
      </c>
      <c r="Q23" s="25">
        <f t="shared" si="12"/>
        <v>4562.6249999999991</v>
      </c>
      <c r="R23" s="25">
        <f t="shared" si="12"/>
        <v>5247.0187499999993</v>
      </c>
      <c r="S23" s="25">
        <f t="shared" si="12"/>
        <v>6034.0715624999984</v>
      </c>
      <c r="T23" s="25">
        <f t="shared" si="12"/>
        <v>7844.2930312499975</v>
      </c>
      <c r="U23" s="25">
        <f t="shared" si="12"/>
        <v>10197.580940624997</v>
      </c>
      <c r="V23" s="25">
        <f t="shared" si="12"/>
        <v>13256.855222812497</v>
      </c>
      <c r="W23" s="25">
        <f t="shared" si="12"/>
        <v>17233.911789656246</v>
      </c>
      <c r="X23" s="25">
        <f t="shared" si="12"/>
        <v>22404.085326553119</v>
      </c>
      <c r="Y23" s="25">
        <f t="shared" si="12"/>
        <v>29125.310924519061</v>
      </c>
      <c r="Z23" s="25">
        <f t="shared" ref="Z23:AK23" si="13">Z19*(1-$A$22/100)</f>
        <v>34076.613781687302</v>
      </c>
      <c r="AA23" s="25">
        <f t="shared" si="13"/>
        <v>44299.597916193496</v>
      </c>
      <c r="AB23" s="25">
        <f t="shared" si="13"/>
        <v>57589.477291051553</v>
      </c>
      <c r="AC23" s="25">
        <f t="shared" si="13"/>
        <v>74866.320478367023</v>
      </c>
      <c r="AD23" s="25">
        <f t="shared" si="13"/>
        <v>97326.216621877116</v>
      </c>
      <c r="AE23" s="25">
        <f t="shared" si="13"/>
        <v>126524.08160844028</v>
      </c>
      <c r="AF23" s="25">
        <f t="shared" si="13"/>
        <v>139176.48976928432</v>
      </c>
      <c r="AG23" s="25">
        <f t="shared" si="13"/>
        <v>153094.13874621276</v>
      </c>
      <c r="AH23" s="25">
        <f t="shared" si="13"/>
        <v>168403.55262083406</v>
      </c>
      <c r="AI23" s="25">
        <f t="shared" si="13"/>
        <v>185243.90788291744</v>
      </c>
      <c r="AJ23" s="25">
        <f t="shared" si="13"/>
        <v>203768.29867120922</v>
      </c>
      <c r="AK23" s="25">
        <f t="shared" si="13"/>
        <v>224145.12853833017</v>
      </c>
      <c r="AL23" s="25">
        <f>SUM(B23:AK23)</f>
        <v>1634837.0764743206</v>
      </c>
    </row>
    <row r="24" spans="1:38" ht="12.75" customHeight="1" x14ac:dyDescent="0.2">
      <c r="A24" s="38" t="s">
        <v>162</v>
      </c>
      <c r="B24" s="20">
        <f t="shared" ref="B24:AL24" si="14">B23*60</f>
        <v>0</v>
      </c>
      <c r="C24" s="20">
        <f t="shared" si="14"/>
        <v>0</v>
      </c>
      <c r="D24" s="20">
        <f t="shared" si="14"/>
        <v>0</v>
      </c>
      <c r="E24" s="20">
        <f t="shared" si="14"/>
        <v>0</v>
      </c>
      <c r="F24" s="20">
        <f t="shared" si="14"/>
        <v>0</v>
      </c>
      <c r="G24" s="20">
        <f t="shared" si="14"/>
        <v>0</v>
      </c>
      <c r="H24" s="20">
        <f t="shared" si="14"/>
        <v>0</v>
      </c>
      <c r="I24" s="20">
        <f t="shared" si="14"/>
        <v>0</v>
      </c>
      <c r="J24" s="20">
        <f t="shared" si="14"/>
        <v>0</v>
      </c>
      <c r="K24" s="20">
        <f t="shared" si="14"/>
        <v>0</v>
      </c>
      <c r="L24" s="20">
        <f t="shared" si="14"/>
        <v>0</v>
      </c>
      <c r="M24" s="20">
        <f t="shared" si="14"/>
        <v>0</v>
      </c>
      <c r="N24" s="20">
        <f t="shared" si="14"/>
        <v>180000</v>
      </c>
      <c r="O24" s="20">
        <f t="shared" si="14"/>
        <v>207000</v>
      </c>
      <c r="P24" s="20">
        <f t="shared" si="14"/>
        <v>238050</v>
      </c>
      <c r="Q24" s="20">
        <f t="shared" si="14"/>
        <v>273757.49999999994</v>
      </c>
      <c r="R24" s="20">
        <f t="shared" si="14"/>
        <v>314821.12499999994</v>
      </c>
      <c r="S24" s="20">
        <f t="shared" si="14"/>
        <v>362044.2937499999</v>
      </c>
      <c r="T24" s="20">
        <f t="shared" si="14"/>
        <v>470657.58187499986</v>
      </c>
      <c r="U24" s="20">
        <f t="shared" si="14"/>
        <v>611854.85643749987</v>
      </c>
      <c r="V24" s="20">
        <f t="shared" si="14"/>
        <v>795411.3133687498</v>
      </c>
      <c r="W24" s="20">
        <f t="shared" si="14"/>
        <v>1034034.7073793748</v>
      </c>
      <c r="X24" s="20">
        <f t="shared" si="14"/>
        <v>1344245.1195931872</v>
      </c>
      <c r="Y24" s="20">
        <f t="shared" si="14"/>
        <v>1747518.6554711435</v>
      </c>
      <c r="Z24" s="20">
        <f t="shared" si="14"/>
        <v>2044596.8269012382</v>
      </c>
      <c r="AA24" s="20">
        <f t="shared" si="14"/>
        <v>2657975.8749716096</v>
      </c>
      <c r="AB24" s="20">
        <f t="shared" si="14"/>
        <v>3455368.6374630933</v>
      </c>
      <c r="AC24" s="20">
        <f t="shared" si="14"/>
        <v>4491979.2287020218</v>
      </c>
      <c r="AD24" s="20">
        <f t="shared" si="14"/>
        <v>5839572.9973126268</v>
      </c>
      <c r="AE24" s="20">
        <f t="shared" si="14"/>
        <v>7591444.8965064166</v>
      </c>
      <c r="AF24" s="20">
        <f t="shared" si="14"/>
        <v>8350589.3861570591</v>
      </c>
      <c r="AG24" s="20">
        <f t="shared" si="14"/>
        <v>9185648.3247727659</v>
      </c>
      <c r="AH24" s="20">
        <f t="shared" si="14"/>
        <v>10104213.157250043</v>
      </c>
      <c r="AI24" s="20">
        <f t="shared" si="14"/>
        <v>11114634.472975045</v>
      </c>
      <c r="AJ24" s="20">
        <f t="shared" si="14"/>
        <v>12226097.920272553</v>
      </c>
      <c r="AK24" s="20">
        <f t="shared" si="14"/>
        <v>13448707.712299811</v>
      </c>
      <c r="AL24" s="20">
        <f t="shared" si="14"/>
        <v>98090224.588459238</v>
      </c>
    </row>
    <row r="25" spans="1:38" ht="12.75" customHeight="1" x14ac:dyDescent="0.2">
      <c r="A25" s="14"/>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38" ht="12.75" customHeight="1" x14ac:dyDescent="0.2">
      <c r="A26" s="14"/>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38" ht="12.75" customHeight="1" x14ac:dyDescent="0.2">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38" ht="12.75" customHeight="1" x14ac:dyDescent="0.2">
      <c r="A28" s="14"/>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38" ht="12.75" customHeight="1" x14ac:dyDescent="0.2">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38" x14ac:dyDescent="0.2">
      <c r="A30" s="14"/>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38" x14ac:dyDescent="0.2">
      <c r="A31" s="14"/>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38" x14ac:dyDescent="0.2">
      <c r="A32" s="14"/>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2">
      <c r="A33" s="14"/>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2">
      <c r="A34" s="14"/>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2">
      <c r="A35" s="14"/>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2">
      <c r="A36" s="14"/>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2">
      <c r="A37" s="14"/>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2">
      <c r="A38" s="14"/>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2">
      <c r="A39" s="14"/>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2">
      <c r="A40" s="14"/>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2">
      <c r="A41" s="14"/>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2">
      <c r="A42" s="14"/>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2">
      <c r="A43" s="14"/>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2">
      <c r="A44" s="14"/>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2">
      <c r="A45" s="14"/>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2">
      <c r="A46" s="14"/>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2">
      <c r="A47" s="14"/>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2">
      <c r="A48" s="14"/>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2">
      <c r="A49" s="14"/>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2">
      <c r="A50" s="14"/>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2">
      <c r="A51" s="14"/>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row r="52" spans="1:38" x14ac:dyDescent="0.2">
      <c r="A52" s="14"/>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2">
      <c r="A53" s="14"/>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row>
    <row r="54" spans="1:38" x14ac:dyDescent="0.2">
      <c r="A54" s="14"/>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row>
    <row r="55" spans="1:38" x14ac:dyDescent="0.2">
      <c r="A55" s="1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row>
    <row r="56" spans="1:38" x14ac:dyDescent="0.2">
      <c r="A56" s="14"/>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row r="57" spans="1:38" x14ac:dyDescent="0.2">
      <c r="A57" s="14"/>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row>
    <row r="58" spans="1:38" x14ac:dyDescent="0.2">
      <c r="A58" s="14"/>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row>
    <row r="59" spans="1:38" x14ac:dyDescent="0.2">
      <c r="A59" s="14"/>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row>
    <row r="60" spans="1:38" x14ac:dyDescent="0.2">
      <c r="A60" s="14"/>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row>
    <row r="61" spans="1:38" x14ac:dyDescent="0.2">
      <c r="A61" s="14"/>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row>
    <row r="62" spans="1:38" x14ac:dyDescent="0.2">
      <c r="A62" s="14"/>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row>
    <row r="63" spans="1:38" x14ac:dyDescent="0.2">
      <c r="A63" s="14"/>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row>
    <row r="64" spans="1:38" x14ac:dyDescent="0.2">
      <c r="A64" s="14"/>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row>
    <row r="65" spans="1:38" x14ac:dyDescent="0.2">
      <c r="A65" s="14"/>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row>
    <row r="66" spans="1:38" x14ac:dyDescent="0.2">
      <c r="A66" s="14"/>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row>
    <row r="67" spans="1:38" x14ac:dyDescent="0.2">
      <c r="A67" s="14"/>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row>
    <row r="68" spans="1:38" x14ac:dyDescent="0.2">
      <c r="A68" s="14"/>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row>
    <row r="69" spans="1:38" x14ac:dyDescent="0.2">
      <c r="A69" s="14"/>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row>
    <row r="70" spans="1:38" x14ac:dyDescent="0.2">
      <c r="A70" s="14"/>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row>
    <row r="71" spans="1:38" x14ac:dyDescent="0.2">
      <c r="A71" s="14"/>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row>
    <row r="72" spans="1:38" x14ac:dyDescent="0.2">
      <c r="A72" s="14"/>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row>
    <row r="73" spans="1:38" x14ac:dyDescent="0.2">
      <c r="A73" s="14"/>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row>
    <row r="74" spans="1:38" x14ac:dyDescent="0.2">
      <c r="A74" s="14"/>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row>
    <row r="75" spans="1:38" x14ac:dyDescent="0.2">
      <c r="A75" s="14"/>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row>
    <row r="76" spans="1:38" x14ac:dyDescent="0.2">
      <c r="A76" s="14"/>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row>
    <row r="77" spans="1:38" x14ac:dyDescent="0.2">
      <c r="A77" s="14"/>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row>
    <row r="78" spans="1:38" x14ac:dyDescent="0.2">
      <c r="A78" s="14"/>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row>
    <row r="79" spans="1:38" x14ac:dyDescent="0.2">
      <c r="A79" s="14"/>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row>
    <row r="80" spans="1:38" x14ac:dyDescent="0.2">
      <c r="A80" s="14"/>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row>
    <row r="81" spans="1:38" x14ac:dyDescent="0.2">
      <c r="A81" s="14"/>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row>
    <row r="82" spans="1:38" x14ac:dyDescent="0.2">
      <c r="A82" s="14"/>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row>
    <row r="83" spans="1:38" x14ac:dyDescent="0.2">
      <c r="A83" s="14"/>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row>
    <row r="84" spans="1:38" x14ac:dyDescent="0.2">
      <c r="A84" s="14"/>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row>
    <row r="85" spans="1:38" x14ac:dyDescent="0.2">
      <c r="A85" s="14"/>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row>
    <row r="86" spans="1:38" x14ac:dyDescent="0.2">
      <c r="A86" s="14"/>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row>
    <row r="87" spans="1:38" x14ac:dyDescent="0.2">
      <c r="A87" s="14"/>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row>
    <row r="88" spans="1:38" x14ac:dyDescent="0.2">
      <c r="A88" s="14"/>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row>
    <row r="89" spans="1:38" x14ac:dyDescent="0.2">
      <c r="A89" s="14"/>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row>
    <row r="90" spans="1:38" x14ac:dyDescent="0.2">
      <c r="A90" s="14"/>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row>
    <row r="91" spans="1:38" x14ac:dyDescent="0.2">
      <c r="A91" s="14"/>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row>
    <row r="92" spans="1:38" x14ac:dyDescent="0.2">
      <c r="A92" s="14"/>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row>
    <row r="93" spans="1:38" x14ac:dyDescent="0.2">
      <c r="A93" s="14"/>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row>
    <row r="94" spans="1:38" x14ac:dyDescent="0.2">
      <c r="A94" s="14"/>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row>
    <row r="95" spans="1:38" x14ac:dyDescent="0.2">
      <c r="A95" s="14"/>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row>
    <row r="96" spans="1:38" x14ac:dyDescent="0.2">
      <c r="A96" s="14"/>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row>
    <row r="97" spans="1:38" x14ac:dyDescent="0.2">
      <c r="A97" s="14"/>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row>
    <row r="98" spans="1:38" x14ac:dyDescent="0.2">
      <c r="A98" s="14"/>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row>
    <row r="99" spans="1:38" x14ac:dyDescent="0.2">
      <c r="A99" s="14"/>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row>
    <row r="100" spans="1:38" x14ac:dyDescent="0.2">
      <c r="A100" s="14"/>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row>
    <row r="101" spans="1:38" x14ac:dyDescent="0.2">
      <c r="A101" s="1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workbookViewId="0">
      <pane ySplit="1" topLeftCell="A2" activePane="bottomLeft" state="frozen"/>
      <selection pane="bottomLeft" activeCell="B3" sqref="B3"/>
    </sheetView>
  </sheetViews>
  <sheetFormatPr defaultColWidth="14.42578125" defaultRowHeight="12.75" customHeight="1" x14ac:dyDescent="0.2"/>
  <cols>
    <col min="1" max="1" width="131.5703125" customWidth="1"/>
    <col min="2" max="2" width="26.140625" customWidth="1"/>
  </cols>
  <sheetData>
    <row r="1" spans="1:26" x14ac:dyDescent="0.25">
      <c r="A1" s="62" t="s">
        <v>163</v>
      </c>
      <c r="B1" s="63" t="s">
        <v>164</v>
      </c>
      <c r="C1" s="64"/>
      <c r="D1" s="64"/>
      <c r="E1" s="64"/>
      <c r="F1" s="64"/>
      <c r="G1" s="64"/>
      <c r="H1" s="64"/>
      <c r="I1" s="64"/>
      <c r="J1" s="64"/>
      <c r="K1" s="64"/>
      <c r="L1" s="64"/>
      <c r="M1" s="64"/>
      <c r="N1" s="64"/>
      <c r="O1" s="64"/>
      <c r="P1" s="64"/>
      <c r="Q1" s="64"/>
      <c r="R1" s="64"/>
      <c r="S1" s="64"/>
      <c r="T1" s="64"/>
      <c r="U1" s="64"/>
      <c r="V1" s="64"/>
      <c r="W1" s="64"/>
      <c r="X1" s="64"/>
      <c r="Y1" s="64"/>
      <c r="Z1" s="64"/>
    </row>
    <row r="2" spans="1:26" ht="12.75" customHeight="1" x14ac:dyDescent="0.2">
      <c r="A2" s="65" t="s">
        <v>165</v>
      </c>
      <c r="B2" s="66" t="s">
        <v>166</v>
      </c>
      <c r="C2" s="65"/>
      <c r="D2" s="65"/>
      <c r="E2" s="65"/>
      <c r="F2" s="65"/>
    </row>
    <row r="3" spans="1:26" ht="12.75" customHeight="1" x14ac:dyDescent="0.2">
      <c r="A3" s="55" t="s">
        <v>167</v>
      </c>
      <c r="B3" s="66" t="s">
        <v>166</v>
      </c>
      <c r="C3" s="65"/>
      <c r="D3" s="65"/>
      <c r="E3" s="65"/>
      <c r="F3" s="65"/>
    </row>
    <row r="4" spans="1:26" ht="12.75" customHeight="1" x14ac:dyDescent="0.2">
      <c r="A4" s="65" t="s">
        <v>168</v>
      </c>
      <c r="B4" s="66" t="s">
        <v>169</v>
      </c>
      <c r="C4" s="65"/>
      <c r="D4" s="65"/>
      <c r="E4" s="65"/>
      <c r="F4" s="65"/>
    </row>
    <row r="5" spans="1:26" ht="12.75" customHeight="1" x14ac:dyDescent="0.2">
      <c r="A5" s="65" t="s">
        <v>170</v>
      </c>
      <c r="B5" s="66" t="s">
        <v>171</v>
      </c>
      <c r="C5" s="65"/>
      <c r="D5" s="65"/>
      <c r="E5" s="65"/>
      <c r="F5" s="65"/>
    </row>
    <row r="6" spans="1:26" ht="12.75" customHeight="1" x14ac:dyDescent="0.2">
      <c r="A6" s="65" t="s">
        <v>154</v>
      </c>
      <c r="B6" s="66" t="s">
        <v>172</v>
      </c>
      <c r="C6" s="65"/>
      <c r="D6" s="65"/>
      <c r="E6" s="65"/>
      <c r="F6" s="65"/>
    </row>
    <row r="7" spans="1:26" ht="12.75" customHeight="1" x14ac:dyDescent="0.2">
      <c r="A7" s="65" t="s">
        <v>155</v>
      </c>
      <c r="B7" s="66" t="s">
        <v>172</v>
      </c>
      <c r="C7" s="65"/>
      <c r="D7" s="65"/>
      <c r="E7" s="65"/>
      <c r="F7" s="65"/>
    </row>
    <row r="8" spans="1:26" ht="12.75" customHeight="1" x14ac:dyDescent="0.2">
      <c r="A8" s="55" t="s">
        <v>173</v>
      </c>
      <c r="B8" s="67" t="s">
        <v>174</v>
      </c>
    </row>
    <row r="9" spans="1:26" ht="12.75" customHeight="1" x14ac:dyDescent="0.2">
      <c r="A9" s="55" t="s">
        <v>175</v>
      </c>
      <c r="B9" s="67" t="s">
        <v>174</v>
      </c>
    </row>
    <row r="10" spans="1:26" ht="12.75" customHeight="1" x14ac:dyDescent="0.2">
      <c r="A10" s="55" t="s">
        <v>176</v>
      </c>
      <c r="B10" s="67" t="s">
        <v>174</v>
      </c>
    </row>
    <row r="11" spans="1:26" ht="12.75" customHeight="1" x14ac:dyDescent="0.2">
      <c r="A11" s="55" t="s">
        <v>177</v>
      </c>
      <c r="B11" s="67" t="s">
        <v>174</v>
      </c>
    </row>
    <row r="12" spans="1:26" ht="12.75" customHeight="1" x14ac:dyDescent="0.2">
      <c r="A12" s="55" t="s">
        <v>178</v>
      </c>
      <c r="B12" s="67" t="s">
        <v>174</v>
      </c>
    </row>
    <row r="13" spans="1:26" ht="12.75" customHeight="1" x14ac:dyDescent="0.2">
      <c r="B13" s="68"/>
    </row>
    <row r="14" spans="1:26" ht="12.75" customHeight="1" x14ac:dyDescent="0.2">
      <c r="A14" s="69" t="s">
        <v>179</v>
      </c>
      <c r="B14" s="70" t="str">
        <f>HYPERLINK("https://twitter.com/home?status=Create%20a%20business/funding/revenue%20plan%20for%20your%20startup,%20free%20template%20https%3A//goo.gl/FAKPWV%20via%20%40AbhinavSahai%20","Tweet about it")</f>
        <v>Tweet about it</v>
      </c>
    </row>
    <row r="15" spans="1:26" ht="12.75" customHeight="1" x14ac:dyDescent="0.2">
      <c r="A15" s="69" t="s">
        <v>180</v>
      </c>
      <c r="B15" s="70" t="str">
        <f>HYPERLINK("https://www.facebook.com/sharer/sharer.php?u=https%3A//docs.google.com/spreadsheets/d/1f0TI09b3przUBkH9pF2ChyTYGv3RNecSkjuOymf35_w/edit%23gid=166361241","Share on FB")</f>
        <v>Share on FB</v>
      </c>
    </row>
    <row r="16" spans="1:26" ht="12.75" customHeight="1" x14ac:dyDescent="0.2">
      <c r="A16" s="69"/>
      <c r="B16" s="70" t="s">
        <v>181</v>
      </c>
    </row>
    <row r="17" spans="1:2" ht="12.75" customHeight="1" x14ac:dyDescent="0.2">
      <c r="A17" s="71"/>
      <c r="B17" s="70" t="str">
        <f>HYPERLINK("https://plus.google.com/share?url=https%3A//docs.google.com/spreadsheets/d/1f0TI09b3przUBkH9pF2ChyTYGv3RNecSkjuOymf35_w/edit%23gid=166361241","Share on G+")</f>
        <v>Share on G+</v>
      </c>
    </row>
    <row r="18" spans="1:2" ht="12.75" customHeight="1" x14ac:dyDescent="0.2">
      <c r="B18" s="68"/>
    </row>
    <row r="19" spans="1:2" ht="12.75" customHeight="1" x14ac:dyDescent="0.2">
      <c r="B19" s="68"/>
    </row>
    <row r="20" spans="1:2" ht="12.75" customHeight="1" x14ac:dyDescent="0.2">
      <c r="B20" s="68"/>
    </row>
    <row r="21" spans="1:2" ht="12.75" customHeight="1" x14ac:dyDescent="0.2">
      <c r="B21" s="68"/>
    </row>
    <row r="22" spans="1:2" ht="12.75" customHeight="1" x14ac:dyDescent="0.2">
      <c r="B22" s="68"/>
    </row>
    <row r="23" spans="1:2" ht="12.75" customHeight="1" x14ac:dyDescent="0.2">
      <c r="B23" s="68"/>
    </row>
    <row r="24" spans="1:2" ht="12.75" customHeight="1" x14ac:dyDescent="0.2">
      <c r="B24" s="68"/>
    </row>
    <row r="25" spans="1:2" ht="12.75" customHeight="1" x14ac:dyDescent="0.2">
      <c r="B25" s="68"/>
    </row>
    <row r="26" spans="1:2" ht="12.75" customHeight="1" x14ac:dyDescent="0.2">
      <c r="B26" s="68"/>
    </row>
    <row r="27" spans="1:2" ht="12.75" customHeight="1" x14ac:dyDescent="0.2">
      <c r="B27" s="68"/>
    </row>
    <row r="28" spans="1:2" ht="12.75" customHeight="1" x14ac:dyDescent="0.2">
      <c r="B28" s="68"/>
    </row>
    <row r="29" spans="1:2" ht="12.75" customHeight="1" x14ac:dyDescent="0.2">
      <c r="B29" s="68"/>
    </row>
    <row r="30" spans="1:2" x14ac:dyDescent="0.2">
      <c r="B30" s="68"/>
    </row>
    <row r="31" spans="1:2" x14ac:dyDescent="0.2">
      <c r="B31" s="68"/>
    </row>
    <row r="32" spans="1:2" x14ac:dyDescent="0.2">
      <c r="B32" s="68"/>
    </row>
    <row r="33" spans="2:2" x14ac:dyDescent="0.2">
      <c r="B33" s="68"/>
    </row>
    <row r="34" spans="2:2" x14ac:dyDescent="0.2">
      <c r="B34" s="68"/>
    </row>
    <row r="35" spans="2:2" x14ac:dyDescent="0.2">
      <c r="B35" s="68"/>
    </row>
    <row r="36" spans="2:2" x14ac:dyDescent="0.2">
      <c r="B36" s="68"/>
    </row>
    <row r="37" spans="2:2" x14ac:dyDescent="0.2">
      <c r="B37" s="68"/>
    </row>
    <row r="38" spans="2:2" x14ac:dyDescent="0.2">
      <c r="B38" s="68"/>
    </row>
    <row r="39" spans="2:2" x14ac:dyDescent="0.2">
      <c r="B39" s="68"/>
    </row>
    <row r="40" spans="2:2" x14ac:dyDescent="0.2">
      <c r="B40" s="68"/>
    </row>
    <row r="41" spans="2:2" x14ac:dyDescent="0.2">
      <c r="B41" s="68"/>
    </row>
    <row r="42" spans="2:2" x14ac:dyDescent="0.2">
      <c r="B42" s="68"/>
    </row>
    <row r="43" spans="2:2" x14ac:dyDescent="0.2">
      <c r="B43" s="68"/>
    </row>
    <row r="44" spans="2:2" x14ac:dyDescent="0.2">
      <c r="B44" s="68"/>
    </row>
    <row r="45" spans="2:2" x14ac:dyDescent="0.2">
      <c r="B45" s="68"/>
    </row>
    <row r="46" spans="2:2" x14ac:dyDescent="0.2">
      <c r="B46" s="68"/>
    </row>
    <row r="47" spans="2:2" x14ac:dyDescent="0.2">
      <c r="B47" s="68"/>
    </row>
    <row r="48" spans="2:2" x14ac:dyDescent="0.2">
      <c r="B48" s="68"/>
    </row>
    <row r="49" spans="2:2" x14ac:dyDescent="0.2">
      <c r="B49" s="68"/>
    </row>
    <row r="50" spans="2:2" x14ac:dyDescent="0.2">
      <c r="B50" s="68"/>
    </row>
    <row r="51" spans="2:2" x14ac:dyDescent="0.2">
      <c r="B51" s="68"/>
    </row>
    <row r="52" spans="2:2" x14ac:dyDescent="0.2">
      <c r="B52" s="68"/>
    </row>
    <row r="53" spans="2:2" x14ac:dyDescent="0.2">
      <c r="B53" s="68"/>
    </row>
    <row r="54" spans="2:2" x14ac:dyDescent="0.2">
      <c r="B54" s="68"/>
    </row>
    <row r="55" spans="2:2" x14ac:dyDescent="0.2">
      <c r="B55" s="68"/>
    </row>
    <row r="56" spans="2:2" x14ac:dyDescent="0.2">
      <c r="B56" s="68"/>
    </row>
    <row r="57" spans="2:2" x14ac:dyDescent="0.2">
      <c r="B57" s="68"/>
    </row>
    <row r="58" spans="2:2" x14ac:dyDescent="0.2">
      <c r="B58" s="68"/>
    </row>
    <row r="59" spans="2:2" x14ac:dyDescent="0.2">
      <c r="B59" s="68"/>
    </row>
    <row r="60" spans="2:2" x14ac:dyDescent="0.2">
      <c r="B60" s="68"/>
    </row>
    <row r="61" spans="2:2" x14ac:dyDescent="0.2">
      <c r="B61" s="68"/>
    </row>
    <row r="62" spans="2:2" x14ac:dyDescent="0.2">
      <c r="B62" s="68"/>
    </row>
    <row r="63" spans="2:2" x14ac:dyDescent="0.2">
      <c r="B63" s="68"/>
    </row>
    <row r="64" spans="2:2" x14ac:dyDescent="0.2">
      <c r="B64" s="68"/>
    </row>
    <row r="65" spans="2:2" x14ac:dyDescent="0.2">
      <c r="B65" s="68"/>
    </row>
    <row r="66" spans="2:2" x14ac:dyDescent="0.2">
      <c r="B66" s="68"/>
    </row>
    <row r="67" spans="2:2" x14ac:dyDescent="0.2">
      <c r="B67" s="68"/>
    </row>
    <row r="68" spans="2:2" x14ac:dyDescent="0.2">
      <c r="B68" s="68"/>
    </row>
    <row r="69" spans="2:2" x14ac:dyDescent="0.2">
      <c r="B69" s="68"/>
    </row>
    <row r="70" spans="2:2" x14ac:dyDescent="0.2">
      <c r="B70" s="68"/>
    </row>
    <row r="71" spans="2:2" x14ac:dyDescent="0.2">
      <c r="B71" s="68"/>
    </row>
    <row r="72" spans="2:2" x14ac:dyDescent="0.2">
      <c r="B72" s="68"/>
    </row>
    <row r="73" spans="2:2" x14ac:dyDescent="0.2">
      <c r="B73" s="68"/>
    </row>
    <row r="74" spans="2:2" x14ac:dyDescent="0.2">
      <c r="B74" s="68"/>
    </row>
    <row r="75" spans="2:2" x14ac:dyDescent="0.2">
      <c r="B75" s="68"/>
    </row>
    <row r="76" spans="2:2" x14ac:dyDescent="0.2">
      <c r="B76" s="68"/>
    </row>
    <row r="77" spans="2:2" x14ac:dyDescent="0.2">
      <c r="B77" s="68"/>
    </row>
    <row r="78" spans="2:2" x14ac:dyDescent="0.2">
      <c r="B78" s="68"/>
    </row>
    <row r="79" spans="2:2" x14ac:dyDescent="0.2">
      <c r="B79" s="68"/>
    </row>
    <row r="80" spans="2:2" x14ac:dyDescent="0.2">
      <c r="B80" s="68"/>
    </row>
    <row r="81" spans="2:2" x14ac:dyDescent="0.2">
      <c r="B81" s="68"/>
    </row>
    <row r="82" spans="2:2" x14ac:dyDescent="0.2">
      <c r="B82" s="68"/>
    </row>
    <row r="83" spans="2:2" x14ac:dyDescent="0.2">
      <c r="B83" s="68"/>
    </row>
    <row r="84" spans="2:2" x14ac:dyDescent="0.2">
      <c r="B84" s="68"/>
    </row>
    <row r="85" spans="2:2" x14ac:dyDescent="0.2">
      <c r="B85" s="68"/>
    </row>
    <row r="86" spans="2:2" x14ac:dyDescent="0.2">
      <c r="B86" s="68"/>
    </row>
    <row r="87" spans="2:2" x14ac:dyDescent="0.2">
      <c r="B87" s="68"/>
    </row>
    <row r="88" spans="2:2" x14ac:dyDescent="0.2">
      <c r="B88" s="68"/>
    </row>
    <row r="89" spans="2:2" x14ac:dyDescent="0.2">
      <c r="B89" s="68"/>
    </row>
    <row r="90" spans="2:2" x14ac:dyDescent="0.2">
      <c r="B90" s="68"/>
    </row>
    <row r="91" spans="2:2" x14ac:dyDescent="0.2">
      <c r="B91" s="68"/>
    </row>
    <row r="92" spans="2:2" x14ac:dyDescent="0.2">
      <c r="B92" s="68"/>
    </row>
    <row r="93" spans="2:2" x14ac:dyDescent="0.2">
      <c r="B93" s="68"/>
    </row>
    <row r="94" spans="2:2" x14ac:dyDescent="0.2">
      <c r="B94" s="68"/>
    </row>
    <row r="95" spans="2:2" x14ac:dyDescent="0.2">
      <c r="B95" s="68"/>
    </row>
    <row r="96" spans="2:2" x14ac:dyDescent="0.2">
      <c r="B96" s="68"/>
    </row>
    <row r="97" spans="2:2" x14ac:dyDescent="0.2">
      <c r="B97" s="68"/>
    </row>
    <row r="98" spans="2:2" x14ac:dyDescent="0.2">
      <c r="B98" s="68"/>
    </row>
    <row r="99" spans="2:2" x14ac:dyDescent="0.2">
      <c r="B99" s="68"/>
    </row>
    <row r="100" spans="2:2" x14ac:dyDescent="0.2">
      <c r="B100" s="68"/>
    </row>
    <row r="101" spans="2:2" x14ac:dyDescent="0.2">
      <c r="B101" s="68"/>
    </row>
    <row r="102" spans="2:2" x14ac:dyDescent="0.2">
      <c r="B102" s="68"/>
    </row>
    <row r="103" spans="2:2" x14ac:dyDescent="0.2">
      <c r="B103" s="68"/>
    </row>
    <row r="104" spans="2:2" x14ac:dyDescent="0.2">
      <c r="B104" s="68"/>
    </row>
    <row r="105" spans="2:2" x14ac:dyDescent="0.2">
      <c r="B105" s="68"/>
    </row>
    <row r="106" spans="2:2" x14ac:dyDescent="0.2">
      <c r="B106" s="68"/>
    </row>
    <row r="107" spans="2:2" x14ac:dyDescent="0.2">
      <c r="B107" s="68"/>
    </row>
    <row r="108" spans="2:2" x14ac:dyDescent="0.2">
      <c r="B108" s="68"/>
    </row>
    <row r="109" spans="2:2" x14ac:dyDescent="0.2">
      <c r="B109" s="68"/>
    </row>
    <row r="110" spans="2:2" x14ac:dyDescent="0.2">
      <c r="B110" s="68"/>
    </row>
    <row r="111" spans="2:2" x14ac:dyDescent="0.2">
      <c r="B111" s="68"/>
    </row>
    <row r="112" spans="2:2" x14ac:dyDescent="0.2">
      <c r="B112" s="68"/>
    </row>
    <row r="113" spans="2:2" x14ac:dyDescent="0.2">
      <c r="B113" s="68"/>
    </row>
    <row r="114" spans="2:2" x14ac:dyDescent="0.2">
      <c r="B114" s="68"/>
    </row>
    <row r="115" spans="2:2" x14ac:dyDescent="0.2">
      <c r="B115" s="68"/>
    </row>
    <row r="116" spans="2:2" x14ac:dyDescent="0.2">
      <c r="B116" s="68"/>
    </row>
    <row r="117" spans="2:2" x14ac:dyDescent="0.2">
      <c r="B117" s="68"/>
    </row>
    <row r="118" spans="2:2" x14ac:dyDescent="0.2">
      <c r="B118" s="68"/>
    </row>
    <row r="119" spans="2:2" x14ac:dyDescent="0.2">
      <c r="B119" s="68"/>
    </row>
    <row r="120" spans="2:2" x14ac:dyDescent="0.2">
      <c r="B120" s="68"/>
    </row>
    <row r="121" spans="2:2" x14ac:dyDescent="0.2">
      <c r="B121" s="68"/>
    </row>
    <row r="122" spans="2:2" x14ac:dyDescent="0.2">
      <c r="B122" s="68"/>
    </row>
    <row r="123" spans="2:2" x14ac:dyDescent="0.2">
      <c r="B123" s="68"/>
    </row>
    <row r="124" spans="2:2" x14ac:dyDescent="0.2">
      <c r="B124" s="68"/>
    </row>
    <row r="125" spans="2:2" x14ac:dyDescent="0.2">
      <c r="B125" s="68"/>
    </row>
    <row r="126" spans="2:2" x14ac:dyDescent="0.2">
      <c r="B126" s="68"/>
    </row>
    <row r="127" spans="2:2" x14ac:dyDescent="0.2">
      <c r="B127" s="68"/>
    </row>
    <row r="128" spans="2:2" x14ac:dyDescent="0.2">
      <c r="B128" s="68"/>
    </row>
    <row r="129" spans="2:2" x14ac:dyDescent="0.2">
      <c r="B129" s="68"/>
    </row>
    <row r="130" spans="2:2" x14ac:dyDescent="0.2">
      <c r="B130" s="68"/>
    </row>
    <row r="131" spans="2:2" x14ac:dyDescent="0.2">
      <c r="B131" s="68"/>
    </row>
    <row r="132" spans="2:2" x14ac:dyDescent="0.2">
      <c r="B132" s="68"/>
    </row>
    <row r="133" spans="2:2" x14ac:dyDescent="0.2">
      <c r="B133" s="68"/>
    </row>
    <row r="134" spans="2:2" x14ac:dyDescent="0.2">
      <c r="B134" s="68"/>
    </row>
    <row r="135" spans="2:2" x14ac:dyDescent="0.2">
      <c r="B135" s="68"/>
    </row>
    <row r="136" spans="2:2" x14ac:dyDescent="0.2">
      <c r="B136" s="68"/>
    </row>
    <row r="137" spans="2:2" x14ac:dyDescent="0.2">
      <c r="B137" s="68"/>
    </row>
    <row r="138" spans="2:2" x14ac:dyDescent="0.2">
      <c r="B138" s="68"/>
    </row>
    <row r="139" spans="2:2" x14ac:dyDescent="0.2">
      <c r="B139" s="68"/>
    </row>
    <row r="140" spans="2:2" x14ac:dyDescent="0.2">
      <c r="B140" s="68"/>
    </row>
    <row r="141" spans="2:2" x14ac:dyDescent="0.2">
      <c r="B141" s="68"/>
    </row>
    <row r="142" spans="2:2" x14ac:dyDescent="0.2">
      <c r="B142" s="68"/>
    </row>
    <row r="143" spans="2:2" x14ac:dyDescent="0.2">
      <c r="B143" s="68"/>
    </row>
    <row r="144" spans="2:2" x14ac:dyDescent="0.2">
      <c r="B144" s="68"/>
    </row>
    <row r="145" spans="2:2" x14ac:dyDescent="0.2">
      <c r="B145" s="68"/>
    </row>
    <row r="146" spans="2:2" x14ac:dyDescent="0.2">
      <c r="B146" s="68"/>
    </row>
    <row r="147" spans="2:2" x14ac:dyDescent="0.2">
      <c r="B147" s="68"/>
    </row>
    <row r="148" spans="2:2" x14ac:dyDescent="0.2">
      <c r="B148" s="68"/>
    </row>
    <row r="149" spans="2:2" x14ac:dyDescent="0.2">
      <c r="B149" s="68"/>
    </row>
    <row r="150" spans="2:2" x14ac:dyDescent="0.2">
      <c r="B150" s="68"/>
    </row>
    <row r="151" spans="2:2" x14ac:dyDescent="0.2">
      <c r="B151" s="68"/>
    </row>
    <row r="152" spans="2:2" x14ac:dyDescent="0.2">
      <c r="B152" s="68"/>
    </row>
    <row r="153" spans="2:2" x14ac:dyDescent="0.2">
      <c r="B153" s="68"/>
    </row>
    <row r="154" spans="2:2" x14ac:dyDescent="0.2">
      <c r="B154" s="68"/>
    </row>
    <row r="155" spans="2:2" x14ac:dyDescent="0.2">
      <c r="B155" s="68"/>
    </row>
    <row r="156" spans="2:2" x14ac:dyDescent="0.2">
      <c r="B156" s="68"/>
    </row>
    <row r="157" spans="2:2" x14ac:dyDescent="0.2">
      <c r="B157" s="68"/>
    </row>
    <row r="158" spans="2:2" x14ac:dyDescent="0.2">
      <c r="B158" s="68"/>
    </row>
    <row r="159" spans="2:2" x14ac:dyDescent="0.2">
      <c r="B159" s="68"/>
    </row>
    <row r="160" spans="2:2" x14ac:dyDescent="0.2">
      <c r="B160" s="68"/>
    </row>
    <row r="161" spans="2:2" x14ac:dyDescent="0.2">
      <c r="B161" s="68"/>
    </row>
    <row r="162" spans="2:2" x14ac:dyDescent="0.2">
      <c r="B162" s="68"/>
    </row>
    <row r="163" spans="2:2" x14ac:dyDescent="0.2">
      <c r="B163" s="68"/>
    </row>
    <row r="164" spans="2:2" x14ac:dyDescent="0.2">
      <c r="B164" s="68"/>
    </row>
    <row r="165" spans="2:2" x14ac:dyDescent="0.2">
      <c r="B165" s="68"/>
    </row>
    <row r="166" spans="2:2" x14ac:dyDescent="0.2">
      <c r="B166" s="68"/>
    </row>
    <row r="167" spans="2:2" x14ac:dyDescent="0.2">
      <c r="B167" s="68"/>
    </row>
    <row r="168" spans="2:2" x14ac:dyDescent="0.2">
      <c r="B168" s="68"/>
    </row>
    <row r="169" spans="2:2" x14ac:dyDescent="0.2">
      <c r="B169" s="68"/>
    </row>
    <row r="170" spans="2:2" x14ac:dyDescent="0.2">
      <c r="B170" s="68"/>
    </row>
    <row r="171" spans="2:2" x14ac:dyDescent="0.2">
      <c r="B171" s="68"/>
    </row>
    <row r="172" spans="2:2" x14ac:dyDescent="0.2">
      <c r="B172" s="68"/>
    </row>
    <row r="173" spans="2:2" x14ac:dyDescent="0.2">
      <c r="B173" s="68"/>
    </row>
    <row r="174" spans="2:2" x14ac:dyDescent="0.2">
      <c r="B174" s="68"/>
    </row>
    <row r="175" spans="2:2" x14ac:dyDescent="0.2">
      <c r="B175" s="68"/>
    </row>
    <row r="176" spans="2:2" x14ac:dyDescent="0.2">
      <c r="B176" s="68"/>
    </row>
    <row r="177" spans="2:2" x14ac:dyDescent="0.2">
      <c r="B177" s="68"/>
    </row>
    <row r="178" spans="2:2" x14ac:dyDescent="0.2">
      <c r="B178" s="68"/>
    </row>
    <row r="179" spans="2:2" x14ac:dyDescent="0.2">
      <c r="B179" s="68"/>
    </row>
    <row r="180" spans="2:2" x14ac:dyDescent="0.2">
      <c r="B180" s="68"/>
    </row>
    <row r="181" spans="2:2" x14ac:dyDescent="0.2">
      <c r="B181" s="68"/>
    </row>
    <row r="182" spans="2:2" x14ac:dyDescent="0.2">
      <c r="B182" s="68"/>
    </row>
    <row r="183" spans="2:2" x14ac:dyDescent="0.2">
      <c r="B183" s="68"/>
    </row>
    <row r="184" spans="2:2" x14ac:dyDescent="0.2">
      <c r="B184" s="68"/>
    </row>
    <row r="185" spans="2:2" x14ac:dyDescent="0.2">
      <c r="B185" s="68"/>
    </row>
    <row r="186" spans="2:2" x14ac:dyDescent="0.2">
      <c r="B186" s="68"/>
    </row>
    <row r="187" spans="2:2" x14ac:dyDescent="0.2">
      <c r="B187" s="68"/>
    </row>
    <row r="188" spans="2:2" x14ac:dyDescent="0.2">
      <c r="B188" s="68"/>
    </row>
    <row r="189" spans="2:2" x14ac:dyDescent="0.2">
      <c r="B189" s="68"/>
    </row>
    <row r="190" spans="2:2" x14ac:dyDescent="0.2">
      <c r="B190" s="68"/>
    </row>
    <row r="191" spans="2:2" x14ac:dyDescent="0.2">
      <c r="B191" s="68"/>
    </row>
    <row r="192" spans="2:2" x14ac:dyDescent="0.2">
      <c r="B192" s="68"/>
    </row>
    <row r="193" spans="2:2" x14ac:dyDescent="0.2">
      <c r="B193" s="68"/>
    </row>
    <row r="194" spans="2:2" x14ac:dyDescent="0.2">
      <c r="B194" s="68"/>
    </row>
    <row r="195" spans="2:2" x14ac:dyDescent="0.2">
      <c r="B195" s="68"/>
    </row>
    <row r="196" spans="2:2" x14ac:dyDescent="0.2">
      <c r="B196" s="68"/>
    </row>
    <row r="197" spans="2:2" x14ac:dyDescent="0.2">
      <c r="B197" s="68"/>
    </row>
    <row r="198" spans="2:2" x14ac:dyDescent="0.2">
      <c r="B198" s="68"/>
    </row>
    <row r="199" spans="2:2" x14ac:dyDescent="0.2">
      <c r="B199" s="68"/>
    </row>
    <row r="200" spans="2:2" x14ac:dyDescent="0.2">
      <c r="B200" s="68"/>
    </row>
    <row r="201" spans="2:2" x14ac:dyDescent="0.2">
      <c r="B201" s="68"/>
    </row>
    <row r="202" spans="2:2" x14ac:dyDescent="0.2">
      <c r="B202" s="68"/>
    </row>
    <row r="203" spans="2:2" x14ac:dyDescent="0.2">
      <c r="B203" s="68"/>
    </row>
    <row r="204" spans="2:2" x14ac:dyDescent="0.2">
      <c r="B204" s="68"/>
    </row>
    <row r="205" spans="2:2" x14ac:dyDescent="0.2">
      <c r="B205" s="68"/>
    </row>
    <row r="206" spans="2:2" x14ac:dyDescent="0.2">
      <c r="B206" s="68"/>
    </row>
    <row r="207" spans="2:2" x14ac:dyDescent="0.2">
      <c r="B207" s="68"/>
    </row>
    <row r="208" spans="2:2" x14ac:dyDescent="0.2">
      <c r="B208" s="68"/>
    </row>
    <row r="209" spans="2:2" x14ac:dyDescent="0.2">
      <c r="B209" s="68"/>
    </row>
    <row r="210" spans="2:2" x14ac:dyDescent="0.2">
      <c r="B210" s="68"/>
    </row>
    <row r="211" spans="2:2" x14ac:dyDescent="0.2">
      <c r="B211" s="68"/>
    </row>
    <row r="212" spans="2:2" x14ac:dyDescent="0.2">
      <c r="B212" s="68"/>
    </row>
    <row r="213" spans="2:2" x14ac:dyDescent="0.2">
      <c r="B213" s="68"/>
    </row>
    <row r="214" spans="2:2" x14ac:dyDescent="0.2">
      <c r="B214" s="68"/>
    </row>
    <row r="215" spans="2:2" x14ac:dyDescent="0.2">
      <c r="B215" s="68"/>
    </row>
    <row r="216" spans="2:2" x14ac:dyDescent="0.2">
      <c r="B216" s="68"/>
    </row>
    <row r="217" spans="2:2" x14ac:dyDescent="0.2">
      <c r="B217" s="68"/>
    </row>
    <row r="218" spans="2:2" x14ac:dyDescent="0.2">
      <c r="B218" s="68"/>
    </row>
    <row r="219" spans="2:2" x14ac:dyDescent="0.2">
      <c r="B219" s="68"/>
    </row>
    <row r="220" spans="2:2" x14ac:dyDescent="0.2">
      <c r="B220" s="68"/>
    </row>
    <row r="221" spans="2:2" x14ac:dyDescent="0.2">
      <c r="B221" s="68"/>
    </row>
    <row r="222" spans="2:2" x14ac:dyDescent="0.2">
      <c r="B222" s="68"/>
    </row>
    <row r="223" spans="2:2" x14ac:dyDescent="0.2">
      <c r="B223" s="68"/>
    </row>
    <row r="224" spans="2:2" x14ac:dyDescent="0.2">
      <c r="B224" s="68"/>
    </row>
    <row r="225" spans="2:2" x14ac:dyDescent="0.2">
      <c r="B225" s="68"/>
    </row>
    <row r="226" spans="2:2" x14ac:dyDescent="0.2">
      <c r="B226" s="68"/>
    </row>
    <row r="227" spans="2:2" x14ac:dyDescent="0.2">
      <c r="B227" s="68"/>
    </row>
    <row r="228" spans="2:2" x14ac:dyDescent="0.2">
      <c r="B228" s="68"/>
    </row>
    <row r="229" spans="2:2" x14ac:dyDescent="0.2">
      <c r="B229" s="68"/>
    </row>
    <row r="230" spans="2:2" x14ac:dyDescent="0.2">
      <c r="B230" s="68"/>
    </row>
    <row r="231" spans="2:2" x14ac:dyDescent="0.2">
      <c r="B231" s="68"/>
    </row>
    <row r="232" spans="2:2" x14ac:dyDescent="0.2">
      <c r="B232" s="68"/>
    </row>
    <row r="233" spans="2:2" x14ac:dyDescent="0.2">
      <c r="B233" s="68"/>
    </row>
    <row r="234" spans="2:2" x14ac:dyDescent="0.2">
      <c r="B234" s="68"/>
    </row>
    <row r="235" spans="2:2" x14ac:dyDescent="0.2">
      <c r="B235" s="68"/>
    </row>
    <row r="236" spans="2:2" x14ac:dyDescent="0.2">
      <c r="B236" s="68"/>
    </row>
    <row r="237" spans="2:2" x14ac:dyDescent="0.2">
      <c r="B237" s="68"/>
    </row>
    <row r="238" spans="2:2" x14ac:dyDescent="0.2">
      <c r="B238" s="68"/>
    </row>
    <row r="239" spans="2:2" x14ac:dyDescent="0.2">
      <c r="B239" s="68"/>
    </row>
    <row r="240" spans="2:2" x14ac:dyDescent="0.2">
      <c r="B240" s="68"/>
    </row>
    <row r="241" spans="2:2" x14ac:dyDescent="0.2">
      <c r="B241" s="68"/>
    </row>
    <row r="242" spans="2:2" x14ac:dyDescent="0.2">
      <c r="B242" s="68"/>
    </row>
    <row r="243" spans="2:2" x14ac:dyDescent="0.2">
      <c r="B243" s="68"/>
    </row>
    <row r="244" spans="2:2" x14ac:dyDescent="0.2">
      <c r="B244" s="68"/>
    </row>
    <row r="245" spans="2:2" x14ac:dyDescent="0.2">
      <c r="B245" s="68"/>
    </row>
    <row r="246" spans="2:2" x14ac:dyDescent="0.2">
      <c r="B246" s="68"/>
    </row>
    <row r="247" spans="2:2" x14ac:dyDescent="0.2">
      <c r="B247" s="68"/>
    </row>
    <row r="248" spans="2:2" x14ac:dyDescent="0.2">
      <c r="B248" s="68"/>
    </row>
    <row r="249" spans="2:2" x14ac:dyDescent="0.2">
      <c r="B249" s="68"/>
    </row>
    <row r="250" spans="2:2" x14ac:dyDescent="0.2">
      <c r="B250" s="68"/>
    </row>
    <row r="251" spans="2:2" x14ac:dyDescent="0.2">
      <c r="B251" s="68"/>
    </row>
    <row r="252" spans="2:2" x14ac:dyDescent="0.2">
      <c r="B252" s="68"/>
    </row>
    <row r="253" spans="2:2" x14ac:dyDescent="0.2">
      <c r="B253" s="68"/>
    </row>
    <row r="254" spans="2:2" x14ac:dyDescent="0.2">
      <c r="B254" s="68"/>
    </row>
    <row r="255" spans="2:2" x14ac:dyDescent="0.2">
      <c r="B255" s="68"/>
    </row>
    <row r="256" spans="2:2" x14ac:dyDescent="0.2">
      <c r="B256" s="68"/>
    </row>
    <row r="257" spans="2:2" x14ac:dyDescent="0.2">
      <c r="B257" s="68"/>
    </row>
    <row r="258" spans="2:2" x14ac:dyDescent="0.2">
      <c r="B258" s="68"/>
    </row>
    <row r="259" spans="2:2" x14ac:dyDescent="0.2">
      <c r="B259" s="68"/>
    </row>
    <row r="260" spans="2:2" x14ac:dyDescent="0.2">
      <c r="B260" s="68"/>
    </row>
    <row r="261" spans="2:2" x14ac:dyDescent="0.2">
      <c r="B261" s="68"/>
    </row>
    <row r="262" spans="2:2" x14ac:dyDescent="0.2">
      <c r="B262" s="68"/>
    </row>
    <row r="263" spans="2:2" x14ac:dyDescent="0.2">
      <c r="B263" s="68"/>
    </row>
    <row r="264" spans="2:2" x14ac:dyDescent="0.2">
      <c r="B264" s="68"/>
    </row>
    <row r="265" spans="2:2" x14ac:dyDescent="0.2">
      <c r="B265" s="68"/>
    </row>
    <row r="266" spans="2:2" x14ac:dyDescent="0.2">
      <c r="B266" s="68"/>
    </row>
    <row r="267" spans="2:2" x14ac:dyDescent="0.2">
      <c r="B267" s="68"/>
    </row>
    <row r="268" spans="2:2" x14ac:dyDescent="0.2">
      <c r="B268" s="68"/>
    </row>
    <row r="269" spans="2:2" x14ac:dyDescent="0.2">
      <c r="B269" s="68"/>
    </row>
    <row r="270" spans="2:2" x14ac:dyDescent="0.2">
      <c r="B270" s="68"/>
    </row>
    <row r="271" spans="2:2" x14ac:dyDescent="0.2">
      <c r="B271" s="68"/>
    </row>
    <row r="272" spans="2:2" x14ac:dyDescent="0.2">
      <c r="B272" s="68"/>
    </row>
    <row r="273" spans="2:2" x14ac:dyDescent="0.2">
      <c r="B273" s="68"/>
    </row>
    <row r="274" spans="2:2" x14ac:dyDescent="0.2">
      <c r="B274" s="68"/>
    </row>
    <row r="275" spans="2:2" x14ac:dyDescent="0.2">
      <c r="B275" s="68"/>
    </row>
    <row r="276" spans="2:2" x14ac:dyDescent="0.2">
      <c r="B276" s="68"/>
    </row>
    <row r="277" spans="2:2" x14ac:dyDescent="0.2">
      <c r="B277" s="68"/>
    </row>
    <row r="278" spans="2:2" x14ac:dyDescent="0.2">
      <c r="B278" s="68"/>
    </row>
    <row r="279" spans="2:2" x14ac:dyDescent="0.2">
      <c r="B279" s="68"/>
    </row>
    <row r="280" spans="2:2" x14ac:dyDescent="0.2">
      <c r="B280" s="68"/>
    </row>
    <row r="281" spans="2:2" x14ac:dyDescent="0.2">
      <c r="B281" s="68"/>
    </row>
    <row r="282" spans="2:2" x14ac:dyDescent="0.2">
      <c r="B282" s="68"/>
    </row>
    <row r="283" spans="2:2" x14ac:dyDescent="0.2">
      <c r="B283" s="68"/>
    </row>
    <row r="284" spans="2:2" x14ac:dyDescent="0.2">
      <c r="B284" s="68"/>
    </row>
    <row r="285" spans="2:2" x14ac:dyDescent="0.2">
      <c r="B285" s="68"/>
    </row>
    <row r="286" spans="2:2" x14ac:dyDescent="0.2">
      <c r="B286" s="68"/>
    </row>
    <row r="287" spans="2:2" x14ac:dyDescent="0.2">
      <c r="B287" s="68"/>
    </row>
    <row r="288" spans="2:2" x14ac:dyDescent="0.2">
      <c r="B288" s="68"/>
    </row>
    <row r="289" spans="2:2" x14ac:dyDescent="0.2">
      <c r="B289" s="68"/>
    </row>
    <row r="290" spans="2:2" x14ac:dyDescent="0.2">
      <c r="B290" s="68"/>
    </row>
    <row r="291" spans="2:2" x14ac:dyDescent="0.2">
      <c r="B291" s="68"/>
    </row>
    <row r="292" spans="2:2" x14ac:dyDescent="0.2">
      <c r="B292" s="68"/>
    </row>
    <row r="293" spans="2:2" x14ac:dyDescent="0.2">
      <c r="B293" s="68"/>
    </row>
    <row r="294" spans="2:2" x14ac:dyDescent="0.2">
      <c r="B294" s="68"/>
    </row>
    <row r="295" spans="2:2" x14ac:dyDescent="0.2">
      <c r="B295" s="68"/>
    </row>
    <row r="296" spans="2:2" x14ac:dyDescent="0.2">
      <c r="B296" s="68"/>
    </row>
    <row r="297" spans="2:2" x14ac:dyDescent="0.2">
      <c r="B297" s="68"/>
    </row>
    <row r="298" spans="2:2" x14ac:dyDescent="0.2">
      <c r="B298" s="68"/>
    </row>
    <row r="299" spans="2:2" x14ac:dyDescent="0.2">
      <c r="B299" s="68"/>
    </row>
    <row r="300" spans="2:2" x14ac:dyDescent="0.2">
      <c r="B300" s="68"/>
    </row>
    <row r="301" spans="2:2" x14ac:dyDescent="0.2">
      <c r="B301" s="68"/>
    </row>
    <row r="302" spans="2:2" x14ac:dyDescent="0.2">
      <c r="B302" s="68"/>
    </row>
    <row r="303" spans="2:2" x14ac:dyDescent="0.2">
      <c r="B303" s="68"/>
    </row>
    <row r="304" spans="2:2" x14ac:dyDescent="0.2">
      <c r="B304" s="68"/>
    </row>
    <row r="305" spans="2:2" x14ac:dyDescent="0.2">
      <c r="B305" s="68"/>
    </row>
    <row r="306" spans="2:2" x14ac:dyDescent="0.2">
      <c r="B306" s="68"/>
    </row>
    <row r="307" spans="2:2" x14ac:dyDescent="0.2">
      <c r="B307" s="68"/>
    </row>
    <row r="308" spans="2:2" x14ac:dyDescent="0.2">
      <c r="B308" s="68"/>
    </row>
    <row r="309" spans="2:2" x14ac:dyDescent="0.2">
      <c r="B309" s="68"/>
    </row>
    <row r="310" spans="2:2" x14ac:dyDescent="0.2">
      <c r="B310" s="68"/>
    </row>
    <row r="311" spans="2:2" x14ac:dyDescent="0.2">
      <c r="B311" s="68"/>
    </row>
    <row r="312" spans="2:2" x14ac:dyDescent="0.2">
      <c r="B312" s="68"/>
    </row>
    <row r="313" spans="2:2" x14ac:dyDescent="0.2">
      <c r="B313" s="68"/>
    </row>
    <row r="314" spans="2:2" x14ac:dyDescent="0.2">
      <c r="B314" s="68"/>
    </row>
    <row r="315" spans="2:2" x14ac:dyDescent="0.2">
      <c r="B315" s="68"/>
    </row>
    <row r="316" spans="2:2" x14ac:dyDescent="0.2">
      <c r="B316" s="68"/>
    </row>
    <row r="317" spans="2:2" x14ac:dyDescent="0.2">
      <c r="B317" s="68"/>
    </row>
    <row r="318" spans="2:2" x14ac:dyDescent="0.2">
      <c r="B318" s="68"/>
    </row>
    <row r="319" spans="2:2" x14ac:dyDescent="0.2">
      <c r="B319" s="68"/>
    </row>
    <row r="320" spans="2:2" x14ac:dyDescent="0.2">
      <c r="B320" s="68"/>
    </row>
    <row r="321" spans="2:2" x14ac:dyDescent="0.2">
      <c r="B321" s="68"/>
    </row>
    <row r="322" spans="2:2" x14ac:dyDescent="0.2">
      <c r="B322" s="68"/>
    </row>
    <row r="323" spans="2:2" x14ac:dyDescent="0.2">
      <c r="B323" s="68"/>
    </row>
    <row r="324" spans="2:2" x14ac:dyDescent="0.2">
      <c r="B324" s="68"/>
    </row>
    <row r="325" spans="2:2" x14ac:dyDescent="0.2">
      <c r="B325" s="68"/>
    </row>
    <row r="326" spans="2:2" x14ac:dyDescent="0.2">
      <c r="B326" s="68"/>
    </row>
    <row r="327" spans="2:2" x14ac:dyDescent="0.2">
      <c r="B327" s="68"/>
    </row>
    <row r="328" spans="2:2" x14ac:dyDescent="0.2">
      <c r="B328" s="68"/>
    </row>
    <row r="329" spans="2:2" x14ac:dyDescent="0.2">
      <c r="B329" s="68"/>
    </row>
    <row r="330" spans="2:2" x14ac:dyDescent="0.2">
      <c r="B330" s="68"/>
    </row>
    <row r="331" spans="2:2" x14ac:dyDescent="0.2">
      <c r="B331" s="68"/>
    </row>
    <row r="332" spans="2:2" x14ac:dyDescent="0.2">
      <c r="B332" s="68"/>
    </row>
    <row r="333" spans="2:2" x14ac:dyDescent="0.2">
      <c r="B333" s="68"/>
    </row>
    <row r="334" spans="2:2" x14ac:dyDescent="0.2">
      <c r="B334" s="68"/>
    </row>
    <row r="335" spans="2:2" x14ac:dyDescent="0.2">
      <c r="B335" s="68"/>
    </row>
    <row r="336" spans="2:2" x14ac:dyDescent="0.2">
      <c r="B336" s="68"/>
    </row>
    <row r="337" spans="2:2" x14ac:dyDescent="0.2">
      <c r="B337" s="68"/>
    </row>
    <row r="338" spans="2:2" x14ac:dyDescent="0.2">
      <c r="B338" s="68"/>
    </row>
    <row r="339" spans="2:2" x14ac:dyDescent="0.2">
      <c r="B339" s="68"/>
    </row>
    <row r="340" spans="2:2" x14ac:dyDescent="0.2">
      <c r="B340" s="68"/>
    </row>
    <row r="341" spans="2:2" x14ac:dyDescent="0.2">
      <c r="B341" s="68"/>
    </row>
    <row r="342" spans="2:2" x14ac:dyDescent="0.2">
      <c r="B342" s="68"/>
    </row>
    <row r="343" spans="2:2" x14ac:dyDescent="0.2">
      <c r="B343" s="68"/>
    </row>
    <row r="344" spans="2:2" x14ac:dyDescent="0.2">
      <c r="B344" s="68"/>
    </row>
    <row r="345" spans="2:2" x14ac:dyDescent="0.2">
      <c r="B345" s="68"/>
    </row>
    <row r="346" spans="2:2" x14ac:dyDescent="0.2">
      <c r="B346" s="68"/>
    </row>
    <row r="347" spans="2:2" x14ac:dyDescent="0.2">
      <c r="B347" s="68"/>
    </row>
    <row r="348" spans="2:2" x14ac:dyDescent="0.2">
      <c r="B348" s="68"/>
    </row>
    <row r="349" spans="2:2" x14ac:dyDescent="0.2">
      <c r="B349" s="68"/>
    </row>
    <row r="350" spans="2:2" x14ac:dyDescent="0.2">
      <c r="B350" s="68"/>
    </row>
    <row r="351" spans="2:2" x14ac:dyDescent="0.2">
      <c r="B351" s="68"/>
    </row>
    <row r="352" spans="2:2" x14ac:dyDescent="0.2">
      <c r="B352" s="68"/>
    </row>
    <row r="353" spans="2:2" x14ac:dyDescent="0.2">
      <c r="B353" s="68"/>
    </row>
    <row r="354" spans="2:2" x14ac:dyDescent="0.2">
      <c r="B354" s="68"/>
    </row>
    <row r="355" spans="2:2" x14ac:dyDescent="0.2">
      <c r="B355" s="68"/>
    </row>
    <row r="356" spans="2:2" x14ac:dyDescent="0.2">
      <c r="B356" s="68"/>
    </row>
    <row r="357" spans="2:2" x14ac:dyDescent="0.2">
      <c r="B357" s="68"/>
    </row>
    <row r="358" spans="2:2" x14ac:dyDescent="0.2">
      <c r="B358" s="68"/>
    </row>
    <row r="359" spans="2:2" x14ac:dyDescent="0.2">
      <c r="B359" s="68"/>
    </row>
    <row r="360" spans="2:2" x14ac:dyDescent="0.2">
      <c r="B360" s="68"/>
    </row>
    <row r="361" spans="2:2" x14ac:dyDescent="0.2">
      <c r="B361" s="68"/>
    </row>
    <row r="362" spans="2:2" x14ac:dyDescent="0.2">
      <c r="B362" s="68"/>
    </row>
    <row r="363" spans="2:2" x14ac:dyDescent="0.2">
      <c r="B363" s="68"/>
    </row>
    <row r="364" spans="2:2" x14ac:dyDescent="0.2">
      <c r="B364" s="68"/>
    </row>
    <row r="365" spans="2:2" x14ac:dyDescent="0.2">
      <c r="B365" s="68"/>
    </row>
    <row r="366" spans="2:2" x14ac:dyDescent="0.2">
      <c r="B366" s="68"/>
    </row>
    <row r="367" spans="2:2" x14ac:dyDescent="0.2">
      <c r="B367" s="68"/>
    </row>
    <row r="368" spans="2:2" x14ac:dyDescent="0.2">
      <c r="B368" s="68"/>
    </row>
    <row r="369" spans="2:2" x14ac:dyDescent="0.2">
      <c r="B369" s="68"/>
    </row>
    <row r="370" spans="2:2" x14ac:dyDescent="0.2">
      <c r="B370" s="68"/>
    </row>
    <row r="371" spans="2:2" x14ac:dyDescent="0.2">
      <c r="B371" s="68"/>
    </row>
    <row r="372" spans="2:2" x14ac:dyDescent="0.2">
      <c r="B372" s="68"/>
    </row>
    <row r="373" spans="2:2" x14ac:dyDescent="0.2">
      <c r="B373" s="68"/>
    </row>
    <row r="374" spans="2:2" x14ac:dyDescent="0.2">
      <c r="B374" s="68"/>
    </row>
    <row r="375" spans="2:2" x14ac:dyDescent="0.2">
      <c r="B375" s="68"/>
    </row>
    <row r="376" spans="2:2" x14ac:dyDescent="0.2">
      <c r="B376" s="68"/>
    </row>
    <row r="377" spans="2:2" x14ac:dyDescent="0.2">
      <c r="B377" s="68"/>
    </row>
    <row r="378" spans="2:2" x14ac:dyDescent="0.2">
      <c r="B378" s="68"/>
    </row>
    <row r="379" spans="2:2" x14ac:dyDescent="0.2">
      <c r="B379" s="68"/>
    </row>
    <row r="380" spans="2:2" x14ac:dyDescent="0.2">
      <c r="B380" s="68"/>
    </row>
    <row r="381" spans="2:2" x14ac:dyDescent="0.2">
      <c r="B381" s="68"/>
    </row>
    <row r="382" spans="2:2" x14ac:dyDescent="0.2">
      <c r="B382" s="68"/>
    </row>
    <row r="383" spans="2:2" x14ac:dyDescent="0.2">
      <c r="B383" s="68"/>
    </row>
    <row r="384" spans="2:2" x14ac:dyDescent="0.2">
      <c r="B384" s="68"/>
    </row>
    <row r="385" spans="2:2" x14ac:dyDescent="0.2">
      <c r="B385" s="68"/>
    </row>
    <row r="386" spans="2:2" x14ac:dyDescent="0.2">
      <c r="B386" s="68"/>
    </row>
    <row r="387" spans="2:2" x14ac:dyDescent="0.2">
      <c r="B387" s="68"/>
    </row>
    <row r="388" spans="2:2" x14ac:dyDescent="0.2">
      <c r="B388" s="68"/>
    </row>
    <row r="389" spans="2:2" x14ac:dyDescent="0.2">
      <c r="B389" s="68"/>
    </row>
    <row r="390" spans="2:2" x14ac:dyDescent="0.2">
      <c r="B390" s="68"/>
    </row>
    <row r="391" spans="2:2" x14ac:dyDescent="0.2">
      <c r="B391" s="68"/>
    </row>
    <row r="392" spans="2:2" x14ac:dyDescent="0.2">
      <c r="B392" s="68"/>
    </row>
    <row r="393" spans="2:2" x14ac:dyDescent="0.2">
      <c r="B393" s="68"/>
    </row>
    <row r="394" spans="2:2" x14ac:dyDescent="0.2">
      <c r="B394" s="68"/>
    </row>
    <row r="395" spans="2:2" x14ac:dyDescent="0.2">
      <c r="B395" s="68"/>
    </row>
    <row r="396" spans="2:2" x14ac:dyDescent="0.2">
      <c r="B396" s="68"/>
    </row>
    <row r="397" spans="2:2" x14ac:dyDescent="0.2">
      <c r="B397" s="68"/>
    </row>
    <row r="398" spans="2:2" x14ac:dyDescent="0.2">
      <c r="B398" s="68"/>
    </row>
    <row r="399" spans="2:2" x14ac:dyDescent="0.2">
      <c r="B399" s="68"/>
    </row>
    <row r="400" spans="2:2" x14ac:dyDescent="0.2">
      <c r="B400" s="68"/>
    </row>
    <row r="401" spans="2:2" x14ac:dyDescent="0.2">
      <c r="B401" s="68"/>
    </row>
    <row r="402" spans="2:2" x14ac:dyDescent="0.2">
      <c r="B402" s="68"/>
    </row>
    <row r="403" spans="2:2" x14ac:dyDescent="0.2">
      <c r="B403" s="68"/>
    </row>
    <row r="404" spans="2:2" x14ac:dyDescent="0.2">
      <c r="B404" s="68"/>
    </row>
    <row r="405" spans="2:2" x14ac:dyDescent="0.2">
      <c r="B405" s="68"/>
    </row>
    <row r="406" spans="2:2" x14ac:dyDescent="0.2">
      <c r="B406" s="68"/>
    </row>
    <row r="407" spans="2:2" x14ac:dyDescent="0.2">
      <c r="B407" s="68"/>
    </row>
    <row r="408" spans="2:2" x14ac:dyDescent="0.2">
      <c r="B408" s="68"/>
    </row>
    <row r="409" spans="2:2" x14ac:dyDescent="0.2">
      <c r="B409" s="68"/>
    </row>
    <row r="410" spans="2:2" x14ac:dyDescent="0.2">
      <c r="B410" s="68"/>
    </row>
    <row r="411" spans="2:2" x14ac:dyDescent="0.2">
      <c r="B411" s="68"/>
    </row>
    <row r="412" spans="2:2" x14ac:dyDescent="0.2">
      <c r="B412" s="68"/>
    </row>
    <row r="413" spans="2:2" x14ac:dyDescent="0.2">
      <c r="B413" s="68"/>
    </row>
    <row r="414" spans="2:2" x14ac:dyDescent="0.2">
      <c r="B414" s="68"/>
    </row>
    <row r="415" spans="2:2" x14ac:dyDescent="0.2">
      <c r="B415" s="68"/>
    </row>
    <row r="416" spans="2:2" x14ac:dyDescent="0.2">
      <c r="B416" s="68"/>
    </row>
    <row r="417" spans="2:2" x14ac:dyDescent="0.2">
      <c r="B417" s="68"/>
    </row>
    <row r="418" spans="2:2" x14ac:dyDescent="0.2">
      <c r="B418" s="68"/>
    </row>
    <row r="419" spans="2:2" x14ac:dyDescent="0.2">
      <c r="B419" s="68"/>
    </row>
    <row r="420" spans="2:2" x14ac:dyDescent="0.2">
      <c r="B420" s="68"/>
    </row>
    <row r="421" spans="2:2" x14ac:dyDescent="0.2">
      <c r="B421" s="68"/>
    </row>
    <row r="422" spans="2:2" x14ac:dyDescent="0.2">
      <c r="B422" s="68"/>
    </row>
    <row r="423" spans="2:2" x14ac:dyDescent="0.2">
      <c r="B423" s="68"/>
    </row>
    <row r="424" spans="2:2" x14ac:dyDescent="0.2">
      <c r="B424" s="68"/>
    </row>
    <row r="425" spans="2:2" x14ac:dyDescent="0.2">
      <c r="B425" s="68"/>
    </row>
    <row r="426" spans="2:2" x14ac:dyDescent="0.2">
      <c r="B426" s="68"/>
    </row>
    <row r="427" spans="2:2" x14ac:dyDescent="0.2">
      <c r="B427" s="68"/>
    </row>
    <row r="428" spans="2:2" x14ac:dyDescent="0.2">
      <c r="B428" s="68"/>
    </row>
    <row r="429" spans="2:2" x14ac:dyDescent="0.2">
      <c r="B429" s="68"/>
    </row>
    <row r="430" spans="2:2" x14ac:dyDescent="0.2">
      <c r="B430" s="68"/>
    </row>
    <row r="431" spans="2:2" x14ac:dyDescent="0.2">
      <c r="B431" s="68"/>
    </row>
    <row r="432" spans="2:2" x14ac:dyDescent="0.2">
      <c r="B432" s="68"/>
    </row>
    <row r="433" spans="2:2" x14ac:dyDescent="0.2">
      <c r="B433" s="68"/>
    </row>
    <row r="434" spans="2:2" x14ac:dyDescent="0.2">
      <c r="B434" s="68"/>
    </row>
    <row r="435" spans="2:2" x14ac:dyDescent="0.2">
      <c r="B435" s="68"/>
    </row>
    <row r="436" spans="2:2" x14ac:dyDescent="0.2">
      <c r="B436" s="68"/>
    </row>
    <row r="437" spans="2:2" x14ac:dyDescent="0.2">
      <c r="B437" s="68"/>
    </row>
    <row r="438" spans="2:2" x14ac:dyDescent="0.2">
      <c r="B438" s="68"/>
    </row>
    <row r="439" spans="2:2" x14ac:dyDescent="0.2">
      <c r="B439" s="68"/>
    </row>
    <row r="440" spans="2:2" x14ac:dyDescent="0.2">
      <c r="B440" s="68"/>
    </row>
    <row r="441" spans="2:2" x14ac:dyDescent="0.2">
      <c r="B441" s="68"/>
    </row>
    <row r="442" spans="2:2" x14ac:dyDescent="0.2">
      <c r="B442" s="68"/>
    </row>
    <row r="443" spans="2:2" x14ac:dyDescent="0.2">
      <c r="B443" s="68"/>
    </row>
    <row r="444" spans="2:2" x14ac:dyDescent="0.2">
      <c r="B444" s="68"/>
    </row>
    <row r="445" spans="2:2" x14ac:dyDescent="0.2">
      <c r="B445" s="68"/>
    </row>
    <row r="446" spans="2:2" x14ac:dyDescent="0.2">
      <c r="B446" s="68"/>
    </row>
    <row r="447" spans="2:2" x14ac:dyDescent="0.2">
      <c r="B447" s="68"/>
    </row>
    <row r="448" spans="2:2" x14ac:dyDescent="0.2">
      <c r="B448" s="68"/>
    </row>
    <row r="449" spans="2:2" x14ac:dyDescent="0.2">
      <c r="B449" s="68"/>
    </row>
    <row r="450" spans="2:2" x14ac:dyDescent="0.2">
      <c r="B450" s="68"/>
    </row>
    <row r="451" spans="2:2" x14ac:dyDescent="0.2">
      <c r="B451" s="68"/>
    </row>
    <row r="452" spans="2:2" x14ac:dyDescent="0.2">
      <c r="B452" s="68"/>
    </row>
    <row r="453" spans="2:2" x14ac:dyDescent="0.2">
      <c r="B453" s="68"/>
    </row>
    <row r="454" spans="2:2" x14ac:dyDescent="0.2">
      <c r="B454" s="68"/>
    </row>
    <row r="455" spans="2:2" x14ac:dyDescent="0.2">
      <c r="B455" s="68"/>
    </row>
    <row r="456" spans="2:2" x14ac:dyDescent="0.2">
      <c r="B456" s="68"/>
    </row>
    <row r="457" spans="2:2" x14ac:dyDescent="0.2">
      <c r="B457" s="68"/>
    </row>
    <row r="458" spans="2:2" x14ac:dyDescent="0.2">
      <c r="B458" s="68"/>
    </row>
    <row r="459" spans="2:2" x14ac:dyDescent="0.2">
      <c r="B459" s="68"/>
    </row>
    <row r="460" spans="2:2" x14ac:dyDescent="0.2">
      <c r="B460" s="68"/>
    </row>
    <row r="461" spans="2:2" x14ac:dyDescent="0.2">
      <c r="B461" s="68"/>
    </row>
    <row r="462" spans="2:2" x14ac:dyDescent="0.2">
      <c r="B462" s="68"/>
    </row>
    <row r="463" spans="2:2" x14ac:dyDescent="0.2">
      <c r="B463" s="68"/>
    </row>
    <row r="464" spans="2:2" x14ac:dyDescent="0.2">
      <c r="B464" s="68"/>
    </row>
    <row r="465" spans="2:2" x14ac:dyDescent="0.2">
      <c r="B465" s="68"/>
    </row>
    <row r="466" spans="2:2" x14ac:dyDescent="0.2">
      <c r="B466" s="68"/>
    </row>
    <row r="467" spans="2:2" x14ac:dyDescent="0.2">
      <c r="B467" s="68"/>
    </row>
    <row r="468" spans="2:2" x14ac:dyDescent="0.2">
      <c r="B468" s="68"/>
    </row>
    <row r="469" spans="2:2" x14ac:dyDescent="0.2">
      <c r="B469" s="68"/>
    </row>
    <row r="470" spans="2:2" x14ac:dyDescent="0.2">
      <c r="B470" s="68"/>
    </row>
    <row r="471" spans="2:2" x14ac:dyDescent="0.2">
      <c r="B471" s="68"/>
    </row>
    <row r="472" spans="2:2" x14ac:dyDescent="0.2">
      <c r="B472" s="68"/>
    </row>
    <row r="473" spans="2:2" x14ac:dyDescent="0.2">
      <c r="B473" s="68"/>
    </row>
    <row r="474" spans="2:2" x14ac:dyDescent="0.2">
      <c r="B474" s="68"/>
    </row>
    <row r="475" spans="2:2" x14ac:dyDescent="0.2">
      <c r="B475" s="68"/>
    </row>
    <row r="476" spans="2:2" x14ac:dyDescent="0.2">
      <c r="B476" s="68"/>
    </row>
    <row r="477" spans="2:2" x14ac:dyDescent="0.2">
      <c r="B477" s="68"/>
    </row>
    <row r="478" spans="2:2" x14ac:dyDescent="0.2">
      <c r="B478" s="68"/>
    </row>
    <row r="479" spans="2:2" x14ac:dyDescent="0.2">
      <c r="B479" s="68"/>
    </row>
    <row r="480" spans="2:2" x14ac:dyDescent="0.2">
      <c r="B480" s="68"/>
    </row>
    <row r="481" spans="2:2" x14ac:dyDescent="0.2">
      <c r="B481" s="68"/>
    </row>
    <row r="482" spans="2:2" x14ac:dyDescent="0.2">
      <c r="B482" s="68"/>
    </row>
    <row r="483" spans="2:2" x14ac:dyDescent="0.2">
      <c r="B483" s="68"/>
    </row>
    <row r="484" spans="2:2" x14ac:dyDescent="0.2">
      <c r="B484" s="68"/>
    </row>
    <row r="485" spans="2:2" x14ac:dyDescent="0.2">
      <c r="B485" s="68"/>
    </row>
    <row r="486" spans="2:2" x14ac:dyDescent="0.2">
      <c r="B486" s="68"/>
    </row>
    <row r="487" spans="2:2" x14ac:dyDescent="0.2">
      <c r="B487" s="68"/>
    </row>
    <row r="488" spans="2:2" x14ac:dyDescent="0.2">
      <c r="B488" s="68"/>
    </row>
    <row r="489" spans="2:2" x14ac:dyDescent="0.2">
      <c r="B489" s="68"/>
    </row>
    <row r="490" spans="2:2" x14ac:dyDescent="0.2">
      <c r="B490" s="68"/>
    </row>
    <row r="491" spans="2:2" x14ac:dyDescent="0.2">
      <c r="B491" s="68"/>
    </row>
    <row r="492" spans="2:2" x14ac:dyDescent="0.2">
      <c r="B492" s="68"/>
    </row>
    <row r="493" spans="2:2" x14ac:dyDescent="0.2">
      <c r="B493" s="68"/>
    </row>
    <row r="494" spans="2:2" x14ac:dyDescent="0.2">
      <c r="B494" s="68"/>
    </row>
    <row r="495" spans="2:2" x14ac:dyDescent="0.2">
      <c r="B495" s="68"/>
    </row>
    <row r="496" spans="2:2" x14ac:dyDescent="0.2">
      <c r="B496" s="68"/>
    </row>
    <row r="497" spans="2:2" x14ac:dyDescent="0.2">
      <c r="B497" s="68"/>
    </row>
    <row r="498" spans="2:2" x14ac:dyDescent="0.2">
      <c r="B498" s="68"/>
    </row>
    <row r="499" spans="2:2" x14ac:dyDescent="0.2">
      <c r="B499" s="68"/>
    </row>
    <row r="500" spans="2:2" x14ac:dyDescent="0.2">
      <c r="B500" s="68"/>
    </row>
    <row r="501" spans="2:2" x14ac:dyDescent="0.2">
      <c r="B501" s="68"/>
    </row>
    <row r="502" spans="2:2" x14ac:dyDescent="0.2">
      <c r="B502" s="68"/>
    </row>
    <row r="503" spans="2:2" x14ac:dyDescent="0.2">
      <c r="B503" s="68"/>
    </row>
    <row r="504" spans="2:2" x14ac:dyDescent="0.2">
      <c r="B504" s="68"/>
    </row>
    <row r="505" spans="2:2" x14ac:dyDescent="0.2">
      <c r="B505" s="68"/>
    </row>
    <row r="506" spans="2:2" x14ac:dyDescent="0.2">
      <c r="B506" s="68"/>
    </row>
    <row r="507" spans="2:2" x14ac:dyDescent="0.2">
      <c r="B507" s="68"/>
    </row>
    <row r="508" spans="2:2" x14ac:dyDescent="0.2">
      <c r="B508" s="68"/>
    </row>
    <row r="509" spans="2:2" x14ac:dyDescent="0.2">
      <c r="B509" s="68"/>
    </row>
    <row r="510" spans="2:2" x14ac:dyDescent="0.2">
      <c r="B510" s="68"/>
    </row>
    <row r="511" spans="2:2" x14ac:dyDescent="0.2">
      <c r="B511" s="68"/>
    </row>
    <row r="512" spans="2:2" x14ac:dyDescent="0.2">
      <c r="B512" s="68"/>
    </row>
    <row r="513" spans="2:2" x14ac:dyDescent="0.2">
      <c r="B513" s="68"/>
    </row>
    <row r="514" spans="2:2" x14ac:dyDescent="0.2">
      <c r="B514" s="68"/>
    </row>
    <row r="515" spans="2:2" x14ac:dyDescent="0.2">
      <c r="B515" s="68"/>
    </row>
    <row r="516" spans="2:2" x14ac:dyDescent="0.2">
      <c r="B516" s="68"/>
    </row>
    <row r="517" spans="2:2" x14ac:dyDescent="0.2">
      <c r="B517" s="68"/>
    </row>
    <row r="518" spans="2:2" x14ac:dyDescent="0.2">
      <c r="B518" s="68"/>
    </row>
    <row r="519" spans="2:2" x14ac:dyDescent="0.2">
      <c r="B519" s="68"/>
    </row>
    <row r="520" spans="2:2" x14ac:dyDescent="0.2">
      <c r="B520" s="68"/>
    </row>
    <row r="521" spans="2:2" x14ac:dyDescent="0.2">
      <c r="B521" s="68"/>
    </row>
    <row r="522" spans="2:2" x14ac:dyDescent="0.2">
      <c r="B522" s="68"/>
    </row>
    <row r="523" spans="2:2" x14ac:dyDescent="0.2">
      <c r="B523" s="68"/>
    </row>
    <row r="524" spans="2:2" x14ac:dyDescent="0.2">
      <c r="B524" s="68"/>
    </row>
    <row r="525" spans="2:2" x14ac:dyDescent="0.2">
      <c r="B525" s="68"/>
    </row>
    <row r="526" spans="2:2" x14ac:dyDescent="0.2">
      <c r="B526" s="68"/>
    </row>
    <row r="527" spans="2:2" x14ac:dyDescent="0.2">
      <c r="B527" s="68"/>
    </row>
    <row r="528" spans="2:2" x14ac:dyDescent="0.2">
      <c r="B528" s="68"/>
    </row>
    <row r="529" spans="2:2" x14ac:dyDescent="0.2">
      <c r="B529" s="68"/>
    </row>
    <row r="530" spans="2:2" x14ac:dyDescent="0.2">
      <c r="B530" s="68"/>
    </row>
    <row r="531" spans="2:2" x14ac:dyDescent="0.2">
      <c r="B531" s="68"/>
    </row>
    <row r="532" spans="2:2" x14ac:dyDescent="0.2">
      <c r="B532" s="68"/>
    </row>
    <row r="533" spans="2:2" x14ac:dyDescent="0.2">
      <c r="B533" s="68"/>
    </row>
    <row r="534" spans="2:2" x14ac:dyDescent="0.2">
      <c r="B534" s="68"/>
    </row>
    <row r="535" spans="2:2" x14ac:dyDescent="0.2">
      <c r="B535" s="68"/>
    </row>
    <row r="536" spans="2:2" x14ac:dyDescent="0.2">
      <c r="B536" s="68"/>
    </row>
    <row r="537" spans="2:2" x14ac:dyDescent="0.2">
      <c r="B537" s="68"/>
    </row>
    <row r="538" spans="2:2" x14ac:dyDescent="0.2">
      <c r="B538" s="68"/>
    </row>
    <row r="539" spans="2:2" x14ac:dyDescent="0.2">
      <c r="B539" s="68"/>
    </row>
    <row r="540" spans="2:2" x14ac:dyDescent="0.2">
      <c r="B540" s="68"/>
    </row>
    <row r="541" spans="2:2" x14ac:dyDescent="0.2">
      <c r="B541" s="68"/>
    </row>
    <row r="542" spans="2:2" x14ac:dyDescent="0.2">
      <c r="B542" s="68"/>
    </row>
    <row r="543" spans="2:2" x14ac:dyDescent="0.2">
      <c r="B543" s="68"/>
    </row>
    <row r="544" spans="2:2" x14ac:dyDescent="0.2">
      <c r="B544" s="68"/>
    </row>
    <row r="545" spans="2:2" x14ac:dyDescent="0.2">
      <c r="B545" s="68"/>
    </row>
    <row r="546" spans="2:2" x14ac:dyDescent="0.2">
      <c r="B546" s="68"/>
    </row>
    <row r="547" spans="2:2" x14ac:dyDescent="0.2">
      <c r="B547" s="68"/>
    </row>
    <row r="548" spans="2:2" x14ac:dyDescent="0.2">
      <c r="B548" s="68"/>
    </row>
    <row r="549" spans="2:2" x14ac:dyDescent="0.2">
      <c r="B549" s="68"/>
    </row>
    <row r="550" spans="2:2" x14ac:dyDescent="0.2">
      <c r="B550" s="68"/>
    </row>
    <row r="551" spans="2:2" x14ac:dyDescent="0.2">
      <c r="B551" s="68"/>
    </row>
    <row r="552" spans="2:2" x14ac:dyDescent="0.2">
      <c r="B552" s="68"/>
    </row>
    <row r="553" spans="2:2" x14ac:dyDescent="0.2">
      <c r="B553" s="68"/>
    </row>
    <row r="554" spans="2:2" x14ac:dyDescent="0.2">
      <c r="B554" s="68"/>
    </row>
    <row r="555" spans="2:2" x14ac:dyDescent="0.2">
      <c r="B555" s="68"/>
    </row>
    <row r="556" spans="2:2" x14ac:dyDescent="0.2">
      <c r="B556" s="68"/>
    </row>
    <row r="557" spans="2:2" x14ac:dyDescent="0.2">
      <c r="B557" s="68"/>
    </row>
    <row r="558" spans="2:2" x14ac:dyDescent="0.2">
      <c r="B558" s="68"/>
    </row>
    <row r="559" spans="2:2" x14ac:dyDescent="0.2">
      <c r="B559" s="68"/>
    </row>
    <row r="560" spans="2:2" x14ac:dyDescent="0.2">
      <c r="B560" s="68"/>
    </row>
    <row r="561" spans="2:2" x14ac:dyDescent="0.2">
      <c r="B561" s="68"/>
    </row>
    <row r="562" spans="2:2" x14ac:dyDescent="0.2">
      <c r="B562" s="68"/>
    </row>
    <row r="563" spans="2:2" x14ac:dyDescent="0.2">
      <c r="B563" s="68"/>
    </row>
    <row r="564" spans="2:2" x14ac:dyDescent="0.2">
      <c r="B564" s="68"/>
    </row>
    <row r="565" spans="2:2" x14ac:dyDescent="0.2">
      <c r="B565" s="68"/>
    </row>
    <row r="566" spans="2:2" x14ac:dyDescent="0.2">
      <c r="B566" s="68"/>
    </row>
    <row r="567" spans="2:2" x14ac:dyDescent="0.2">
      <c r="B567" s="68"/>
    </row>
    <row r="568" spans="2:2" x14ac:dyDescent="0.2">
      <c r="B568" s="68"/>
    </row>
    <row r="569" spans="2:2" x14ac:dyDescent="0.2">
      <c r="B569" s="68"/>
    </row>
    <row r="570" spans="2:2" x14ac:dyDescent="0.2">
      <c r="B570" s="68"/>
    </row>
    <row r="571" spans="2:2" x14ac:dyDescent="0.2">
      <c r="B571" s="68"/>
    </row>
    <row r="572" spans="2:2" x14ac:dyDescent="0.2">
      <c r="B572" s="68"/>
    </row>
    <row r="573" spans="2:2" x14ac:dyDescent="0.2">
      <c r="B573" s="68"/>
    </row>
    <row r="574" spans="2:2" x14ac:dyDescent="0.2">
      <c r="B574" s="68"/>
    </row>
    <row r="575" spans="2:2" x14ac:dyDescent="0.2">
      <c r="B575" s="68"/>
    </row>
    <row r="576" spans="2:2" x14ac:dyDescent="0.2">
      <c r="B576" s="68"/>
    </row>
    <row r="577" spans="2:2" x14ac:dyDescent="0.2">
      <c r="B577" s="68"/>
    </row>
    <row r="578" spans="2:2" x14ac:dyDescent="0.2">
      <c r="B578" s="68"/>
    </row>
    <row r="579" spans="2:2" x14ac:dyDescent="0.2">
      <c r="B579" s="68"/>
    </row>
    <row r="580" spans="2:2" x14ac:dyDescent="0.2">
      <c r="B580" s="68"/>
    </row>
    <row r="581" spans="2:2" x14ac:dyDescent="0.2">
      <c r="B581" s="68"/>
    </row>
    <row r="582" spans="2:2" x14ac:dyDescent="0.2">
      <c r="B582" s="68"/>
    </row>
    <row r="583" spans="2:2" x14ac:dyDescent="0.2">
      <c r="B583" s="68"/>
    </row>
    <row r="584" spans="2:2" x14ac:dyDescent="0.2">
      <c r="B584" s="68"/>
    </row>
    <row r="585" spans="2:2" x14ac:dyDescent="0.2">
      <c r="B585" s="68"/>
    </row>
    <row r="586" spans="2:2" x14ac:dyDescent="0.2">
      <c r="B586" s="68"/>
    </row>
    <row r="587" spans="2:2" x14ac:dyDescent="0.2">
      <c r="B587" s="68"/>
    </row>
    <row r="588" spans="2:2" x14ac:dyDescent="0.2">
      <c r="B588" s="68"/>
    </row>
    <row r="589" spans="2:2" x14ac:dyDescent="0.2">
      <c r="B589" s="68"/>
    </row>
    <row r="590" spans="2:2" x14ac:dyDescent="0.2">
      <c r="B590" s="68"/>
    </row>
    <row r="591" spans="2:2" x14ac:dyDescent="0.2">
      <c r="B591" s="68"/>
    </row>
    <row r="592" spans="2:2" x14ac:dyDescent="0.2">
      <c r="B592" s="68"/>
    </row>
    <row r="593" spans="2:2" x14ac:dyDescent="0.2">
      <c r="B593" s="68"/>
    </row>
    <row r="594" spans="2:2" x14ac:dyDescent="0.2">
      <c r="B594" s="68"/>
    </row>
    <row r="595" spans="2:2" x14ac:dyDescent="0.2">
      <c r="B595" s="68"/>
    </row>
    <row r="596" spans="2:2" x14ac:dyDescent="0.2">
      <c r="B596" s="68"/>
    </row>
    <row r="597" spans="2:2" x14ac:dyDescent="0.2">
      <c r="B597" s="68"/>
    </row>
    <row r="598" spans="2:2" x14ac:dyDescent="0.2">
      <c r="B598" s="68"/>
    </row>
    <row r="599" spans="2:2" x14ac:dyDescent="0.2">
      <c r="B599" s="68"/>
    </row>
    <row r="600" spans="2:2" x14ac:dyDescent="0.2">
      <c r="B600" s="68"/>
    </row>
    <row r="601" spans="2:2" x14ac:dyDescent="0.2">
      <c r="B601" s="68"/>
    </row>
    <row r="602" spans="2:2" x14ac:dyDescent="0.2">
      <c r="B602" s="68"/>
    </row>
    <row r="603" spans="2:2" x14ac:dyDescent="0.2">
      <c r="B603" s="68"/>
    </row>
    <row r="604" spans="2:2" x14ac:dyDescent="0.2">
      <c r="B604" s="68"/>
    </row>
    <row r="605" spans="2:2" x14ac:dyDescent="0.2">
      <c r="B605" s="68"/>
    </row>
    <row r="606" spans="2:2" x14ac:dyDescent="0.2">
      <c r="B606" s="68"/>
    </row>
    <row r="607" spans="2:2" x14ac:dyDescent="0.2">
      <c r="B607" s="68"/>
    </row>
    <row r="608" spans="2:2" x14ac:dyDescent="0.2">
      <c r="B608" s="68"/>
    </row>
    <row r="609" spans="2:2" x14ac:dyDescent="0.2">
      <c r="B609" s="68"/>
    </row>
    <row r="610" spans="2:2" x14ac:dyDescent="0.2">
      <c r="B610" s="68"/>
    </row>
    <row r="611" spans="2:2" x14ac:dyDescent="0.2">
      <c r="B611" s="68"/>
    </row>
    <row r="612" spans="2:2" x14ac:dyDescent="0.2">
      <c r="B612" s="68"/>
    </row>
    <row r="613" spans="2:2" x14ac:dyDescent="0.2">
      <c r="B613" s="68"/>
    </row>
    <row r="614" spans="2:2" x14ac:dyDescent="0.2">
      <c r="B614" s="68"/>
    </row>
    <row r="615" spans="2:2" x14ac:dyDescent="0.2">
      <c r="B615" s="68"/>
    </row>
    <row r="616" spans="2:2" x14ac:dyDescent="0.2">
      <c r="B616" s="68"/>
    </row>
    <row r="617" spans="2:2" x14ac:dyDescent="0.2">
      <c r="B617" s="68"/>
    </row>
    <row r="618" spans="2:2" x14ac:dyDescent="0.2">
      <c r="B618" s="68"/>
    </row>
    <row r="619" spans="2:2" x14ac:dyDescent="0.2">
      <c r="B619" s="68"/>
    </row>
    <row r="620" spans="2:2" x14ac:dyDescent="0.2">
      <c r="B620" s="68"/>
    </row>
    <row r="621" spans="2:2" x14ac:dyDescent="0.2">
      <c r="B621" s="68"/>
    </row>
    <row r="622" spans="2:2" x14ac:dyDescent="0.2">
      <c r="B622" s="68"/>
    </row>
    <row r="623" spans="2:2" x14ac:dyDescent="0.2">
      <c r="B623" s="68"/>
    </row>
    <row r="624" spans="2:2" x14ac:dyDescent="0.2">
      <c r="B624" s="68"/>
    </row>
    <row r="625" spans="2:2" x14ac:dyDescent="0.2">
      <c r="B625" s="68"/>
    </row>
    <row r="626" spans="2:2" x14ac:dyDescent="0.2">
      <c r="B626" s="68"/>
    </row>
    <row r="627" spans="2:2" x14ac:dyDescent="0.2">
      <c r="B627" s="68"/>
    </row>
    <row r="628" spans="2:2" x14ac:dyDescent="0.2">
      <c r="B628" s="68"/>
    </row>
    <row r="629" spans="2:2" x14ac:dyDescent="0.2">
      <c r="B629" s="68"/>
    </row>
    <row r="630" spans="2:2" x14ac:dyDescent="0.2">
      <c r="B630" s="68"/>
    </row>
    <row r="631" spans="2:2" x14ac:dyDescent="0.2">
      <c r="B631" s="68"/>
    </row>
    <row r="632" spans="2:2" x14ac:dyDescent="0.2">
      <c r="B632" s="68"/>
    </row>
    <row r="633" spans="2:2" x14ac:dyDescent="0.2">
      <c r="B633" s="68"/>
    </row>
    <row r="634" spans="2:2" x14ac:dyDescent="0.2">
      <c r="B634" s="68"/>
    </row>
    <row r="635" spans="2:2" x14ac:dyDescent="0.2">
      <c r="B635" s="68"/>
    </row>
    <row r="636" spans="2:2" x14ac:dyDescent="0.2">
      <c r="B636" s="68"/>
    </row>
    <row r="637" spans="2:2" x14ac:dyDescent="0.2">
      <c r="B637" s="68"/>
    </row>
    <row r="638" spans="2:2" x14ac:dyDescent="0.2">
      <c r="B638" s="68"/>
    </row>
    <row r="639" spans="2:2" x14ac:dyDescent="0.2">
      <c r="B639" s="68"/>
    </row>
    <row r="640" spans="2:2" x14ac:dyDescent="0.2">
      <c r="B640" s="68"/>
    </row>
    <row r="641" spans="2:2" x14ac:dyDescent="0.2">
      <c r="B641" s="68"/>
    </row>
    <row r="642" spans="2:2" x14ac:dyDescent="0.2">
      <c r="B642" s="68"/>
    </row>
    <row r="643" spans="2:2" x14ac:dyDescent="0.2">
      <c r="B643" s="68"/>
    </row>
    <row r="644" spans="2:2" x14ac:dyDescent="0.2">
      <c r="B644" s="68"/>
    </row>
    <row r="645" spans="2:2" x14ac:dyDescent="0.2">
      <c r="B645" s="68"/>
    </row>
    <row r="646" spans="2:2" x14ac:dyDescent="0.2">
      <c r="B646" s="68"/>
    </row>
    <row r="647" spans="2:2" x14ac:dyDescent="0.2">
      <c r="B647" s="68"/>
    </row>
    <row r="648" spans="2:2" x14ac:dyDescent="0.2">
      <c r="B648" s="68"/>
    </row>
    <row r="649" spans="2:2" x14ac:dyDescent="0.2">
      <c r="B649" s="68"/>
    </row>
    <row r="650" spans="2:2" x14ac:dyDescent="0.2">
      <c r="B650" s="68"/>
    </row>
    <row r="651" spans="2:2" x14ac:dyDescent="0.2">
      <c r="B651" s="68"/>
    </row>
    <row r="652" spans="2:2" x14ac:dyDescent="0.2">
      <c r="B652" s="68"/>
    </row>
    <row r="653" spans="2:2" x14ac:dyDescent="0.2">
      <c r="B653" s="68"/>
    </row>
    <row r="654" spans="2:2" x14ac:dyDescent="0.2">
      <c r="B654" s="68"/>
    </row>
    <row r="655" spans="2:2" x14ac:dyDescent="0.2">
      <c r="B655" s="68"/>
    </row>
    <row r="656" spans="2:2" x14ac:dyDescent="0.2">
      <c r="B656" s="68"/>
    </row>
    <row r="657" spans="2:2" x14ac:dyDescent="0.2">
      <c r="B657" s="68"/>
    </row>
    <row r="658" spans="2:2" x14ac:dyDescent="0.2">
      <c r="B658" s="68"/>
    </row>
    <row r="659" spans="2:2" x14ac:dyDescent="0.2">
      <c r="B659" s="68"/>
    </row>
    <row r="660" spans="2:2" x14ac:dyDescent="0.2">
      <c r="B660" s="68"/>
    </row>
    <row r="661" spans="2:2" x14ac:dyDescent="0.2">
      <c r="B661" s="68"/>
    </row>
    <row r="662" spans="2:2" x14ac:dyDescent="0.2">
      <c r="B662" s="68"/>
    </row>
    <row r="663" spans="2:2" x14ac:dyDescent="0.2">
      <c r="B663" s="68"/>
    </row>
    <row r="664" spans="2:2" x14ac:dyDescent="0.2">
      <c r="B664" s="68"/>
    </row>
    <row r="665" spans="2:2" x14ac:dyDescent="0.2">
      <c r="B665" s="68"/>
    </row>
    <row r="666" spans="2:2" x14ac:dyDescent="0.2">
      <c r="B666" s="68"/>
    </row>
    <row r="667" spans="2:2" x14ac:dyDescent="0.2">
      <c r="B667" s="68"/>
    </row>
    <row r="668" spans="2:2" x14ac:dyDescent="0.2">
      <c r="B668" s="68"/>
    </row>
    <row r="669" spans="2:2" x14ac:dyDescent="0.2">
      <c r="B669" s="68"/>
    </row>
    <row r="670" spans="2:2" x14ac:dyDescent="0.2">
      <c r="B670" s="68"/>
    </row>
    <row r="671" spans="2:2" x14ac:dyDescent="0.2">
      <c r="B671" s="68"/>
    </row>
    <row r="672" spans="2:2" x14ac:dyDescent="0.2">
      <c r="B672" s="68"/>
    </row>
    <row r="673" spans="2:2" x14ac:dyDescent="0.2">
      <c r="B673" s="68"/>
    </row>
    <row r="674" spans="2:2" x14ac:dyDescent="0.2">
      <c r="B674" s="68"/>
    </row>
    <row r="675" spans="2:2" x14ac:dyDescent="0.2">
      <c r="B675" s="68"/>
    </row>
    <row r="676" spans="2:2" x14ac:dyDescent="0.2">
      <c r="B676" s="68"/>
    </row>
    <row r="677" spans="2:2" x14ac:dyDescent="0.2">
      <c r="B677" s="68"/>
    </row>
    <row r="678" spans="2:2" x14ac:dyDescent="0.2">
      <c r="B678" s="68"/>
    </row>
    <row r="679" spans="2:2" x14ac:dyDescent="0.2">
      <c r="B679" s="68"/>
    </row>
    <row r="680" spans="2:2" x14ac:dyDescent="0.2">
      <c r="B680" s="68"/>
    </row>
    <row r="681" spans="2:2" x14ac:dyDescent="0.2">
      <c r="B681" s="68"/>
    </row>
    <row r="682" spans="2:2" x14ac:dyDescent="0.2">
      <c r="B682" s="68"/>
    </row>
    <row r="683" spans="2:2" x14ac:dyDescent="0.2">
      <c r="B683" s="68"/>
    </row>
    <row r="684" spans="2:2" x14ac:dyDescent="0.2">
      <c r="B684" s="68"/>
    </row>
    <row r="685" spans="2:2" x14ac:dyDescent="0.2">
      <c r="B685" s="68"/>
    </row>
    <row r="686" spans="2:2" x14ac:dyDescent="0.2">
      <c r="B686" s="68"/>
    </row>
    <row r="687" spans="2:2" x14ac:dyDescent="0.2">
      <c r="B687" s="68"/>
    </row>
    <row r="688" spans="2:2" x14ac:dyDescent="0.2">
      <c r="B688" s="68"/>
    </row>
    <row r="689" spans="2:2" x14ac:dyDescent="0.2">
      <c r="B689" s="68"/>
    </row>
    <row r="690" spans="2:2" x14ac:dyDescent="0.2">
      <c r="B690" s="68"/>
    </row>
    <row r="691" spans="2:2" x14ac:dyDescent="0.2">
      <c r="B691" s="68"/>
    </row>
    <row r="692" spans="2:2" x14ac:dyDescent="0.2">
      <c r="B692" s="68"/>
    </row>
    <row r="693" spans="2:2" x14ac:dyDescent="0.2">
      <c r="B693" s="68"/>
    </row>
    <row r="694" spans="2:2" x14ac:dyDescent="0.2">
      <c r="B694" s="68"/>
    </row>
    <row r="695" spans="2:2" x14ac:dyDescent="0.2">
      <c r="B695" s="68"/>
    </row>
    <row r="696" spans="2:2" x14ac:dyDescent="0.2">
      <c r="B696" s="68"/>
    </row>
    <row r="697" spans="2:2" x14ac:dyDescent="0.2">
      <c r="B697" s="68"/>
    </row>
    <row r="698" spans="2:2" x14ac:dyDescent="0.2">
      <c r="B698" s="68"/>
    </row>
    <row r="699" spans="2:2" x14ac:dyDescent="0.2">
      <c r="B699" s="68"/>
    </row>
    <row r="700" spans="2:2" x14ac:dyDescent="0.2">
      <c r="B700" s="68"/>
    </row>
    <row r="701" spans="2:2" x14ac:dyDescent="0.2">
      <c r="B701" s="68"/>
    </row>
    <row r="702" spans="2:2" x14ac:dyDescent="0.2">
      <c r="B702" s="68"/>
    </row>
    <row r="703" spans="2:2" x14ac:dyDescent="0.2">
      <c r="B703" s="68"/>
    </row>
    <row r="704" spans="2:2" x14ac:dyDescent="0.2">
      <c r="B704" s="68"/>
    </row>
    <row r="705" spans="2:2" x14ac:dyDescent="0.2">
      <c r="B705" s="68"/>
    </row>
    <row r="706" spans="2:2" x14ac:dyDescent="0.2">
      <c r="B706" s="68"/>
    </row>
    <row r="707" spans="2:2" x14ac:dyDescent="0.2">
      <c r="B707" s="68"/>
    </row>
    <row r="708" spans="2:2" x14ac:dyDescent="0.2">
      <c r="B708" s="68"/>
    </row>
    <row r="709" spans="2:2" x14ac:dyDescent="0.2">
      <c r="B709" s="68"/>
    </row>
    <row r="710" spans="2:2" x14ac:dyDescent="0.2">
      <c r="B710" s="68"/>
    </row>
    <row r="711" spans="2:2" x14ac:dyDescent="0.2">
      <c r="B711" s="68"/>
    </row>
    <row r="712" spans="2:2" x14ac:dyDescent="0.2">
      <c r="B712" s="68"/>
    </row>
    <row r="713" spans="2:2" x14ac:dyDescent="0.2">
      <c r="B713" s="68"/>
    </row>
    <row r="714" spans="2:2" x14ac:dyDescent="0.2">
      <c r="B714" s="68"/>
    </row>
    <row r="715" spans="2:2" x14ac:dyDescent="0.2">
      <c r="B715" s="68"/>
    </row>
    <row r="716" spans="2:2" x14ac:dyDescent="0.2">
      <c r="B716" s="68"/>
    </row>
    <row r="717" spans="2:2" x14ac:dyDescent="0.2">
      <c r="B717" s="68"/>
    </row>
    <row r="718" spans="2:2" x14ac:dyDescent="0.2">
      <c r="B718" s="68"/>
    </row>
    <row r="719" spans="2:2" x14ac:dyDescent="0.2">
      <c r="B719" s="68"/>
    </row>
    <row r="720" spans="2:2" x14ac:dyDescent="0.2">
      <c r="B720" s="68"/>
    </row>
    <row r="721" spans="2:2" x14ac:dyDescent="0.2">
      <c r="B721" s="68"/>
    </row>
    <row r="722" spans="2:2" x14ac:dyDescent="0.2">
      <c r="B722" s="68"/>
    </row>
    <row r="723" spans="2:2" x14ac:dyDescent="0.2">
      <c r="B723" s="68"/>
    </row>
    <row r="724" spans="2:2" x14ac:dyDescent="0.2">
      <c r="B724" s="68"/>
    </row>
    <row r="725" spans="2:2" x14ac:dyDescent="0.2">
      <c r="B725" s="68"/>
    </row>
    <row r="726" spans="2:2" x14ac:dyDescent="0.2">
      <c r="B726" s="68"/>
    </row>
    <row r="727" spans="2:2" x14ac:dyDescent="0.2">
      <c r="B727" s="68"/>
    </row>
    <row r="728" spans="2:2" x14ac:dyDescent="0.2">
      <c r="B728" s="68"/>
    </row>
    <row r="729" spans="2:2" x14ac:dyDescent="0.2">
      <c r="B729" s="68"/>
    </row>
    <row r="730" spans="2:2" x14ac:dyDescent="0.2">
      <c r="B730" s="68"/>
    </row>
    <row r="731" spans="2:2" x14ac:dyDescent="0.2">
      <c r="B731" s="68"/>
    </row>
    <row r="732" spans="2:2" x14ac:dyDescent="0.2">
      <c r="B732" s="68"/>
    </row>
    <row r="733" spans="2:2" x14ac:dyDescent="0.2">
      <c r="B733" s="68"/>
    </row>
    <row r="734" spans="2:2" x14ac:dyDescent="0.2">
      <c r="B734" s="68"/>
    </row>
    <row r="735" spans="2:2" x14ac:dyDescent="0.2">
      <c r="B735" s="68"/>
    </row>
    <row r="736" spans="2:2" x14ac:dyDescent="0.2">
      <c r="B736" s="68"/>
    </row>
    <row r="737" spans="2:2" x14ac:dyDescent="0.2">
      <c r="B737" s="68"/>
    </row>
    <row r="738" spans="2:2" x14ac:dyDescent="0.2">
      <c r="B738" s="68"/>
    </row>
    <row r="739" spans="2:2" x14ac:dyDescent="0.2">
      <c r="B739" s="68"/>
    </row>
    <row r="740" spans="2:2" x14ac:dyDescent="0.2">
      <c r="B740" s="68"/>
    </row>
    <row r="741" spans="2:2" x14ac:dyDescent="0.2">
      <c r="B741" s="68"/>
    </row>
    <row r="742" spans="2:2" x14ac:dyDescent="0.2">
      <c r="B742" s="68"/>
    </row>
    <row r="743" spans="2:2" x14ac:dyDescent="0.2">
      <c r="B743" s="68"/>
    </row>
    <row r="744" spans="2:2" x14ac:dyDescent="0.2">
      <c r="B744" s="68"/>
    </row>
    <row r="745" spans="2:2" x14ac:dyDescent="0.2">
      <c r="B745" s="68"/>
    </row>
    <row r="746" spans="2:2" x14ac:dyDescent="0.2">
      <c r="B746" s="68"/>
    </row>
    <row r="747" spans="2:2" x14ac:dyDescent="0.2">
      <c r="B747" s="68"/>
    </row>
    <row r="748" spans="2:2" x14ac:dyDescent="0.2">
      <c r="B748" s="68"/>
    </row>
    <row r="749" spans="2:2" x14ac:dyDescent="0.2">
      <c r="B749" s="68"/>
    </row>
    <row r="750" spans="2:2" x14ac:dyDescent="0.2">
      <c r="B750" s="68"/>
    </row>
    <row r="751" spans="2:2" x14ac:dyDescent="0.2">
      <c r="B751" s="68"/>
    </row>
    <row r="752" spans="2:2" x14ac:dyDescent="0.2">
      <c r="B752" s="68"/>
    </row>
    <row r="753" spans="2:2" x14ac:dyDescent="0.2">
      <c r="B753" s="68"/>
    </row>
    <row r="754" spans="2:2" x14ac:dyDescent="0.2">
      <c r="B754" s="68"/>
    </row>
    <row r="755" spans="2:2" x14ac:dyDescent="0.2">
      <c r="B755" s="68"/>
    </row>
    <row r="756" spans="2:2" x14ac:dyDescent="0.2">
      <c r="B756" s="68"/>
    </row>
    <row r="757" spans="2:2" x14ac:dyDescent="0.2">
      <c r="B757" s="68"/>
    </row>
    <row r="758" spans="2:2" x14ac:dyDescent="0.2">
      <c r="B758" s="68"/>
    </row>
    <row r="759" spans="2:2" x14ac:dyDescent="0.2">
      <c r="B759" s="68"/>
    </row>
    <row r="760" spans="2:2" x14ac:dyDescent="0.2">
      <c r="B760" s="68"/>
    </row>
    <row r="761" spans="2:2" x14ac:dyDescent="0.2">
      <c r="B761" s="68"/>
    </row>
    <row r="762" spans="2:2" x14ac:dyDescent="0.2">
      <c r="B762" s="68"/>
    </row>
    <row r="763" spans="2:2" x14ac:dyDescent="0.2">
      <c r="B763" s="68"/>
    </row>
    <row r="764" spans="2:2" x14ac:dyDescent="0.2">
      <c r="B764" s="68"/>
    </row>
    <row r="765" spans="2:2" x14ac:dyDescent="0.2">
      <c r="B765" s="68"/>
    </row>
    <row r="766" spans="2:2" x14ac:dyDescent="0.2">
      <c r="B766" s="68"/>
    </row>
    <row r="767" spans="2:2" x14ac:dyDescent="0.2">
      <c r="B767" s="68"/>
    </row>
    <row r="768" spans="2:2" x14ac:dyDescent="0.2">
      <c r="B768" s="68"/>
    </row>
    <row r="769" spans="2:2" x14ac:dyDescent="0.2">
      <c r="B769" s="68"/>
    </row>
    <row r="770" spans="2:2" x14ac:dyDescent="0.2">
      <c r="B770" s="68"/>
    </row>
    <row r="771" spans="2:2" x14ac:dyDescent="0.2">
      <c r="B771" s="68"/>
    </row>
    <row r="772" spans="2:2" x14ac:dyDescent="0.2">
      <c r="B772" s="68"/>
    </row>
    <row r="773" spans="2:2" x14ac:dyDescent="0.2">
      <c r="B773" s="68"/>
    </row>
    <row r="774" spans="2:2" x14ac:dyDescent="0.2">
      <c r="B774" s="68"/>
    </row>
    <row r="775" spans="2:2" x14ac:dyDescent="0.2">
      <c r="B775" s="68"/>
    </row>
    <row r="776" spans="2:2" x14ac:dyDescent="0.2">
      <c r="B776" s="68"/>
    </row>
    <row r="777" spans="2:2" x14ac:dyDescent="0.2">
      <c r="B777" s="68"/>
    </row>
    <row r="778" spans="2:2" x14ac:dyDescent="0.2">
      <c r="B778" s="68"/>
    </row>
    <row r="779" spans="2:2" x14ac:dyDescent="0.2">
      <c r="B779" s="68"/>
    </row>
    <row r="780" spans="2:2" x14ac:dyDescent="0.2">
      <c r="B780" s="68"/>
    </row>
    <row r="781" spans="2:2" x14ac:dyDescent="0.2">
      <c r="B781" s="68"/>
    </row>
    <row r="782" spans="2:2" x14ac:dyDescent="0.2">
      <c r="B782" s="68"/>
    </row>
    <row r="783" spans="2:2" x14ac:dyDescent="0.2">
      <c r="B783" s="68"/>
    </row>
    <row r="784" spans="2:2" x14ac:dyDescent="0.2">
      <c r="B784" s="68"/>
    </row>
    <row r="785" spans="2:2" x14ac:dyDescent="0.2">
      <c r="B785" s="68"/>
    </row>
    <row r="786" spans="2:2" x14ac:dyDescent="0.2">
      <c r="B786" s="68"/>
    </row>
    <row r="787" spans="2:2" x14ac:dyDescent="0.2">
      <c r="B787" s="68"/>
    </row>
    <row r="788" spans="2:2" x14ac:dyDescent="0.2">
      <c r="B788" s="68"/>
    </row>
    <row r="789" spans="2:2" x14ac:dyDescent="0.2">
      <c r="B789" s="68"/>
    </row>
    <row r="790" spans="2:2" x14ac:dyDescent="0.2">
      <c r="B790" s="68"/>
    </row>
    <row r="791" spans="2:2" x14ac:dyDescent="0.2">
      <c r="B791" s="68"/>
    </row>
    <row r="792" spans="2:2" x14ac:dyDescent="0.2">
      <c r="B792" s="68"/>
    </row>
    <row r="793" spans="2:2" x14ac:dyDescent="0.2">
      <c r="B793" s="68"/>
    </row>
    <row r="794" spans="2:2" x14ac:dyDescent="0.2">
      <c r="B794" s="68"/>
    </row>
    <row r="795" spans="2:2" x14ac:dyDescent="0.2">
      <c r="B795" s="68"/>
    </row>
    <row r="796" spans="2:2" x14ac:dyDescent="0.2">
      <c r="B796" s="68"/>
    </row>
    <row r="797" spans="2:2" x14ac:dyDescent="0.2">
      <c r="B797" s="68"/>
    </row>
    <row r="798" spans="2:2" x14ac:dyDescent="0.2">
      <c r="B798" s="68"/>
    </row>
    <row r="799" spans="2:2" x14ac:dyDescent="0.2">
      <c r="B799" s="68"/>
    </row>
    <row r="800" spans="2:2" x14ac:dyDescent="0.2">
      <c r="B800" s="68"/>
    </row>
    <row r="801" spans="2:2" x14ac:dyDescent="0.2">
      <c r="B801" s="68"/>
    </row>
    <row r="802" spans="2:2" x14ac:dyDescent="0.2">
      <c r="B802" s="68"/>
    </row>
    <row r="803" spans="2:2" x14ac:dyDescent="0.2">
      <c r="B803" s="68"/>
    </row>
    <row r="804" spans="2:2" x14ac:dyDescent="0.2">
      <c r="B804" s="68"/>
    </row>
    <row r="805" spans="2:2" x14ac:dyDescent="0.2">
      <c r="B805" s="68"/>
    </row>
    <row r="806" spans="2:2" x14ac:dyDescent="0.2">
      <c r="B806" s="68"/>
    </row>
    <row r="807" spans="2:2" x14ac:dyDescent="0.2">
      <c r="B807" s="68"/>
    </row>
    <row r="808" spans="2:2" x14ac:dyDescent="0.2">
      <c r="B808" s="68"/>
    </row>
    <row r="809" spans="2:2" x14ac:dyDescent="0.2">
      <c r="B809" s="68"/>
    </row>
    <row r="810" spans="2:2" x14ac:dyDescent="0.2">
      <c r="B810" s="68"/>
    </row>
    <row r="811" spans="2:2" x14ac:dyDescent="0.2">
      <c r="B811" s="68"/>
    </row>
    <row r="812" spans="2:2" x14ac:dyDescent="0.2">
      <c r="B812" s="68"/>
    </row>
    <row r="813" spans="2:2" x14ac:dyDescent="0.2">
      <c r="B813" s="68"/>
    </row>
    <row r="814" spans="2:2" x14ac:dyDescent="0.2">
      <c r="B814" s="68"/>
    </row>
    <row r="815" spans="2:2" x14ac:dyDescent="0.2">
      <c r="B815" s="68"/>
    </row>
    <row r="816" spans="2:2" x14ac:dyDescent="0.2">
      <c r="B816" s="68"/>
    </row>
    <row r="817" spans="2:2" x14ac:dyDescent="0.2">
      <c r="B817" s="68"/>
    </row>
    <row r="818" spans="2:2" x14ac:dyDescent="0.2">
      <c r="B818" s="68"/>
    </row>
    <row r="819" spans="2:2" x14ac:dyDescent="0.2">
      <c r="B819" s="68"/>
    </row>
    <row r="820" spans="2:2" x14ac:dyDescent="0.2">
      <c r="B820" s="68"/>
    </row>
    <row r="821" spans="2:2" x14ac:dyDescent="0.2">
      <c r="B821" s="68"/>
    </row>
    <row r="822" spans="2:2" x14ac:dyDescent="0.2">
      <c r="B822" s="68"/>
    </row>
    <row r="823" spans="2:2" x14ac:dyDescent="0.2">
      <c r="B823" s="68"/>
    </row>
    <row r="824" spans="2:2" x14ac:dyDescent="0.2">
      <c r="B824" s="68"/>
    </row>
    <row r="825" spans="2:2" x14ac:dyDescent="0.2">
      <c r="B825" s="68"/>
    </row>
    <row r="826" spans="2:2" x14ac:dyDescent="0.2">
      <c r="B826" s="68"/>
    </row>
    <row r="827" spans="2:2" x14ac:dyDescent="0.2">
      <c r="B827" s="68"/>
    </row>
    <row r="828" spans="2:2" x14ac:dyDescent="0.2">
      <c r="B828" s="68"/>
    </row>
    <row r="829" spans="2:2" x14ac:dyDescent="0.2">
      <c r="B829" s="68"/>
    </row>
    <row r="830" spans="2:2" x14ac:dyDescent="0.2">
      <c r="B830" s="68"/>
    </row>
    <row r="831" spans="2:2" x14ac:dyDescent="0.2">
      <c r="B831" s="68"/>
    </row>
    <row r="832" spans="2:2" x14ac:dyDescent="0.2">
      <c r="B832" s="68"/>
    </row>
    <row r="833" spans="2:2" x14ac:dyDescent="0.2">
      <c r="B833" s="68"/>
    </row>
    <row r="834" spans="2:2" x14ac:dyDescent="0.2">
      <c r="B834" s="68"/>
    </row>
    <row r="835" spans="2:2" x14ac:dyDescent="0.2">
      <c r="B835" s="68"/>
    </row>
    <row r="836" spans="2:2" x14ac:dyDescent="0.2">
      <c r="B836" s="68"/>
    </row>
    <row r="837" spans="2:2" x14ac:dyDescent="0.2">
      <c r="B837" s="68"/>
    </row>
    <row r="838" spans="2:2" x14ac:dyDescent="0.2">
      <c r="B838" s="68"/>
    </row>
    <row r="839" spans="2:2" x14ac:dyDescent="0.2">
      <c r="B839" s="68"/>
    </row>
    <row r="840" spans="2:2" x14ac:dyDescent="0.2">
      <c r="B840" s="68"/>
    </row>
    <row r="841" spans="2:2" x14ac:dyDescent="0.2">
      <c r="B841" s="68"/>
    </row>
    <row r="842" spans="2:2" x14ac:dyDescent="0.2">
      <c r="B842" s="68"/>
    </row>
    <row r="843" spans="2:2" x14ac:dyDescent="0.2">
      <c r="B843" s="68"/>
    </row>
    <row r="844" spans="2:2" x14ac:dyDescent="0.2">
      <c r="B844" s="68"/>
    </row>
    <row r="845" spans="2:2" x14ac:dyDescent="0.2">
      <c r="B845" s="68"/>
    </row>
    <row r="846" spans="2:2" x14ac:dyDescent="0.2">
      <c r="B846" s="68"/>
    </row>
    <row r="847" spans="2:2" x14ac:dyDescent="0.2">
      <c r="B847" s="68"/>
    </row>
    <row r="848" spans="2:2" x14ac:dyDescent="0.2">
      <c r="B848" s="68"/>
    </row>
    <row r="849" spans="2:2" x14ac:dyDescent="0.2">
      <c r="B849" s="68"/>
    </row>
    <row r="850" spans="2:2" x14ac:dyDescent="0.2">
      <c r="B850" s="68"/>
    </row>
    <row r="851" spans="2:2" x14ac:dyDescent="0.2">
      <c r="B851" s="68"/>
    </row>
    <row r="852" spans="2:2" x14ac:dyDescent="0.2">
      <c r="B852" s="68"/>
    </row>
    <row r="853" spans="2:2" x14ac:dyDescent="0.2">
      <c r="B853" s="68"/>
    </row>
    <row r="854" spans="2:2" x14ac:dyDescent="0.2">
      <c r="B854" s="68"/>
    </row>
    <row r="855" spans="2:2" x14ac:dyDescent="0.2">
      <c r="B855" s="68"/>
    </row>
    <row r="856" spans="2:2" x14ac:dyDescent="0.2">
      <c r="B856" s="68"/>
    </row>
    <row r="857" spans="2:2" x14ac:dyDescent="0.2">
      <c r="B857" s="68"/>
    </row>
    <row r="858" spans="2:2" x14ac:dyDescent="0.2">
      <c r="B858" s="68"/>
    </row>
    <row r="859" spans="2:2" x14ac:dyDescent="0.2">
      <c r="B859" s="68"/>
    </row>
    <row r="860" spans="2:2" x14ac:dyDescent="0.2">
      <c r="B860" s="68"/>
    </row>
    <row r="861" spans="2:2" x14ac:dyDescent="0.2">
      <c r="B861" s="68"/>
    </row>
    <row r="862" spans="2:2" x14ac:dyDescent="0.2">
      <c r="B862" s="68"/>
    </row>
    <row r="863" spans="2:2" x14ac:dyDescent="0.2">
      <c r="B863" s="68"/>
    </row>
    <row r="864" spans="2:2" x14ac:dyDescent="0.2">
      <c r="B864" s="68"/>
    </row>
    <row r="865" spans="2:2" x14ac:dyDescent="0.2">
      <c r="B865" s="68"/>
    </row>
    <row r="866" spans="2:2" x14ac:dyDescent="0.2">
      <c r="B866" s="68"/>
    </row>
    <row r="867" spans="2:2" x14ac:dyDescent="0.2">
      <c r="B867" s="68"/>
    </row>
    <row r="868" spans="2:2" x14ac:dyDescent="0.2">
      <c r="B868" s="68"/>
    </row>
    <row r="869" spans="2:2" x14ac:dyDescent="0.2">
      <c r="B869" s="68"/>
    </row>
    <row r="870" spans="2:2" x14ac:dyDescent="0.2">
      <c r="B870" s="68"/>
    </row>
    <row r="871" spans="2:2" x14ac:dyDescent="0.2">
      <c r="B871" s="68"/>
    </row>
    <row r="872" spans="2:2" x14ac:dyDescent="0.2">
      <c r="B872" s="68"/>
    </row>
    <row r="873" spans="2:2" x14ac:dyDescent="0.2">
      <c r="B873" s="68"/>
    </row>
    <row r="874" spans="2:2" x14ac:dyDescent="0.2">
      <c r="B874" s="68"/>
    </row>
    <row r="875" spans="2:2" x14ac:dyDescent="0.2">
      <c r="B875" s="68"/>
    </row>
    <row r="876" spans="2:2" x14ac:dyDescent="0.2">
      <c r="B876" s="68"/>
    </row>
    <row r="877" spans="2:2" x14ac:dyDescent="0.2">
      <c r="B877" s="68"/>
    </row>
    <row r="878" spans="2:2" x14ac:dyDescent="0.2">
      <c r="B878" s="68"/>
    </row>
    <row r="879" spans="2:2" x14ac:dyDescent="0.2">
      <c r="B879" s="68"/>
    </row>
    <row r="880" spans="2:2" x14ac:dyDescent="0.2">
      <c r="B880" s="68"/>
    </row>
    <row r="881" spans="2:2" x14ac:dyDescent="0.2">
      <c r="B881" s="68"/>
    </row>
    <row r="882" spans="2:2" x14ac:dyDescent="0.2">
      <c r="B882" s="68"/>
    </row>
    <row r="883" spans="2:2" x14ac:dyDescent="0.2">
      <c r="B883" s="68"/>
    </row>
    <row r="884" spans="2:2" x14ac:dyDescent="0.2">
      <c r="B884" s="68"/>
    </row>
    <row r="885" spans="2:2" x14ac:dyDescent="0.2">
      <c r="B885" s="68"/>
    </row>
    <row r="886" spans="2:2" x14ac:dyDescent="0.2">
      <c r="B886" s="68"/>
    </row>
    <row r="887" spans="2:2" x14ac:dyDescent="0.2">
      <c r="B887" s="68"/>
    </row>
    <row r="888" spans="2:2" x14ac:dyDescent="0.2">
      <c r="B888" s="68"/>
    </row>
    <row r="889" spans="2:2" x14ac:dyDescent="0.2">
      <c r="B889" s="68"/>
    </row>
    <row r="890" spans="2:2" x14ac:dyDescent="0.2">
      <c r="B890" s="68"/>
    </row>
    <row r="891" spans="2:2" x14ac:dyDescent="0.2">
      <c r="B891" s="68"/>
    </row>
    <row r="892" spans="2:2" x14ac:dyDescent="0.2">
      <c r="B892" s="68"/>
    </row>
    <row r="893" spans="2:2" x14ac:dyDescent="0.2">
      <c r="B893" s="68"/>
    </row>
    <row r="894" spans="2:2" x14ac:dyDescent="0.2">
      <c r="B894" s="68"/>
    </row>
    <row r="895" spans="2:2" x14ac:dyDescent="0.2">
      <c r="B895" s="68"/>
    </row>
    <row r="896" spans="2:2" x14ac:dyDescent="0.2">
      <c r="B896" s="68"/>
    </row>
    <row r="897" spans="2:2" x14ac:dyDescent="0.2">
      <c r="B897" s="68"/>
    </row>
    <row r="898" spans="2:2" x14ac:dyDescent="0.2">
      <c r="B898" s="68"/>
    </row>
    <row r="899" spans="2:2" x14ac:dyDescent="0.2">
      <c r="B899" s="68"/>
    </row>
    <row r="900" spans="2:2" x14ac:dyDescent="0.2">
      <c r="B900" s="68"/>
    </row>
    <row r="901" spans="2:2" x14ac:dyDescent="0.2">
      <c r="B901" s="68"/>
    </row>
    <row r="902" spans="2:2" x14ac:dyDescent="0.2">
      <c r="B902" s="68"/>
    </row>
    <row r="903" spans="2:2" x14ac:dyDescent="0.2">
      <c r="B903" s="68"/>
    </row>
    <row r="904" spans="2:2" x14ac:dyDescent="0.2">
      <c r="B904" s="68"/>
    </row>
    <row r="905" spans="2:2" x14ac:dyDescent="0.2">
      <c r="B905" s="68"/>
    </row>
    <row r="906" spans="2:2" x14ac:dyDescent="0.2">
      <c r="B906" s="68"/>
    </row>
    <row r="907" spans="2:2" x14ac:dyDescent="0.2">
      <c r="B907" s="68"/>
    </row>
    <row r="908" spans="2:2" x14ac:dyDescent="0.2">
      <c r="B908" s="68"/>
    </row>
    <row r="909" spans="2:2" x14ac:dyDescent="0.2">
      <c r="B909" s="68"/>
    </row>
    <row r="910" spans="2:2" x14ac:dyDescent="0.2">
      <c r="B910" s="68"/>
    </row>
    <row r="911" spans="2:2" x14ac:dyDescent="0.2">
      <c r="B911" s="68"/>
    </row>
    <row r="912" spans="2:2" x14ac:dyDescent="0.2">
      <c r="B912" s="68"/>
    </row>
    <row r="913" spans="2:2" x14ac:dyDescent="0.2">
      <c r="B913" s="68"/>
    </row>
    <row r="914" spans="2:2" x14ac:dyDescent="0.2">
      <c r="B914" s="68"/>
    </row>
    <row r="915" spans="2:2" x14ac:dyDescent="0.2">
      <c r="B915" s="68"/>
    </row>
    <row r="916" spans="2:2" x14ac:dyDescent="0.2">
      <c r="B916" s="68"/>
    </row>
    <row r="917" spans="2:2" x14ac:dyDescent="0.2">
      <c r="B917" s="68"/>
    </row>
    <row r="918" spans="2:2" x14ac:dyDescent="0.2">
      <c r="B918" s="68"/>
    </row>
    <row r="919" spans="2:2" x14ac:dyDescent="0.2">
      <c r="B919" s="68"/>
    </row>
    <row r="920" spans="2:2" x14ac:dyDescent="0.2">
      <c r="B920" s="68"/>
    </row>
    <row r="921" spans="2:2" x14ac:dyDescent="0.2">
      <c r="B921" s="68"/>
    </row>
    <row r="922" spans="2:2" x14ac:dyDescent="0.2">
      <c r="B922" s="68"/>
    </row>
    <row r="923" spans="2:2" x14ac:dyDescent="0.2">
      <c r="B923" s="68"/>
    </row>
    <row r="924" spans="2:2" x14ac:dyDescent="0.2">
      <c r="B924" s="68"/>
    </row>
    <row r="925" spans="2:2" x14ac:dyDescent="0.2">
      <c r="B925" s="68"/>
    </row>
    <row r="926" spans="2:2" x14ac:dyDescent="0.2">
      <c r="B926" s="68"/>
    </row>
    <row r="927" spans="2:2" x14ac:dyDescent="0.2">
      <c r="B927" s="68"/>
    </row>
    <row r="928" spans="2:2" x14ac:dyDescent="0.2">
      <c r="B928" s="68"/>
    </row>
    <row r="929" spans="2:2" x14ac:dyDescent="0.2">
      <c r="B929" s="68"/>
    </row>
    <row r="930" spans="2:2" x14ac:dyDescent="0.2">
      <c r="B930" s="68"/>
    </row>
    <row r="931" spans="2:2" x14ac:dyDescent="0.2">
      <c r="B931" s="68"/>
    </row>
    <row r="932" spans="2:2" x14ac:dyDescent="0.2">
      <c r="B932" s="68"/>
    </row>
    <row r="933" spans="2:2" x14ac:dyDescent="0.2">
      <c r="B933" s="68"/>
    </row>
    <row r="934" spans="2:2" x14ac:dyDescent="0.2">
      <c r="B934" s="68"/>
    </row>
    <row r="935" spans="2:2" x14ac:dyDescent="0.2">
      <c r="B935" s="68"/>
    </row>
    <row r="936" spans="2:2" x14ac:dyDescent="0.2">
      <c r="B936" s="68"/>
    </row>
    <row r="937" spans="2:2" x14ac:dyDescent="0.2">
      <c r="B937" s="68"/>
    </row>
    <row r="938" spans="2:2" x14ac:dyDescent="0.2">
      <c r="B938" s="68"/>
    </row>
    <row r="939" spans="2:2" x14ac:dyDescent="0.2">
      <c r="B939" s="68"/>
    </row>
    <row r="940" spans="2:2" x14ac:dyDescent="0.2">
      <c r="B940" s="68"/>
    </row>
    <row r="941" spans="2:2" x14ac:dyDescent="0.2">
      <c r="B941" s="68"/>
    </row>
    <row r="942" spans="2:2" x14ac:dyDescent="0.2">
      <c r="B942" s="68"/>
    </row>
    <row r="943" spans="2:2" x14ac:dyDescent="0.2">
      <c r="B943" s="68"/>
    </row>
    <row r="944" spans="2:2" x14ac:dyDescent="0.2">
      <c r="B944" s="68"/>
    </row>
    <row r="945" spans="2:2" x14ac:dyDescent="0.2">
      <c r="B945" s="68"/>
    </row>
    <row r="946" spans="2:2" x14ac:dyDescent="0.2">
      <c r="B946" s="68"/>
    </row>
    <row r="947" spans="2:2" x14ac:dyDescent="0.2">
      <c r="B947" s="68"/>
    </row>
    <row r="948" spans="2:2" x14ac:dyDescent="0.2">
      <c r="B948" s="68"/>
    </row>
    <row r="949" spans="2:2" x14ac:dyDescent="0.2">
      <c r="B949" s="68"/>
    </row>
    <row r="950" spans="2:2" x14ac:dyDescent="0.2">
      <c r="B950" s="68"/>
    </row>
    <row r="951" spans="2:2" x14ac:dyDescent="0.2">
      <c r="B951" s="68"/>
    </row>
    <row r="952" spans="2:2" x14ac:dyDescent="0.2">
      <c r="B952" s="68"/>
    </row>
    <row r="953" spans="2:2" x14ac:dyDescent="0.2">
      <c r="B953" s="68"/>
    </row>
    <row r="954" spans="2:2" x14ac:dyDescent="0.2">
      <c r="B954" s="68"/>
    </row>
    <row r="955" spans="2:2" x14ac:dyDescent="0.2">
      <c r="B955" s="68"/>
    </row>
    <row r="956" spans="2:2" x14ac:dyDescent="0.2">
      <c r="B956" s="68"/>
    </row>
    <row r="957" spans="2:2" x14ac:dyDescent="0.2">
      <c r="B957" s="68"/>
    </row>
    <row r="958" spans="2:2" x14ac:dyDescent="0.2">
      <c r="B958" s="68"/>
    </row>
    <row r="959" spans="2:2" x14ac:dyDescent="0.2">
      <c r="B959" s="68"/>
    </row>
    <row r="960" spans="2:2" x14ac:dyDescent="0.2">
      <c r="B960" s="68"/>
    </row>
    <row r="961" spans="2:2" x14ac:dyDescent="0.2">
      <c r="B961" s="68"/>
    </row>
    <row r="962" spans="2:2" x14ac:dyDescent="0.2">
      <c r="B962" s="68"/>
    </row>
    <row r="963" spans="2:2" x14ac:dyDescent="0.2">
      <c r="B963" s="68"/>
    </row>
    <row r="964" spans="2:2" x14ac:dyDescent="0.2">
      <c r="B964" s="68"/>
    </row>
    <row r="965" spans="2:2" x14ac:dyDescent="0.2">
      <c r="B965" s="68"/>
    </row>
    <row r="966" spans="2:2" x14ac:dyDescent="0.2">
      <c r="B966" s="68"/>
    </row>
    <row r="967" spans="2:2" x14ac:dyDescent="0.2">
      <c r="B967" s="68"/>
    </row>
    <row r="968" spans="2:2" x14ac:dyDescent="0.2">
      <c r="B968" s="68"/>
    </row>
    <row r="969" spans="2:2" x14ac:dyDescent="0.2">
      <c r="B969" s="68"/>
    </row>
    <row r="970" spans="2:2" x14ac:dyDescent="0.2">
      <c r="B970" s="68"/>
    </row>
    <row r="971" spans="2:2" x14ac:dyDescent="0.2">
      <c r="B971" s="68"/>
    </row>
    <row r="972" spans="2:2" x14ac:dyDescent="0.2">
      <c r="B972" s="68"/>
    </row>
    <row r="973" spans="2:2" x14ac:dyDescent="0.2">
      <c r="B973" s="68"/>
    </row>
    <row r="974" spans="2:2" x14ac:dyDescent="0.2">
      <c r="B974" s="68"/>
    </row>
    <row r="975" spans="2:2" x14ac:dyDescent="0.2">
      <c r="B975" s="68"/>
    </row>
    <row r="976" spans="2:2" x14ac:dyDescent="0.2">
      <c r="B976" s="68"/>
    </row>
    <row r="977" spans="2:2" x14ac:dyDescent="0.2">
      <c r="B977" s="68"/>
    </row>
    <row r="978" spans="2:2" x14ac:dyDescent="0.2">
      <c r="B978" s="68"/>
    </row>
    <row r="979" spans="2:2" x14ac:dyDescent="0.2">
      <c r="B979" s="68"/>
    </row>
    <row r="980" spans="2:2" x14ac:dyDescent="0.2">
      <c r="B980" s="68"/>
    </row>
    <row r="981" spans="2:2" x14ac:dyDescent="0.2">
      <c r="B981" s="68"/>
    </row>
    <row r="982" spans="2:2" x14ac:dyDescent="0.2">
      <c r="B982" s="68"/>
    </row>
    <row r="983" spans="2:2" x14ac:dyDescent="0.2">
      <c r="B983" s="68"/>
    </row>
    <row r="984" spans="2:2" x14ac:dyDescent="0.2">
      <c r="B984" s="68"/>
    </row>
    <row r="985" spans="2:2" x14ac:dyDescent="0.2">
      <c r="B985" s="68"/>
    </row>
    <row r="986" spans="2:2" x14ac:dyDescent="0.2">
      <c r="B986" s="68"/>
    </row>
    <row r="987" spans="2:2" x14ac:dyDescent="0.2">
      <c r="B987" s="68"/>
    </row>
    <row r="988" spans="2:2" x14ac:dyDescent="0.2">
      <c r="B988" s="68"/>
    </row>
    <row r="989" spans="2:2" x14ac:dyDescent="0.2">
      <c r="B989" s="68"/>
    </row>
    <row r="990" spans="2:2" x14ac:dyDescent="0.2">
      <c r="B990" s="68"/>
    </row>
    <row r="991" spans="2:2" x14ac:dyDescent="0.2">
      <c r="B991" s="68"/>
    </row>
    <row r="992" spans="2:2" x14ac:dyDescent="0.2">
      <c r="B992" s="68"/>
    </row>
    <row r="993" spans="2:2" x14ac:dyDescent="0.2">
      <c r="B993" s="68"/>
    </row>
    <row r="994" spans="2:2" x14ac:dyDescent="0.2">
      <c r="B994" s="68"/>
    </row>
    <row r="995" spans="2:2" x14ac:dyDescent="0.2">
      <c r="B995" s="68"/>
    </row>
    <row r="996" spans="2:2" x14ac:dyDescent="0.2">
      <c r="B996" s="68"/>
    </row>
    <row r="997" spans="2:2" x14ac:dyDescent="0.2">
      <c r="B997" s="68"/>
    </row>
    <row r="998" spans="2:2" x14ac:dyDescent="0.2">
      <c r="B998" s="68"/>
    </row>
    <row r="999" spans="2:2" x14ac:dyDescent="0.2">
      <c r="B999" s="68"/>
    </row>
    <row r="1000" spans="2:2" x14ac:dyDescent="0.2">
      <c r="B1000" s="68"/>
    </row>
    <row r="1001" spans="2:2" x14ac:dyDescent="0.2">
      <c r="B1001" s="68"/>
    </row>
    <row r="1002" spans="2:2" x14ac:dyDescent="0.2">
      <c r="B1002" s="68"/>
    </row>
    <row r="1003" spans="2:2" x14ac:dyDescent="0.2">
      <c r="B1003" s="68"/>
    </row>
    <row r="1004" spans="2:2" x14ac:dyDescent="0.2">
      <c r="B1004" s="68"/>
    </row>
  </sheetData>
  <hyperlinks>
    <hyperlink ref="B14" r:id="rId1" display="https://twitter.com/home?status=Create%20a%20business/funding/revenue%20plan%20for%20your%20startup,%20free%20template%20https%3A//goo.gl/FAKPWV%20via%20%40AbhinavSahai%20"/>
    <hyperlink ref="B15" r:id="rId2" display="https://www.facebook.com/sharer/sharer.php?u=https%3A//docs.google.com/spreadsheets/d/1f0TI09b3przUBkH9pF2ChyTYGv3RNecSkjuOymf35_w/edit%23gid=166361241"/>
    <hyperlink ref="B16" r:id="rId3"/>
    <hyperlink ref="B17" r:id="rId4" display="https://plus.google.com/share?url=https%3A//docs.google.com/spreadsheets/d/1f0TI09b3przUBkH9pF2ChyTYGv3RNecSkjuOymf35_w/edit%23gid=1663612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Overall Cash Flow</vt:lpstr>
      <vt:lpstr>Glance</vt:lpstr>
      <vt:lpstr>Salary</vt:lpstr>
      <vt:lpstr>Outsourcing-Costs</vt:lpstr>
      <vt:lpstr>Expenses</vt:lpstr>
      <vt:lpstr>Events</vt:lpstr>
      <vt:lpstr>Pricing</vt:lpstr>
      <vt:lpstr>Revenues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parthipan</dc:creator>
  <cp:lastModifiedBy>parthipan</cp:lastModifiedBy>
  <dcterms:created xsi:type="dcterms:W3CDTF">2016-06-01T08:48:34Z</dcterms:created>
  <dcterms:modified xsi:type="dcterms:W3CDTF">2016-06-01T08:48:34Z</dcterms:modified>
</cp:coreProperties>
</file>