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iCloudDrive\Documents\UT Austin\Spring Semester\Demand Pricing Analytics\HW4\"/>
    </mc:Choice>
  </mc:AlternateContent>
  <xr:revisionPtr revIDLastSave="0" documentId="13_ncr:1_{E85942CE-45C4-4572-8B42-33612B274F53}" xr6:coauthVersionLast="47" xr6:coauthVersionMax="47" xr10:uidLastSave="{00000000-0000-0000-0000-000000000000}"/>
  <bookViews>
    <workbookView xWindow="-110" yWindow="-110" windowWidth="19420" windowHeight="10300" activeTab="1" xr2:uid="{2DF9D454-F703-4B48-B866-CF0F62FF546A}"/>
  </bookViews>
  <sheets>
    <sheet name="Info" sheetId="5" r:id="rId1"/>
    <sheet name="Q1" sheetId="3" r:id="rId2"/>
    <sheet name="Q2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4" l="1"/>
  <c r="M17" i="4"/>
  <c r="M16" i="4"/>
  <c r="O11" i="4"/>
  <c r="N11" i="4"/>
  <c r="O10" i="4"/>
  <c r="O9" i="4"/>
  <c r="O8" i="4"/>
  <c r="O7" i="4"/>
  <c r="O6" i="4"/>
  <c r="O5" i="4"/>
  <c r="O4" i="4"/>
  <c r="O3" i="4"/>
  <c r="N10" i="4"/>
  <c r="N9" i="4"/>
  <c r="N8" i="4"/>
  <c r="N7" i="4"/>
  <c r="N6" i="4"/>
  <c r="N5" i="4"/>
  <c r="N4" i="4"/>
  <c r="N3" i="4"/>
  <c r="E11" i="4"/>
  <c r="D11" i="4"/>
  <c r="B16" i="4"/>
  <c r="E4" i="4"/>
  <c r="E5" i="4"/>
  <c r="E6" i="4"/>
  <c r="E7" i="4"/>
  <c r="E8" i="4"/>
  <c r="E9" i="4"/>
  <c r="E10" i="4"/>
  <c r="E3" i="4"/>
  <c r="D10" i="4"/>
  <c r="D9" i="4"/>
  <c r="D8" i="4"/>
  <c r="D7" i="4"/>
  <c r="D6" i="4"/>
  <c r="D5" i="4"/>
  <c r="D4" i="4"/>
  <c r="D3" i="4"/>
  <c r="C5" i="4"/>
  <c r="C6" i="4"/>
  <c r="C7" i="4"/>
  <c r="C8" i="4"/>
  <c r="C9" i="4"/>
  <c r="C10" i="4"/>
  <c r="C4" i="4"/>
  <c r="L6" i="3"/>
  <c r="L3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C9" i="3"/>
  <c r="C8" i="3"/>
  <c r="C7" i="3"/>
  <c r="C6" i="3"/>
  <c r="C5" i="3"/>
  <c r="C10" i="3"/>
  <c r="C11" i="3"/>
  <c r="E10" i="3"/>
  <c r="E11" i="3"/>
  <c r="F10" i="3"/>
  <c r="F11" i="3"/>
  <c r="G10" i="3"/>
  <c r="G11" i="3"/>
  <c r="D10" i="3"/>
  <c r="L8" i="3"/>
  <c r="D11" i="3"/>
  <c r="L10" i="3"/>
</calcChain>
</file>

<file path=xl/sharedStrings.xml><?xml version="1.0" encoding="utf-8"?>
<sst xmlns="http://schemas.openxmlformats.org/spreadsheetml/2006/main" count="39" uniqueCount="34">
  <si>
    <t>Prob(d=x)</t>
  </si>
  <si>
    <t>Full Fare Reservations</t>
  </si>
  <si>
    <t>Full Fare Demand (d)</t>
  </si>
  <si>
    <t>Prob (d=x)</t>
  </si>
  <si>
    <t>Given</t>
  </si>
  <si>
    <t>Price of Full Fare</t>
  </si>
  <si>
    <t>Discounted Price</t>
  </si>
  <si>
    <t>Maximum Tickets</t>
  </si>
  <si>
    <t>Expected Sales for Full Fare</t>
  </si>
  <si>
    <t>Total Revenue</t>
  </si>
  <si>
    <t>Optimal (revenue-maximizing) protection level for full-fare tickets</t>
  </si>
  <si>
    <t>Answers</t>
  </si>
  <si>
    <t>Expected no. of discounted tickets sold</t>
  </si>
  <si>
    <t>Expected no. of full-fare tickets sold</t>
  </si>
  <si>
    <t>Expected Total Revenue</t>
  </si>
  <si>
    <t>Note: The highest revenue is 8550.05 for 110 protection level (Highlighted with light blue color)</t>
  </si>
  <si>
    <t>Given Data</t>
  </si>
  <si>
    <t>Prob(noshow&lt;x)</t>
  </si>
  <si>
    <t>Price</t>
  </si>
  <si>
    <t>Short Term Penalty for Overbooking</t>
  </si>
  <si>
    <t>Noshows (d)</t>
  </si>
  <si>
    <t>Long Term Penalty for Overbooking</t>
  </si>
  <si>
    <t>Short Term Overbook?</t>
  </si>
  <si>
    <t>Long Term Overbook?</t>
  </si>
  <si>
    <r>
      <rPr>
        <b/>
        <u/>
        <sz val="11"/>
        <rFont val="Calibri"/>
        <family val="2"/>
        <scheme val="minor"/>
      </rPr>
      <t xml:space="preserve">Note: </t>
    </r>
    <r>
      <rPr>
        <b/>
        <sz val="11"/>
        <rFont val="Calibri"/>
        <family val="2"/>
        <scheme val="minor"/>
      </rPr>
      <t xml:space="preserve">
1. Stop short term overbooking when Prob(noshow&lt;x)*Short Term Penalty&gt;=Price
2. Stop long term overbooking when Prob(noshow&lt;x)*Long Term Penalty&gt;=Price</t>
    </r>
  </si>
  <si>
    <t>Count of Overbooking</t>
  </si>
  <si>
    <t>If Overbooking =4, No. of unused Boats</t>
  </si>
  <si>
    <t>If Overbooking =4, No. of Bumped Customers</t>
  </si>
  <si>
    <t>Expected Values</t>
  </si>
  <si>
    <r>
      <t xml:space="preserve">Submitted By:
</t>
    </r>
    <r>
      <rPr>
        <sz val="11"/>
        <color theme="1"/>
        <rFont val="Calibri"/>
        <family val="2"/>
        <scheme val="minor"/>
      </rPr>
      <t>1.	Parthiv Borgohain (EID: pb25347)
2.	Rianna Patel (EID: rnp599)
3.	Meeth Yogesh Handa (EID: mh58668)
4.	Rishabh Tiwari (EID: rt27739)
5.	Saurabh Arora (EID: sa55445)</t>
    </r>
  </si>
  <si>
    <t>Expected No. of Unused Boats for overbooking =4</t>
  </si>
  <si>
    <t>Expected No. of Bumped Customers for overbooking = 4</t>
  </si>
  <si>
    <t>Overbooking (short term)</t>
  </si>
  <si>
    <t>Overbooking (long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</si>
</sst>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$-409]* #,##0.00_ ;_-[$$-409]* \-#,##0.00\ ;_-[$$-409]* &quot;-&quot;??_ ;_-@_ "/>
    <numFmt numFmtId="171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3" borderId="9" xfId="0" applyFont="1" applyFill="1" applyBorder="1"/>
    <xf numFmtId="0" fontId="0" fillId="0" borderId="0" xfId="0" applyBorder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1" xfId="0" applyNumberFormat="1" applyBorder="1"/>
    <xf numFmtId="171" fontId="0" fillId="0" borderId="3" xfId="0" applyNumberFormat="1" applyBorder="1" applyAlignment="1">
      <alignment vertical="center" wrapText="1"/>
    </xf>
    <xf numFmtId="171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171" fontId="0" fillId="0" borderId="12" xfId="0" applyNumberFormat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171" fontId="0" fillId="0" borderId="1" xfId="0" applyNumberFormat="1" applyBorder="1" applyAlignment="1">
      <alignment vertical="center" wrapText="1"/>
    </xf>
    <xf numFmtId="0" fontId="1" fillId="5" borderId="1" xfId="0" applyFont="1" applyFill="1" applyBorder="1" applyAlignment="1">
      <alignment wrapText="1"/>
    </xf>
    <xf numFmtId="0" fontId="5" fillId="4" borderId="1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633D-3186-49EA-8AB9-427C5BC48DDA}">
  <dimension ref="H4:L12"/>
  <sheetViews>
    <sheetView showGridLines="0" workbookViewId="0">
      <selection activeCell="N10" sqref="N10"/>
    </sheetView>
  </sheetViews>
  <sheetFormatPr defaultRowHeight="14.5" x14ac:dyDescent="0.35"/>
  <sheetData>
    <row r="4" spans="8:12" x14ac:dyDescent="0.35">
      <c r="H4" s="35" t="s">
        <v>29</v>
      </c>
      <c r="I4" s="36"/>
      <c r="J4" s="36"/>
      <c r="K4" s="36"/>
      <c r="L4" s="37"/>
    </row>
    <row r="5" spans="8:12" x14ac:dyDescent="0.35">
      <c r="H5" s="38"/>
      <c r="I5" s="39"/>
      <c r="J5" s="39"/>
      <c r="K5" s="39"/>
      <c r="L5" s="40"/>
    </row>
    <row r="6" spans="8:12" x14ac:dyDescent="0.35">
      <c r="H6" s="38"/>
      <c r="I6" s="39"/>
      <c r="J6" s="39"/>
      <c r="K6" s="39"/>
      <c r="L6" s="40"/>
    </row>
    <row r="7" spans="8:12" x14ac:dyDescent="0.35">
      <c r="H7" s="38"/>
      <c r="I7" s="39"/>
      <c r="J7" s="39"/>
      <c r="K7" s="39"/>
      <c r="L7" s="40"/>
    </row>
    <row r="8" spans="8:12" x14ac:dyDescent="0.35">
      <c r="H8" s="38"/>
      <c r="I8" s="39"/>
      <c r="J8" s="39"/>
      <c r="K8" s="39"/>
      <c r="L8" s="40"/>
    </row>
    <row r="9" spans="8:12" x14ac:dyDescent="0.35">
      <c r="H9" s="38"/>
      <c r="I9" s="39"/>
      <c r="J9" s="39"/>
      <c r="K9" s="39"/>
      <c r="L9" s="40"/>
    </row>
    <row r="10" spans="8:12" x14ac:dyDescent="0.35">
      <c r="H10" s="38"/>
      <c r="I10" s="39"/>
      <c r="J10" s="39"/>
      <c r="K10" s="39"/>
      <c r="L10" s="40"/>
    </row>
    <row r="11" spans="8:12" x14ac:dyDescent="0.35">
      <c r="H11" s="38"/>
      <c r="I11" s="39"/>
      <c r="J11" s="39"/>
      <c r="K11" s="39"/>
      <c r="L11" s="40"/>
    </row>
    <row r="12" spans="8:12" x14ac:dyDescent="0.35">
      <c r="H12" s="41"/>
      <c r="I12" s="42"/>
      <c r="J12" s="42"/>
      <c r="K12" s="42"/>
      <c r="L12" s="43"/>
    </row>
  </sheetData>
  <mergeCells count="1">
    <mergeCell ref="H4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45CD-789F-465F-B664-263BEA56AD05}">
  <dimension ref="A2:M17"/>
  <sheetViews>
    <sheetView showGridLines="0" tabSelected="1" zoomScaleNormal="100" workbookViewId="0">
      <selection activeCell="K2" sqref="K2:L10"/>
    </sheetView>
  </sheetViews>
  <sheetFormatPr defaultRowHeight="14.5" x14ac:dyDescent="0.35"/>
  <cols>
    <col min="1" max="1" width="18.36328125" bestFit="1" customWidth="1"/>
    <col min="2" max="2" width="9.54296875" bestFit="1" customWidth="1"/>
    <col min="8" max="8" width="23.6328125" bestFit="1" customWidth="1"/>
    <col min="11" max="11" width="20.6328125" customWidth="1"/>
    <col min="12" max="12" width="21.453125" customWidth="1"/>
  </cols>
  <sheetData>
    <row r="2" spans="1:13" x14ac:dyDescent="0.35">
      <c r="K2" s="1" t="s">
        <v>11</v>
      </c>
      <c r="L2" s="1"/>
      <c r="M2" s="11"/>
    </row>
    <row r="3" spans="1:13" ht="14.5" customHeight="1" x14ac:dyDescent="0.35">
      <c r="A3" s="8"/>
      <c r="B3" s="8"/>
      <c r="C3" s="1" t="s">
        <v>1</v>
      </c>
      <c r="D3" s="1"/>
      <c r="E3" s="1"/>
      <c r="F3" s="1"/>
      <c r="G3" s="1"/>
      <c r="K3" s="12" t="s">
        <v>10</v>
      </c>
      <c r="L3" s="13">
        <f>D4</f>
        <v>110</v>
      </c>
      <c r="M3" s="10"/>
    </row>
    <row r="4" spans="1:13" x14ac:dyDescent="0.35">
      <c r="A4" s="7" t="s">
        <v>2</v>
      </c>
      <c r="B4" s="7" t="s">
        <v>3</v>
      </c>
      <c r="C4" s="6">
        <v>100</v>
      </c>
      <c r="D4" s="6">
        <v>110</v>
      </c>
      <c r="E4" s="6">
        <v>120</v>
      </c>
      <c r="F4" s="6">
        <v>130</v>
      </c>
      <c r="G4" s="6">
        <v>140</v>
      </c>
      <c r="K4" s="12"/>
      <c r="L4" s="13"/>
      <c r="M4" s="10"/>
    </row>
    <row r="5" spans="1:13" x14ac:dyDescent="0.35">
      <c r="A5" s="4">
        <v>100</v>
      </c>
      <c r="B5" s="4">
        <v>0.1</v>
      </c>
      <c r="C5" s="3">
        <f>IF($A5&lt;=C$4,$A5,C$4)</f>
        <v>100</v>
      </c>
      <c r="D5" s="3">
        <f t="shared" ref="D5:G5" si="0">IF($A5&lt;=D$4,$A5,D$4)</f>
        <v>100</v>
      </c>
      <c r="E5" s="3">
        <f t="shared" si="0"/>
        <v>100</v>
      </c>
      <c r="F5" s="3">
        <f t="shared" si="0"/>
        <v>100</v>
      </c>
      <c r="G5" s="3">
        <f t="shared" si="0"/>
        <v>100</v>
      </c>
      <c r="K5" s="12"/>
      <c r="L5" s="13"/>
      <c r="M5" s="10"/>
    </row>
    <row r="6" spans="1:13" x14ac:dyDescent="0.35">
      <c r="A6" s="4">
        <v>110</v>
      </c>
      <c r="B6" s="4">
        <v>0.2</v>
      </c>
      <c r="C6" s="3">
        <f t="shared" ref="C6:G9" si="1">IF($A6&lt;=C$4,$A6,C$4)</f>
        <v>100</v>
      </c>
      <c r="D6" s="3">
        <f t="shared" si="1"/>
        <v>110</v>
      </c>
      <c r="E6" s="3">
        <f t="shared" si="1"/>
        <v>110</v>
      </c>
      <c r="F6" s="3">
        <f t="shared" si="1"/>
        <v>110</v>
      </c>
      <c r="G6" s="3">
        <f t="shared" si="1"/>
        <v>110</v>
      </c>
      <c r="K6" s="12" t="s">
        <v>12</v>
      </c>
      <c r="L6" s="13">
        <f>$B$15-D4</f>
        <v>190</v>
      </c>
    </row>
    <row r="7" spans="1:13" x14ac:dyDescent="0.35">
      <c r="A7" s="4">
        <v>120</v>
      </c>
      <c r="B7" s="4">
        <v>0.4</v>
      </c>
      <c r="C7" s="3">
        <f t="shared" si="1"/>
        <v>100</v>
      </c>
      <c r="D7" s="3">
        <f t="shared" si="1"/>
        <v>110</v>
      </c>
      <c r="E7" s="3">
        <f t="shared" si="1"/>
        <v>120</v>
      </c>
      <c r="F7" s="3">
        <f t="shared" si="1"/>
        <v>120</v>
      </c>
      <c r="G7" s="3">
        <f t="shared" si="1"/>
        <v>120</v>
      </c>
      <c r="K7" s="12"/>
      <c r="L7" s="13"/>
    </row>
    <row r="8" spans="1:13" x14ac:dyDescent="0.35">
      <c r="A8" s="4">
        <v>130</v>
      </c>
      <c r="B8" s="4">
        <v>0.2</v>
      </c>
      <c r="C8" s="3">
        <f t="shared" si="1"/>
        <v>100</v>
      </c>
      <c r="D8" s="3">
        <f t="shared" si="1"/>
        <v>110</v>
      </c>
      <c r="E8" s="3">
        <f t="shared" si="1"/>
        <v>120</v>
      </c>
      <c r="F8" s="3">
        <f t="shared" si="1"/>
        <v>130</v>
      </c>
      <c r="G8" s="3">
        <f t="shared" si="1"/>
        <v>130</v>
      </c>
      <c r="K8" s="12" t="s">
        <v>13</v>
      </c>
      <c r="L8" s="13">
        <f>D10</f>
        <v>109</v>
      </c>
    </row>
    <row r="9" spans="1:13" x14ac:dyDescent="0.35">
      <c r="A9" s="4">
        <v>140</v>
      </c>
      <c r="B9" s="4">
        <v>0.1</v>
      </c>
      <c r="C9" s="3">
        <f t="shared" si="1"/>
        <v>100</v>
      </c>
      <c r="D9" s="3">
        <f t="shared" si="1"/>
        <v>110</v>
      </c>
      <c r="E9" s="3">
        <f t="shared" si="1"/>
        <v>120</v>
      </c>
      <c r="F9" s="3">
        <f t="shared" si="1"/>
        <v>130</v>
      </c>
      <c r="G9" s="3">
        <f t="shared" si="1"/>
        <v>140</v>
      </c>
      <c r="K9" s="12"/>
      <c r="L9" s="13"/>
    </row>
    <row r="10" spans="1:13" x14ac:dyDescent="0.35">
      <c r="C10" s="9">
        <f>SUMPRODUCT($B$5:$B$9,C$5:C$9)</f>
        <v>100</v>
      </c>
      <c r="D10" s="14">
        <f t="shared" ref="D10:G10" si="2">SUMPRODUCT($B$5:$B$9,D$5:D$9)</f>
        <v>109</v>
      </c>
      <c r="E10" s="9">
        <f t="shared" si="2"/>
        <v>116</v>
      </c>
      <c r="F10" s="9">
        <f t="shared" si="2"/>
        <v>119</v>
      </c>
      <c r="G10" s="9">
        <f t="shared" si="2"/>
        <v>120</v>
      </c>
      <c r="H10" s="9" t="s">
        <v>8</v>
      </c>
      <c r="K10" s="14" t="s">
        <v>14</v>
      </c>
      <c r="L10" s="15">
        <f>D11</f>
        <v>8550.0499999999993</v>
      </c>
    </row>
    <row r="11" spans="1:13" x14ac:dyDescent="0.35">
      <c r="C11" s="9">
        <f>(C$10*$B$16)+(($B$15-C$4)*$B$17)</f>
        <v>8485</v>
      </c>
      <c r="D11" s="14">
        <f t="shared" ref="D11:G11" si="3">(D$10*$B$16)+(($B$15-D$4)*$B$17)</f>
        <v>8550.0499999999993</v>
      </c>
      <c r="E11" s="9">
        <f t="shared" si="3"/>
        <v>8545.2000000000007</v>
      </c>
      <c r="F11" s="9">
        <f t="shared" si="3"/>
        <v>8400.5499999999993</v>
      </c>
      <c r="G11" s="9">
        <f t="shared" si="3"/>
        <v>8186</v>
      </c>
      <c r="H11" s="9" t="s">
        <v>9</v>
      </c>
    </row>
    <row r="14" spans="1:13" x14ac:dyDescent="0.35">
      <c r="A14" s="1" t="s">
        <v>4</v>
      </c>
      <c r="B14" s="1"/>
    </row>
    <row r="15" spans="1:13" x14ac:dyDescent="0.35">
      <c r="A15" s="5" t="s">
        <v>7</v>
      </c>
      <c r="B15" s="3">
        <v>300</v>
      </c>
      <c r="K15" s="16" t="s">
        <v>15</v>
      </c>
      <c r="L15" s="16"/>
    </row>
    <row r="16" spans="1:13" x14ac:dyDescent="0.35">
      <c r="A16" s="5" t="s">
        <v>5</v>
      </c>
      <c r="B16" s="3">
        <v>34.950000000000003</v>
      </c>
      <c r="K16" s="16"/>
      <c r="L16" s="16"/>
    </row>
    <row r="17" spans="1:2" x14ac:dyDescent="0.35">
      <c r="A17" s="5" t="s">
        <v>6</v>
      </c>
      <c r="B17" s="3">
        <v>24.95</v>
      </c>
    </row>
  </sheetData>
  <mergeCells count="11">
    <mergeCell ref="K2:L2"/>
    <mergeCell ref="K6:K7"/>
    <mergeCell ref="K8:K9"/>
    <mergeCell ref="L6:L7"/>
    <mergeCell ref="L8:L9"/>
    <mergeCell ref="K15:L16"/>
    <mergeCell ref="A14:B14"/>
    <mergeCell ref="C3:G3"/>
    <mergeCell ref="L3:L5"/>
    <mergeCell ref="M3:M5"/>
    <mergeCell ref="K3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1787-4720-4563-8D77-CEB7EA1362D7}">
  <dimension ref="A1:O17"/>
  <sheetViews>
    <sheetView showGridLines="0" zoomScale="70" zoomScaleNormal="70" workbookViewId="0">
      <selection activeCell="O16" sqref="O16"/>
    </sheetView>
  </sheetViews>
  <sheetFormatPr defaultRowHeight="14.5" x14ac:dyDescent="0.35"/>
  <cols>
    <col min="1" max="1" width="19.36328125" customWidth="1"/>
    <col min="2" max="2" width="11.6328125" customWidth="1"/>
    <col min="3" max="3" width="15" customWidth="1"/>
    <col min="4" max="4" width="18.26953125" customWidth="1"/>
    <col min="5" max="5" width="10.453125" bestFit="1" customWidth="1"/>
    <col min="12" max="12" width="22.7265625" customWidth="1"/>
    <col min="13" max="13" width="11.26953125" customWidth="1"/>
    <col min="14" max="14" width="19.08984375" customWidth="1"/>
    <col min="15" max="15" width="19" customWidth="1"/>
  </cols>
  <sheetData>
    <row r="1" spans="1:15" ht="15" thickBot="1" x14ac:dyDescent="0.4">
      <c r="A1" s="17" t="s">
        <v>16</v>
      </c>
      <c r="B1" s="17"/>
      <c r="L1" s="17" t="s">
        <v>16</v>
      </c>
      <c r="M1" s="17"/>
    </row>
    <row r="2" spans="1:15" ht="39.5" customHeight="1" thickBot="1" x14ac:dyDescent="0.4">
      <c r="A2" s="18" t="s">
        <v>20</v>
      </c>
      <c r="B2" s="19" t="s">
        <v>0</v>
      </c>
      <c r="C2" s="19" t="s">
        <v>17</v>
      </c>
      <c r="D2" s="19" t="s">
        <v>22</v>
      </c>
      <c r="E2" s="19" t="s">
        <v>23</v>
      </c>
      <c r="L2" s="18" t="s">
        <v>20</v>
      </c>
      <c r="M2" s="32" t="s">
        <v>0</v>
      </c>
      <c r="N2" s="32" t="s">
        <v>26</v>
      </c>
      <c r="O2" s="32" t="s">
        <v>27</v>
      </c>
    </row>
    <row r="3" spans="1:15" ht="15" thickBot="1" x14ac:dyDescent="0.4">
      <c r="A3" s="23">
        <v>0</v>
      </c>
      <c r="B3" s="24">
        <v>0.1</v>
      </c>
      <c r="C3" s="2">
        <v>0</v>
      </c>
      <c r="D3" s="25" t="str">
        <f>IF($C3*$B$15&gt;=$B$14,"No","Yes")</f>
        <v>Yes</v>
      </c>
      <c r="E3" s="25" t="str">
        <f>IF($C3*$B$16&gt;=$B$14,"No","Yes")</f>
        <v>Yes</v>
      </c>
      <c r="L3" s="31">
        <v>0</v>
      </c>
      <c r="M3" s="33">
        <v>0.1</v>
      </c>
      <c r="N3" s="3">
        <f>IF($L3&lt;$M$14,0,$L3-$M$14)</f>
        <v>0</v>
      </c>
      <c r="O3" s="3">
        <f>IF($L3&gt;$M$14,0,$M$14-$L3)</f>
        <v>4</v>
      </c>
    </row>
    <row r="4" spans="1:15" ht="15" thickBot="1" x14ac:dyDescent="0.4">
      <c r="A4" s="23">
        <v>1</v>
      </c>
      <c r="B4" s="24">
        <v>0.1</v>
      </c>
      <c r="C4" s="2">
        <f>C3+B3</f>
        <v>0.1</v>
      </c>
      <c r="D4" s="25" t="str">
        <f t="shared" ref="D4:D10" si="0">IF($C4*$B$15&gt;=$B$14,"No","Yes")</f>
        <v>Yes</v>
      </c>
      <c r="E4" s="25" t="str">
        <f t="shared" ref="E4:E10" si="1">IF($C4*$B$16&gt;=$B$14,"No","Yes")</f>
        <v>Yes</v>
      </c>
      <c r="L4" s="31">
        <v>1</v>
      </c>
      <c r="M4" s="33">
        <v>0.1</v>
      </c>
      <c r="N4" s="3">
        <f t="shared" ref="N4:N10" si="2">IF($L4&lt;$M$14,0,$L4-$M$14)</f>
        <v>0</v>
      </c>
      <c r="O4" s="3">
        <f t="shared" ref="O4:O10" si="3">IF($L4&gt;$M$14,0,$M$14-$L4)</f>
        <v>3</v>
      </c>
    </row>
    <row r="5" spans="1:15" ht="15" thickBot="1" x14ac:dyDescent="0.4">
      <c r="A5" s="23">
        <v>2</v>
      </c>
      <c r="B5" s="24">
        <v>0.2</v>
      </c>
      <c r="C5" s="2">
        <f t="shared" ref="C5:C10" si="4">C4+B4</f>
        <v>0.2</v>
      </c>
      <c r="D5" s="25" t="str">
        <f t="shared" si="0"/>
        <v>Yes</v>
      </c>
      <c r="E5" s="25" t="str">
        <f t="shared" si="1"/>
        <v>Yes</v>
      </c>
      <c r="L5" s="31">
        <v>2</v>
      </c>
      <c r="M5" s="33">
        <v>0.2</v>
      </c>
      <c r="N5" s="3">
        <f t="shared" si="2"/>
        <v>0</v>
      </c>
      <c r="O5" s="3">
        <f t="shared" si="3"/>
        <v>2</v>
      </c>
    </row>
    <row r="6" spans="1:15" ht="15" thickBot="1" x14ac:dyDescent="0.4">
      <c r="A6" s="23">
        <v>3</v>
      </c>
      <c r="B6" s="24">
        <v>0.2</v>
      </c>
      <c r="C6" s="2">
        <f t="shared" si="4"/>
        <v>0.4</v>
      </c>
      <c r="D6" s="25" t="str">
        <f t="shared" si="0"/>
        <v>Yes</v>
      </c>
      <c r="E6" s="25" t="str">
        <f t="shared" si="1"/>
        <v>No</v>
      </c>
      <c r="L6" s="31">
        <v>3</v>
      </c>
      <c r="M6" s="33">
        <v>0.2</v>
      </c>
      <c r="N6" s="3">
        <f t="shared" si="2"/>
        <v>0</v>
      </c>
      <c r="O6" s="3">
        <f t="shared" si="3"/>
        <v>1</v>
      </c>
    </row>
    <row r="7" spans="1:15" ht="15" thickBot="1" x14ac:dyDescent="0.4">
      <c r="A7" s="23">
        <v>4</v>
      </c>
      <c r="B7" s="24">
        <v>0.1</v>
      </c>
      <c r="C7" s="2">
        <f t="shared" si="4"/>
        <v>0.60000000000000009</v>
      </c>
      <c r="D7" s="25" t="str">
        <f t="shared" si="0"/>
        <v>Yes</v>
      </c>
      <c r="E7" s="25" t="str">
        <f t="shared" si="1"/>
        <v>No</v>
      </c>
      <c r="L7" s="31">
        <v>4</v>
      </c>
      <c r="M7" s="33">
        <v>0.1</v>
      </c>
      <c r="N7" s="3">
        <f t="shared" si="2"/>
        <v>0</v>
      </c>
      <c r="O7" s="3">
        <f t="shared" si="3"/>
        <v>0</v>
      </c>
    </row>
    <row r="8" spans="1:15" ht="15" thickBot="1" x14ac:dyDescent="0.4">
      <c r="A8" s="23">
        <v>5</v>
      </c>
      <c r="B8" s="24">
        <v>0.1</v>
      </c>
      <c r="C8" s="2">
        <f t="shared" si="4"/>
        <v>0.70000000000000007</v>
      </c>
      <c r="D8" s="25" t="str">
        <f t="shared" si="0"/>
        <v>No</v>
      </c>
      <c r="E8" s="25" t="str">
        <f t="shared" si="1"/>
        <v>No</v>
      </c>
      <c r="L8" s="31">
        <v>5</v>
      </c>
      <c r="M8" s="33">
        <v>0.1</v>
      </c>
      <c r="N8" s="3">
        <f t="shared" si="2"/>
        <v>1</v>
      </c>
      <c r="O8" s="3">
        <f t="shared" si="3"/>
        <v>0</v>
      </c>
    </row>
    <row r="9" spans="1:15" ht="15" thickBot="1" x14ac:dyDescent="0.4">
      <c r="A9" s="23">
        <v>6</v>
      </c>
      <c r="B9" s="24">
        <v>0.1</v>
      </c>
      <c r="C9" s="2">
        <f t="shared" si="4"/>
        <v>0.8</v>
      </c>
      <c r="D9" s="25" t="str">
        <f t="shared" si="0"/>
        <v>No</v>
      </c>
      <c r="E9" s="25" t="str">
        <f t="shared" si="1"/>
        <v>No</v>
      </c>
      <c r="L9" s="31">
        <v>6</v>
      </c>
      <c r="M9" s="33">
        <v>0.1</v>
      </c>
      <c r="N9" s="3">
        <f t="shared" si="2"/>
        <v>2</v>
      </c>
      <c r="O9" s="3">
        <f t="shared" si="3"/>
        <v>0</v>
      </c>
    </row>
    <row r="10" spans="1:15" ht="15" thickBot="1" x14ac:dyDescent="0.4">
      <c r="A10" s="23">
        <v>7</v>
      </c>
      <c r="B10" s="24">
        <v>0.1</v>
      </c>
      <c r="C10" s="27">
        <f t="shared" si="4"/>
        <v>0.9</v>
      </c>
      <c r="D10" s="28" t="str">
        <f t="shared" si="0"/>
        <v>No</v>
      </c>
      <c r="E10" s="28" t="str">
        <f t="shared" si="1"/>
        <v>No</v>
      </c>
      <c r="L10" s="31">
        <v>7</v>
      </c>
      <c r="M10" s="33">
        <v>0.1</v>
      </c>
      <c r="N10" s="3">
        <f t="shared" si="2"/>
        <v>3</v>
      </c>
      <c r="O10" s="3">
        <f t="shared" si="3"/>
        <v>0</v>
      </c>
    </row>
    <row r="11" spans="1:15" ht="29" x14ac:dyDescent="0.35">
      <c r="C11" s="29" t="s">
        <v>25</v>
      </c>
      <c r="D11" s="14">
        <f>COUNTIF(D3:D9,"Yes")-1</f>
        <v>4</v>
      </c>
      <c r="E11" s="14">
        <f>COUNTIF(E3:E9,"Yes")-1</f>
        <v>2</v>
      </c>
      <c r="M11" s="34" t="s">
        <v>28</v>
      </c>
      <c r="N11" s="14">
        <f>SUMPRODUCT($M3:$M10,N$3:N$10)</f>
        <v>0.60000000000000009</v>
      </c>
      <c r="O11" s="14">
        <f>SUMPRODUCT($M3:$M10,O$3:O$10)</f>
        <v>1.3</v>
      </c>
    </row>
    <row r="12" spans="1:15" x14ac:dyDescent="0.35">
      <c r="C12" s="20"/>
    </row>
    <row r="13" spans="1:15" ht="14.5" customHeight="1" x14ac:dyDescent="0.35">
      <c r="A13" s="1" t="s">
        <v>16</v>
      </c>
      <c r="B13" s="1"/>
      <c r="D13" s="26" t="s">
        <v>24</v>
      </c>
      <c r="E13" s="26"/>
      <c r="F13" s="26"/>
      <c r="G13" s="26"/>
      <c r="H13" s="26"/>
      <c r="I13" s="26"/>
      <c r="J13" s="26"/>
      <c r="L13" s="30" t="s">
        <v>11</v>
      </c>
      <c r="M13" s="30"/>
    </row>
    <row r="14" spans="1:15" ht="14.5" customHeight="1" x14ac:dyDescent="0.35">
      <c r="A14" s="3" t="s">
        <v>18</v>
      </c>
      <c r="B14" s="22">
        <v>250</v>
      </c>
      <c r="D14" s="26"/>
      <c r="E14" s="26"/>
      <c r="F14" s="26"/>
      <c r="G14" s="26"/>
      <c r="H14" s="26"/>
      <c r="I14" s="26"/>
      <c r="J14" s="26"/>
      <c r="L14" s="34" t="s">
        <v>32</v>
      </c>
      <c r="M14" s="34">
        <v>4</v>
      </c>
    </row>
    <row r="15" spans="1:15" ht="29" customHeight="1" x14ac:dyDescent="0.35">
      <c r="A15" s="21" t="s">
        <v>19</v>
      </c>
      <c r="B15" s="22">
        <v>400</v>
      </c>
      <c r="D15" s="26"/>
      <c r="E15" s="26"/>
      <c r="F15" s="26"/>
      <c r="G15" s="26"/>
      <c r="H15" s="26"/>
      <c r="I15" s="26"/>
      <c r="J15" s="26"/>
      <c r="L15" s="34" t="s">
        <v>33</v>
      </c>
      <c r="M15" s="34">
        <f>E11</f>
        <v>2</v>
      </c>
    </row>
    <row r="16" spans="1:15" ht="58" x14ac:dyDescent="0.35">
      <c r="A16" s="21" t="s">
        <v>21</v>
      </c>
      <c r="B16" s="22">
        <f>400+560</f>
        <v>960</v>
      </c>
      <c r="L16" s="34" t="s">
        <v>30</v>
      </c>
      <c r="M16" s="34">
        <f>N11</f>
        <v>0.60000000000000009</v>
      </c>
    </row>
    <row r="17" spans="12:13" ht="58" x14ac:dyDescent="0.35">
      <c r="L17" s="34" t="s">
        <v>31</v>
      </c>
      <c r="M17" s="34">
        <f>O11</f>
        <v>1.3</v>
      </c>
    </row>
  </sheetData>
  <mergeCells count="5">
    <mergeCell ref="L1:M1"/>
    <mergeCell ref="L13:M13"/>
    <mergeCell ref="A13:B13"/>
    <mergeCell ref="A1:B1"/>
    <mergeCell ref="D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Aadithya Anandaraj</dc:creator>
  <cp:lastModifiedBy>Parthiv Borgohain</cp:lastModifiedBy>
  <dcterms:created xsi:type="dcterms:W3CDTF">2020-03-27T18:02:27Z</dcterms:created>
  <dcterms:modified xsi:type="dcterms:W3CDTF">2023-02-28T23:17:49Z</dcterms:modified>
</cp:coreProperties>
</file>