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parth\iCloudDrive\Documents\UT Austin\Spring Semester\Unsupervised Learning\HW2\"/>
    </mc:Choice>
  </mc:AlternateContent>
  <xr:revisionPtr revIDLastSave="0" documentId="13_ncr:1_{4783D21E-DC15-440B-B0CB-0ABF5200EFF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riginal Data Standardized" sheetId="3" r:id="rId1"/>
    <sheet name="Q2" sheetId="1" r:id="rId2"/>
    <sheet name="Q3" sheetId="2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3" i="3"/>
  <c r="L4" i="4"/>
  <c r="K4" i="4"/>
  <c r="J4" i="4"/>
  <c r="I15" i="2"/>
  <c r="I14" i="2"/>
  <c r="F15" i="2"/>
  <c r="F14" i="2"/>
  <c r="F5" i="2"/>
  <c r="F4" i="2"/>
  <c r="L5" i="2"/>
  <c r="L4" i="2"/>
  <c r="I4" i="2"/>
  <c r="K7" i="1"/>
  <c r="J7" i="1"/>
  <c r="I7" i="1"/>
  <c r="C15" i="2"/>
  <c r="C14" i="2"/>
  <c r="E5" i="2"/>
  <c r="I5" i="2" s="1"/>
  <c r="D5" i="2"/>
  <c r="C5" i="2"/>
  <c r="K5" i="2" s="1"/>
  <c r="E4" i="2"/>
  <c r="D4" i="2"/>
  <c r="C4" i="2"/>
  <c r="K4" i="2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K3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" i="3"/>
  <c r="C13" i="1"/>
  <c r="C12" i="1"/>
  <c r="C11" i="1"/>
  <c r="K6" i="1"/>
  <c r="J6" i="1"/>
  <c r="I6" i="1"/>
  <c r="K5" i="1"/>
  <c r="J5" i="1"/>
  <c r="I5" i="1"/>
  <c r="K4" i="1"/>
  <c r="J4" i="1"/>
  <c r="I4" i="1"/>
  <c r="J4" i="2" l="1"/>
  <c r="J5" i="2"/>
</calcChain>
</file>

<file path=xl/sharedStrings.xml><?xml version="1.0" encoding="utf-8"?>
<sst xmlns="http://schemas.openxmlformats.org/spreadsheetml/2006/main" count="79" uniqueCount="37">
  <si>
    <t>knowhow</t>
  </si>
  <si>
    <t>problem_solving</t>
  </si>
  <si>
    <t>accountability</t>
  </si>
  <si>
    <t>PC1</t>
  </si>
  <si>
    <t>PC2</t>
  </si>
  <si>
    <t>PC3</t>
  </si>
  <si>
    <t>Principal Components (from R)</t>
  </si>
  <si>
    <t>Vector Lengths</t>
  </si>
  <si>
    <t>PC1^2</t>
  </si>
  <si>
    <t>PC2^2</t>
  </si>
  <si>
    <t>PC3^2</t>
  </si>
  <si>
    <t>Sum</t>
  </si>
  <si>
    <t>Dot Product of Vectors</t>
  </si>
  <si>
    <t>Dot Product (PC1,PC2)</t>
  </si>
  <si>
    <t>Dot Product (PC1,PC3)</t>
  </si>
  <si>
    <t>Dot Product (PC2,PC3)</t>
  </si>
  <si>
    <t>job</t>
  </si>
  <si>
    <t>salary</t>
  </si>
  <si>
    <t>Original Data</t>
  </si>
  <si>
    <t>Original Data (Standardized)</t>
  </si>
  <si>
    <t>First two Jobs (From Original Standardized Dataset)</t>
  </si>
  <si>
    <t>First Two jobs in Principal Components Space</t>
  </si>
  <si>
    <t>Length of Vectors</t>
  </si>
  <si>
    <t>In Original Space</t>
  </si>
  <si>
    <t>In PC Space</t>
  </si>
  <si>
    <t>Inner Dot Products between the two vectors</t>
  </si>
  <si>
    <t>Dot Product divided by Product of Vector Lengths</t>
  </si>
  <si>
    <t>Arc Cosine to get angle in radians</t>
  </si>
  <si>
    <t>PC Scores for all 67 Jobs (copied from R)</t>
  </si>
  <si>
    <t>Variances</t>
  </si>
  <si>
    <t>Eigenvalues (Copied from R)</t>
  </si>
  <si>
    <t>Linear Regression Model details copied from R</t>
  </si>
  <si>
    <t>Showing 1 to 3 of 3 entries, 3 total columns</t>
  </si>
  <si>
    <t>salary (unstandardized)</t>
  </si>
  <si>
    <t>Outputs from R</t>
  </si>
  <si>
    <t>So, the Principal Components are vectors of length 1. Also, their inner  products with each other are 0. So clearly, the Principal Component transformation is an orthonormal transformation</t>
  </si>
  <si>
    <t>Loadings Matrix Obtained from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</si>
</sst>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DejaVu Sans"/>
      <family val="2"/>
    </font>
    <font>
      <sz val="6"/>
      <color theme="1"/>
      <name val="DejaVu Sans"/>
      <family val="2"/>
    </font>
    <font>
      <sz val="6"/>
      <color rgb="FF333333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2" borderId="1" xfId="0" applyNumberFormat="1" applyFill="1" applyBorder="1"/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159071</xdr:colOff>
      <xdr:row>15</xdr:row>
      <xdr:rowOff>76317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772FF2-0950-5055-100C-4D4C028A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52450"/>
          <a:ext cx="6255071" cy="2286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2</xdr:row>
      <xdr:rowOff>44450</xdr:rowOff>
    </xdr:from>
    <xdr:to>
      <xdr:col>15</xdr:col>
      <xdr:colOff>184477</xdr:colOff>
      <xdr:row>16</xdr:row>
      <xdr:rowOff>95385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679C35-A6EF-53E8-D464-A8DF3E12F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9100" y="412750"/>
          <a:ext cx="6369377" cy="26290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215900</xdr:colOff>
      <xdr:row>3</xdr:row>
      <xdr:rowOff>6350</xdr:rowOff>
    </xdr:from>
    <xdr:to>
      <xdr:col>10</xdr:col>
      <xdr:colOff>558800</xdr:colOff>
      <xdr:row>7</xdr:row>
      <xdr:rowOff>12700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888A682F-9AC9-F949-7AD2-09B9C1A0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900" y="558800"/>
          <a:ext cx="3390900" cy="742950"/>
        </a:xfrm>
        <a:prstGeom prst="rect">
          <a:avLst/>
        </a:prstGeom>
      </xdr:spPr>
    </xdr:pic>
    <xdr:clientData/>
  </xdr:twoCellAnchor>
  <xdr:twoCellAnchor editAs="oneCell">
    <xdr:from>
      <xdr:col>5</xdr:col>
      <xdr:colOff>412750</xdr:colOff>
      <xdr:row>8</xdr:row>
      <xdr:rowOff>107950</xdr:rowOff>
    </xdr:from>
    <xdr:to>
      <xdr:col>10</xdr:col>
      <xdr:colOff>400050</xdr:colOff>
      <xdr:row>10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348CDF-A1DD-A6EE-DE18-25D3579B0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60750" y="1581150"/>
          <a:ext cx="3035300" cy="292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520700</xdr:colOff>
      <xdr:row>1</xdr:row>
      <xdr:rowOff>95250</xdr:rowOff>
    </xdr:from>
    <xdr:to>
      <xdr:col>14</xdr:col>
      <xdr:colOff>317500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6F051-92AE-4A25-6567-174F8AFE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8700" y="95250"/>
          <a:ext cx="5283200" cy="3028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482600</xdr:colOff>
      <xdr:row>3</xdr:row>
      <xdr:rowOff>177800</xdr:rowOff>
    </xdr:from>
    <xdr:to>
      <xdr:col>13</xdr:col>
      <xdr:colOff>215900</xdr:colOff>
      <xdr:row>8</xdr:row>
      <xdr:rowOff>0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40179D4E-824E-36A2-3A5C-BA1DD263F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9800" y="730250"/>
          <a:ext cx="3390900" cy="74295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9</xdr:row>
      <xdr:rowOff>38100</xdr:rowOff>
    </xdr:from>
    <xdr:to>
      <xdr:col>12</xdr:col>
      <xdr:colOff>463550</xdr:colOff>
      <xdr:row>10</xdr:row>
      <xdr:rowOff>146050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C9F30F-61B7-62DC-C15A-6E5B3EB5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1695450"/>
          <a:ext cx="3035300" cy="292100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12</xdr:row>
      <xdr:rowOff>12700</xdr:rowOff>
    </xdr:from>
    <xdr:to>
      <xdr:col>15</xdr:col>
      <xdr:colOff>552450</xdr:colOff>
      <xdr:row>29</xdr:row>
      <xdr:rowOff>165100</xdr:rowOff>
    </xdr:to>
    <xdr:pic>
      <xdr:nvPicPr>
        <xdr:cNvPr id="5" name="Picture 4" descr="Text, letter&#10;&#10;Description automatically generated">
          <a:extLst>
            <a:ext uri="{FF2B5EF4-FFF2-40B4-BE49-F238E27FC236}">
              <a16:creationId xmlns:a16="http://schemas.microsoft.com/office/drawing/2014/main" id="{A4BC53F4-3040-C281-E69C-5BBC5C63C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1350" y="2222500"/>
          <a:ext cx="5245100" cy="328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685B-7C40-4523-A908-2725F35E4C84}">
  <dimension ref="A1:L69"/>
  <sheetViews>
    <sheetView showGridLines="0" workbookViewId="0">
      <selection activeCell="H10" sqref="H10"/>
    </sheetView>
  </sheetViews>
  <sheetFormatPr defaultRowHeight="14.5" x14ac:dyDescent="0.35"/>
  <cols>
    <col min="2" max="2" width="9" bestFit="1" customWidth="1"/>
    <col min="3" max="3" width="14.7265625" bestFit="1" customWidth="1"/>
    <col min="4" max="4" width="8.90625" customWidth="1"/>
    <col min="12" max="12" width="20.6328125" bestFit="1" customWidth="1"/>
  </cols>
  <sheetData>
    <row r="1" spans="1:12" x14ac:dyDescent="0.35">
      <c r="A1" s="16" t="s">
        <v>18</v>
      </c>
      <c r="B1" s="16"/>
      <c r="C1" s="16"/>
      <c r="D1" s="16"/>
      <c r="E1" s="16"/>
      <c r="H1" s="16" t="s">
        <v>19</v>
      </c>
      <c r="I1" s="16"/>
      <c r="J1" s="16"/>
      <c r="K1" s="16"/>
      <c r="L1" s="16"/>
    </row>
    <row r="2" spans="1:12" x14ac:dyDescent="0.35">
      <c r="A2" s="2" t="s">
        <v>16</v>
      </c>
      <c r="B2" s="2" t="s">
        <v>0</v>
      </c>
      <c r="C2" s="2" t="s">
        <v>1</v>
      </c>
      <c r="D2" s="2" t="s">
        <v>2</v>
      </c>
      <c r="E2" s="2" t="s">
        <v>17</v>
      </c>
      <c r="H2" s="2" t="s">
        <v>16</v>
      </c>
      <c r="I2" s="2" t="s">
        <v>0</v>
      </c>
      <c r="J2" s="2" t="s">
        <v>1</v>
      </c>
      <c r="K2" s="2" t="s">
        <v>2</v>
      </c>
      <c r="L2" s="2" t="s">
        <v>33</v>
      </c>
    </row>
    <row r="3" spans="1:12" x14ac:dyDescent="0.35">
      <c r="A3" s="2">
        <v>0</v>
      </c>
      <c r="B3" s="2">
        <v>800</v>
      </c>
      <c r="C3" s="2">
        <v>608</v>
      </c>
      <c r="D3" s="2">
        <v>1056</v>
      </c>
      <c r="E3" s="2">
        <v>102000</v>
      </c>
      <c r="H3" s="2">
        <v>0</v>
      </c>
      <c r="I3" s="2">
        <f>STANDARDIZE(B3,AVERAGE(B$3:B$69),_xlfn.STDEV.S(B$3:B$69))</f>
        <v>4.3503249197860141</v>
      </c>
      <c r="J3" s="2">
        <f>STANDARDIZE(C3,AVERAGE(C$3:C$69),_xlfn.STDEV.S(C$3:C$69))</f>
        <v>5.2839397924102798</v>
      </c>
      <c r="K3" s="2">
        <f>STANDARDIZE(D3,AVERAGE(D$3:D$69),_xlfn.STDEV.S(D$3:D$69))</f>
        <v>6.1164249436189415</v>
      </c>
      <c r="L3" s="2">
        <f>E3</f>
        <v>102000</v>
      </c>
    </row>
    <row r="4" spans="1:12" x14ac:dyDescent="0.35">
      <c r="A4" s="2">
        <v>2</v>
      </c>
      <c r="B4" s="2">
        <v>528</v>
      </c>
      <c r="C4" s="2">
        <v>304</v>
      </c>
      <c r="D4" s="2">
        <v>460</v>
      </c>
      <c r="E4" s="2">
        <v>75740</v>
      </c>
      <c r="H4" s="2">
        <v>2</v>
      </c>
      <c r="I4" s="2">
        <f t="shared" ref="I4:I67" si="0">STANDARDIZE(B4,AVERAGE(B$3:B$69),_xlfn.STDEV.S(B$3:B$69))</f>
        <v>2.2512404500309153</v>
      </c>
      <c r="J4" s="2">
        <f t="shared" ref="J4:J67" si="1">STANDARDIZE(C4,AVERAGE(C$3:C$69),_xlfn.STDEV.S(C$3:C$69))</f>
        <v>2.1220828768508295</v>
      </c>
      <c r="K4" s="2">
        <f t="shared" ref="K4:K67" si="2">STANDARDIZE(D4,AVERAGE(D$3:D$69),_xlfn.STDEV.S(D$3:D$69))</f>
        <v>2.1247749330189616</v>
      </c>
      <c r="L4" s="2">
        <f t="shared" ref="L4:L67" si="3">E4</f>
        <v>75740</v>
      </c>
    </row>
    <row r="5" spans="1:12" x14ac:dyDescent="0.35">
      <c r="A5" s="2">
        <v>3</v>
      </c>
      <c r="B5" s="2">
        <v>460</v>
      </c>
      <c r="C5" s="2">
        <v>264</v>
      </c>
      <c r="D5" s="2">
        <v>460</v>
      </c>
      <c r="E5" s="2">
        <v>75740</v>
      </c>
      <c r="H5" s="2">
        <v>3</v>
      </c>
      <c r="I5" s="2">
        <f t="shared" si="0"/>
        <v>1.726469332592141</v>
      </c>
      <c r="J5" s="2">
        <f t="shared" si="1"/>
        <v>1.7060490721719543</v>
      </c>
      <c r="K5" s="2">
        <f t="shared" si="2"/>
        <v>2.1247749330189616</v>
      </c>
      <c r="L5" s="2">
        <f t="shared" si="3"/>
        <v>75740</v>
      </c>
    </row>
    <row r="6" spans="1:12" x14ac:dyDescent="0.35">
      <c r="A6" s="2">
        <v>5</v>
      </c>
      <c r="B6" s="2">
        <v>528</v>
      </c>
      <c r="C6" s="2">
        <v>304</v>
      </c>
      <c r="D6" s="2">
        <v>304</v>
      </c>
      <c r="E6" s="2">
        <v>79172</v>
      </c>
      <c r="H6" s="2">
        <v>5</v>
      </c>
      <c r="I6" s="2">
        <f t="shared" si="0"/>
        <v>2.2512404500309153</v>
      </c>
      <c r="J6" s="2">
        <f t="shared" si="1"/>
        <v>2.1220828768508295</v>
      </c>
      <c r="K6" s="2">
        <f t="shared" si="2"/>
        <v>1.0799806349424568</v>
      </c>
      <c r="L6" s="2">
        <f t="shared" si="3"/>
        <v>79172</v>
      </c>
    </row>
    <row r="7" spans="1:12" x14ac:dyDescent="0.35">
      <c r="A7" s="2">
        <v>4</v>
      </c>
      <c r="B7" s="2">
        <v>460</v>
      </c>
      <c r="C7" s="2">
        <v>264</v>
      </c>
      <c r="D7" s="2">
        <v>400</v>
      </c>
      <c r="E7" s="2">
        <v>70000</v>
      </c>
      <c r="H7" s="2">
        <v>4</v>
      </c>
      <c r="I7" s="2">
        <f t="shared" si="0"/>
        <v>1.726469332592141</v>
      </c>
      <c r="J7" s="2">
        <f t="shared" si="1"/>
        <v>1.7060490721719543</v>
      </c>
      <c r="K7" s="2">
        <f t="shared" si="2"/>
        <v>1.7229309722203057</v>
      </c>
      <c r="L7" s="2">
        <f t="shared" si="3"/>
        <v>70000</v>
      </c>
    </row>
    <row r="8" spans="1:12" x14ac:dyDescent="0.35">
      <c r="A8" s="2">
        <v>0</v>
      </c>
      <c r="B8" s="2">
        <v>460</v>
      </c>
      <c r="C8" s="2">
        <v>264</v>
      </c>
      <c r="D8" s="2">
        <v>400</v>
      </c>
      <c r="E8" s="2">
        <v>66536</v>
      </c>
      <c r="H8" s="2">
        <v>0</v>
      </c>
      <c r="I8" s="2">
        <f t="shared" si="0"/>
        <v>1.726469332592141</v>
      </c>
      <c r="J8" s="2">
        <f t="shared" si="1"/>
        <v>1.7060490721719543</v>
      </c>
      <c r="K8" s="2">
        <f t="shared" si="2"/>
        <v>1.7229309722203057</v>
      </c>
      <c r="L8" s="2">
        <f t="shared" si="3"/>
        <v>66536</v>
      </c>
    </row>
    <row r="9" spans="1:12" x14ac:dyDescent="0.35">
      <c r="A9" s="2">
        <v>0</v>
      </c>
      <c r="B9" s="2">
        <v>528</v>
      </c>
      <c r="C9" s="2">
        <v>304</v>
      </c>
      <c r="D9" s="2">
        <v>264</v>
      </c>
      <c r="E9" s="2">
        <v>70000</v>
      </c>
      <c r="H9" s="2">
        <v>0</v>
      </c>
      <c r="I9" s="2">
        <f t="shared" si="0"/>
        <v>2.2512404500309153</v>
      </c>
      <c r="J9" s="2">
        <f t="shared" si="1"/>
        <v>2.1220828768508295</v>
      </c>
      <c r="K9" s="2">
        <f t="shared" si="2"/>
        <v>0.81208466107668631</v>
      </c>
      <c r="L9" s="2">
        <f t="shared" si="3"/>
        <v>70000</v>
      </c>
    </row>
    <row r="10" spans="1:12" x14ac:dyDescent="0.35">
      <c r="A10" s="2">
        <v>7</v>
      </c>
      <c r="B10" s="2">
        <v>460</v>
      </c>
      <c r="C10" s="2">
        <v>230</v>
      </c>
      <c r="D10" s="2">
        <v>264</v>
      </c>
      <c r="E10" s="2">
        <v>68000</v>
      </c>
      <c r="H10" s="2">
        <v>7</v>
      </c>
      <c r="I10" s="2">
        <f t="shared" si="0"/>
        <v>1.726469332592141</v>
      </c>
      <c r="J10" s="2">
        <f t="shared" si="1"/>
        <v>1.3524203381949105</v>
      </c>
      <c r="K10" s="2">
        <f t="shared" si="2"/>
        <v>0.81208466107668631</v>
      </c>
      <c r="L10" s="2">
        <f t="shared" si="3"/>
        <v>68000</v>
      </c>
    </row>
    <row r="11" spans="1:12" x14ac:dyDescent="0.35">
      <c r="A11" s="2">
        <v>10</v>
      </c>
      <c r="B11" s="2">
        <v>400</v>
      </c>
      <c r="C11" s="2">
        <v>200</v>
      </c>
      <c r="D11" s="2">
        <v>350</v>
      </c>
      <c r="E11" s="2">
        <v>73140</v>
      </c>
      <c r="H11" s="2">
        <v>10</v>
      </c>
      <c r="I11" s="2">
        <f t="shared" si="0"/>
        <v>1.263435993675575</v>
      </c>
      <c r="J11" s="2">
        <f t="shared" si="1"/>
        <v>1.0403949846857541</v>
      </c>
      <c r="K11" s="2">
        <f t="shared" si="2"/>
        <v>1.3880610048880928</v>
      </c>
      <c r="L11" s="2">
        <f t="shared" si="3"/>
        <v>73140</v>
      </c>
    </row>
    <row r="12" spans="1:12" x14ac:dyDescent="0.35">
      <c r="A12" s="2">
        <v>7</v>
      </c>
      <c r="B12" s="2">
        <v>400</v>
      </c>
      <c r="C12" s="2">
        <v>175</v>
      </c>
      <c r="D12" s="2">
        <v>230</v>
      </c>
      <c r="E12" s="2">
        <v>66016</v>
      </c>
      <c r="H12" s="2">
        <v>7</v>
      </c>
      <c r="I12" s="2">
        <f t="shared" si="0"/>
        <v>1.263435993675575</v>
      </c>
      <c r="J12" s="2">
        <f t="shared" si="1"/>
        <v>0.7803738567614571</v>
      </c>
      <c r="K12" s="2">
        <f t="shared" si="2"/>
        <v>0.58437308329078141</v>
      </c>
      <c r="L12" s="2">
        <f t="shared" si="3"/>
        <v>66016</v>
      </c>
    </row>
    <row r="13" spans="1:12" x14ac:dyDescent="0.35">
      <c r="A13" s="2">
        <v>7</v>
      </c>
      <c r="B13" s="2">
        <v>400</v>
      </c>
      <c r="C13" s="2">
        <v>200</v>
      </c>
      <c r="D13" s="2">
        <v>200</v>
      </c>
      <c r="E13" s="2">
        <v>66016</v>
      </c>
      <c r="H13" s="2">
        <v>7</v>
      </c>
      <c r="I13" s="2">
        <f t="shared" si="0"/>
        <v>1.263435993675575</v>
      </c>
      <c r="J13" s="2">
        <f t="shared" si="1"/>
        <v>1.0403949846857541</v>
      </c>
      <c r="K13" s="2">
        <f t="shared" si="2"/>
        <v>0.38345110289145362</v>
      </c>
      <c r="L13" s="2">
        <f t="shared" si="3"/>
        <v>66016</v>
      </c>
    </row>
    <row r="14" spans="1:12" x14ac:dyDescent="0.35">
      <c r="A14" s="2">
        <v>5</v>
      </c>
      <c r="B14" s="2">
        <v>400</v>
      </c>
      <c r="C14" s="2">
        <v>175</v>
      </c>
      <c r="D14" s="2">
        <v>200</v>
      </c>
      <c r="E14" s="2">
        <v>71840</v>
      </c>
      <c r="H14" s="2">
        <v>5</v>
      </c>
      <c r="I14" s="2">
        <f t="shared" si="0"/>
        <v>1.263435993675575</v>
      </c>
      <c r="J14" s="2">
        <f t="shared" si="1"/>
        <v>0.7803738567614571</v>
      </c>
      <c r="K14" s="2">
        <f t="shared" si="2"/>
        <v>0.38345110289145362</v>
      </c>
      <c r="L14" s="2">
        <f t="shared" si="3"/>
        <v>71840</v>
      </c>
    </row>
    <row r="15" spans="1:12" x14ac:dyDescent="0.35">
      <c r="A15" s="2">
        <v>5</v>
      </c>
      <c r="B15" s="2">
        <v>304</v>
      </c>
      <c r="C15" s="2">
        <v>115</v>
      </c>
      <c r="D15" s="2">
        <v>175</v>
      </c>
      <c r="E15" s="2">
        <v>71580</v>
      </c>
      <c r="H15" s="2">
        <v>5</v>
      </c>
      <c r="I15" s="2">
        <f t="shared" si="0"/>
        <v>0.52258265140906957</v>
      </c>
      <c r="J15" s="2">
        <f t="shared" si="1"/>
        <v>0.15632314974314443</v>
      </c>
      <c r="K15" s="2">
        <f t="shared" si="2"/>
        <v>0.21601611922534705</v>
      </c>
      <c r="L15" s="2">
        <f t="shared" si="3"/>
        <v>71580</v>
      </c>
    </row>
    <row r="16" spans="1:12" x14ac:dyDescent="0.35">
      <c r="A16" s="2">
        <v>2</v>
      </c>
      <c r="B16" s="2">
        <v>264</v>
      </c>
      <c r="C16" s="2">
        <v>100</v>
      </c>
      <c r="D16" s="2">
        <v>175</v>
      </c>
      <c r="E16" s="2">
        <v>65860</v>
      </c>
      <c r="H16" s="2">
        <v>2</v>
      </c>
      <c r="I16" s="2">
        <f t="shared" si="0"/>
        <v>0.21389375879802569</v>
      </c>
      <c r="J16" s="2">
        <f t="shared" si="1"/>
        <v>3.1047298856625631E-4</v>
      </c>
      <c r="K16" s="2">
        <f t="shared" si="2"/>
        <v>0.21601611922534705</v>
      </c>
      <c r="L16" s="2">
        <f t="shared" si="3"/>
        <v>65860</v>
      </c>
    </row>
    <row r="17" spans="1:12" x14ac:dyDescent="0.35">
      <c r="A17" s="2">
        <v>3</v>
      </c>
      <c r="B17" s="2">
        <v>264</v>
      </c>
      <c r="C17" s="2">
        <v>100</v>
      </c>
      <c r="D17" s="2">
        <v>175</v>
      </c>
      <c r="E17" s="2">
        <v>66432</v>
      </c>
      <c r="H17" s="2">
        <v>3</v>
      </c>
      <c r="I17" s="2">
        <f t="shared" si="0"/>
        <v>0.21389375879802569</v>
      </c>
      <c r="J17" s="2">
        <f t="shared" si="1"/>
        <v>3.1047298856625631E-4</v>
      </c>
      <c r="K17" s="2">
        <f t="shared" si="2"/>
        <v>0.21601611922534705</v>
      </c>
      <c r="L17" s="2">
        <f t="shared" si="3"/>
        <v>66432</v>
      </c>
    </row>
    <row r="18" spans="1:12" x14ac:dyDescent="0.35">
      <c r="A18" s="2">
        <v>10</v>
      </c>
      <c r="B18" s="2">
        <v>230</v>
      </c>
      <c r="C18" s="2">
        <v>100</v>
      </c>
      <c r="D18" s="2">
        <v>132</v>
      </c>
      <c r="E18" s="2">
        <v>64040</v>
      </c>
      <c r="H18" s="2">
        <v>10</v>
      </c>
      <c r="I18" s="2">
        <f t="shared" si="0"/>
        <v>-4.8491799921361649E-2</v>
      </c>
      <c r="J18" s="2">
        <f t="shared" si="1"/>
        <v>3.1047298856625631E-4</v>
      </c>
      <c r="K18" s="2">
        <f t="shared" si="2"/>
        <v>-7.1972052680356197E-2</v>
      </c>
      <c r="L18" s="2">
        <f t="shared" si="3"/>
        <v>64040</v>
      </c>
    </row>
    <row r="19" spans="1:12" x14ac:dyDescent="0.35">
      <c r="A19" s="2">
        <v>10</v>
      </c>
      <c r="B19" s="2">
        <v>230</v>
      </c>
      <c r="C19" s="2">
        <v>100</v>
      </c>
      <c r="D19" s="2">
        <v>132</v>
      </c>
      <c r="E19" s="2">
        <v>62610</v>
      </c>
      <c r="H19" s="2">
        <v>10</v>
      </c>
      <c r="I19" s="2">
        <f t="shared" si="0"/>
        <v>-4.8491799921361649E-2</v>
      </c>
      <c r="J19" s="2">
        <f t="shared" si="1"/>
        <v>3.1047298856625631E-4</v>
      </c>
      <c r="K19" s="2">
        <f t="shared" si="2"/>
        <v>-7.1972052680356197E-2</v>
      </c>
      <c r="L19" s="2">
        <f t="shared" si="3"/>
        <v>62610</v>
      </c>
    </row>
    <row r="20" spans="1:12" x14ac:dyDescent="0.35">
      <c r="A20" s="2">
        <v>7</v>
      </c>
      <c r="B20" s="2">
        <v>230</v>
      </c>
      <c r="C20" s="2">
        <v>87</v>
      </c>
      <c r="D20" s="2">
        <v>132</v>
      </c>
      <c r="E20" s="2">
        <v>65002</v>
      </c>
      <c r="H20" s="2">
        <v>7</v>
      </c>
      <c r="I20" s="2">
        <f t="shared" si="0"/>
        <v>-4.8491799921361649E-2</v>
      </c>
      <c r="J20" s="2">
        <f t="shared" si="1"/>
        <v>-0.13490051353206814</v>
      </c>
      <c r="K20" s="2">
        <f t="shared" si="2"/>
        <v>-7.1972052680356197E-2</v>
      </c>
      <c r="L20" s="2">
        <f t="shared" si="3"/>
        <v>65002</v>
      </c>
    </row>
    <row r="21" spans="1:12" x14ac:dyDescent="0.35">
      <c r="A21" s="2">
        <v>7</v>
      </c>
      <c r="B21" s="2">
        <v>230</v>
      </c>
      <c r="C21" s="2">
        <v>76</v>
      </c>
      <c r="D21" s="2">
        <v>115</v>
      </c>
      <c r="E21" s="2">
        <v>64001</v>
      </c>
      <c r="H21" s="2">
        <v>7</v>
      </c>
      <c r="I21" s="2">
        <f t="shared" si="0"/>
        <v>-4.8491799921361649E-2</v>
      </c>
      <c r="J21" s="2">
        <f t="shared" si="1"/>
        <v>-0.2493098098187588</v>
      </c>
      <c r="K21" s="2">
        <f t="shared" si="2"/>
        <v>-0.18582784157330864</v>
      </c>
      <c r="L21" s="2">
        <f t="shared" si="3"/>
        <v>64001</v>
      </c>
    </row>
    <row r="22" spans="1:12" x14ac:dyDescent="0.35">
      <c r="A22" s="2">
        <v>5</v>
      </c>
      <c r="B22" s="2">
        <v>230</v>
      </c>
      <c r="C22" s="2">
        <v>76</v>
      </c>
      <c r="D22" s="2">
        <v>115</v>
      </c>
      <c r="E22" s="2">
        <v>66900</v>
      </c>
      <c r="H22" s="2">
        <v>5</v>
      </c>
      <c r="I22" s="2">
        <f t="shared" si="0"/>
        <v>-4.8491799921361649E-2</v>
      </c>
      <c r="J22" s="2">
        <f t="shared" si="1"/>
        <v>-0.2493098098187588</v>
      </c>
      <c r="K22" s="2">
        <f t="shared" si="2"/>
        <v>-0.18582784157330864</v>
      </c>
      <c r="L22" s="2">
        <f t="shared" si="3"/>
        <v>66900</v>
      </c>
    </row>
    <row r="23" spans="1:12" x14ac:dyDescent="0.35">
      <c r="A23" s="2">
        <v>5</v>
      </c>
      <c r="B23" s="2">
        <v>230</v>
      </c>
      <c r="C23" s="2">
        <v>87</v>
      </c>
      <c r="D23" s="2">
        <v>100</v>
      </c>
      <c r="E23" s="2">
        <v>63000</v>
      </c>
      <c r="H23" s="2">
        <v>5</v>
      </c>
      <c r="I23" s="2">
        <f t="shared" si="0"/>
        <v>-4.8491799921361649E-2</v>
      </c>
      <c r="J23" s="2">
        <f t="shared" si="1"/>
        <v>-0.13490051353206814</v>
      </c>
      <c r="K23" s="2">
        <f t="shared" si="2"/>
        <v>-0.28628883177297254</v>
      </c>
      <c r="L23" s="2">
        <f t="shared" si="3"/>
        <v>63000</v>
      </c>
    </row>
    <row r="24" spans="1:12" x14ac:dyDescent="0.35">
      <c r="A24" s="2">
        <v>5</v>
      </c>
      <c r="B24" s="2">
        <v>230</v>
      </c>
      <c r="C24" s="2">
        <v>87</v>
      </c>
      <c r="D24" s="2">
        <v>100</v>
      </c>
      <c r="E24" s="2">
        <v>63780</v>
      </c>
      <c r="H24" s="2">
        <v>5</v>
      </c>
      <c r="I24" s="2">
        <f t="shared" si="0"/>
        <v>-4.8491799921361649E-2</v>
      </c>
      <c r="J24" s="2">
        <f t="shared" si="1"/>
        <v>-0.13490051353206814</v>
      </c>
      <c r="K24" s="2">
        <f t="shared" si="2"/>
        <v>-0.28628883177297254</v>
      </c>
      <c r="L24" s="2">
        <f t="shared" si="3"/>
        <v>63780</v>
      </c>
    </row>
    <row r="25" spans="1:12" x14ac:dyDescent="0.35">
      <c r="A25" s="2">
        <v>7</v>
      </c>
      <c r="B25" s="2">
        <v>200</v>
      </c>
      <c r="C25" s="2">
        <v>87</v>
      </c>
      <c r="D25" s="2">
        <v>100</v>
      </c>
      <c r="E25" s="2">
        <v>62000</v>
      </c>
      <c r="H25" s="2">
        <v>7</v>
      </c>
      <c r="I25" s="2">
        <f t="shared" si="0"/>
        <v>-0.28000846937964458</v>
      </c>
      <c r="J25" s="2">
        <f t="shared" si="1"/>
        <v>-0.13490051353206814</v>
      </c>
      <c r="K25" s="2">
        <f t="shared" si="2"/>
        <v>-0.28628883177297254</v>
      </c>
      <c r="L25" s="2">
        <f t="shared" si="3"/>
        <v>62000</v>
      </c>
    </row>
    <row r="26" spans="1:12" x14ac:dyDescent="0.35">
      <c r="A26" s="2">
        <v>7</v>
      </c>
      <c r="B26" s="2">
        <v>200</v>
      </c>
      <c r="C26" s="2">
        <v>76</v>
      </c>
      <c r="D26" s="2">
        <v>100</v>
      </c>
      <c r="E26" s="2">
        <v>61960</v>
      </c>
      <c r="H26" s="2">
        <v>7</v>
      </c>
      <c r="I26" s="2">
        <f t="shared" si="0"/>
        <v>-0.28000846937964458</v>
      </c>
      <c r="J26" s="2">
        <f t="shared" si="1"/>
        <v>-0.2493098098187588</v>
      </c>
      <c r="K26" s="2">
        <f t="shared" si="2"/>
        <v>-0.28628883177297254</v>
      </c>
      <c r="L26" s="2">
        <f t="shared" si="3"/>
        <v>61960</v>
      </c>
    </row>
    <row r="27" spans="1:12" x14ac:dyDescent="0.35">
      <c r="A27" s="2">
        <v>7</v>
      </c>
      <c r="B27" s="2">
        <v>200</v>
      </c>
      <c r="C27" s="2">
        <v>76</v>
      </c>
      <c r="D27" s="2">
        <v>100</v>
      </c>
      <c r="E27" s="2">
        <v>62012</v>
      </c>
      <c r="H27" s="2">
        <v>7</v>
      </c>
      <c r="I27" s="2">
        <f t="shared" si="0"/>
        <v>-0.28000846937964458</v>
      </c>
      <c r="J27" s="2">
        <f t="shared" si="1"/>
        <v>-0.2493098098187588</v>
      </c>
      <c r="K27" s="2">
        <f t="shared" si="2"/>
        <v>-0.28628883177297254</v>
      </c>
      <c r="L27" s="2">
        <f t="shared" si="3"/>
        <v>62012</v>
      </c>
    </row>
    <row r="28" spans="1:12" x14ac:dyDescent="0.35">
      <c r="A28" s="2">
        <v>7</v>
      </c>
      <c r="B28" s="2">
        <v>200</v>
      </c>
      <c r="C28" s="2">
        <v>76</v>
      </c>
      <c r="D28" s="2">
        <v>87</v>
      </c>
      <c r="E28" s="2">
        <v>62300</v>
      </c>
      <c r="H28" s="2">
        <v>7</v>
      </c>
      <c r="I28" s="2">
        <f t="shared" si="0"/>
        <v>-0.28000846937964458</v>
      </c>
      <c r="J28" s="2">
        <f t="shared" si="1"/>
        <v>-0.2493098098187588</v>
      </c>
      <c r="K28" s="2">
        <f t="shared" si="2"/>
        <v>-0.373355023279348</v>
      </c>
      <c r="L28" s="2">
        <f t="shared" si="3"/>
        <v>62300</v>
      </c>
    </row>
    <row r="29" spans="1:12" x14ac:dyDescent="0.35">
      <c r="A29" s="2">
        <v>5</v>
      </c>
      <c r="B29" s="2">
        <v>200</v>
      </c>
      <c r="C29" s="2">
        <v>76</v>
      </c>
      <c r="D29" s="2">
        <v>87</v>
      </c>
      <c r="E29" s="2">
        <v>61960</v>
      </c>
      <c r="H29" s="2">
        <v>5</v>
      </c>
      <c r="I29" s="2">
        <f t="shared" si="0"/>
        <v>-0.28000846937964458</v>
      </c>
      <c r="J29" s="2">
        <f t="shared" si="1"/>
        <v>-0.2493098098187588</v>
      </c>
      <c r="K29" s="2">
        <f t="shared" si="2"/>
        <v>-0.373355023279348</v>
      </c>
      <c r="L29" s="2">
        <f t="shared" si="3"/>
        <v>61960</v>
      </c>
    </row>
    <row r="30" spans="1:12" x14ac:dyDescent="0.35">
      <c r="A30" s="2">
        <v>7</v>
      </c>
      <c r="B30" s="2">
        <v>200</v>
      </c>
      <c r="C30" s="2">
        <v>66</v>
      </c>
      <c r="D30" s="2">
        <v>87</v>
      </c>
      <c r="E30" s="2">
        <v>61700</v>
      </c>
      <c r="H30" s="2">
        <v>7</v>
      </c>
      <c r="I30" s="2">
        <f t="shared" si="0"/>
        <v>-0.28000846937964458</v>
      </c>
      <c r="J30" s="2">
        <f t="shared" si="1"/>
        <v>-0.35331826098847757</v>
      </c>
      <c r="K30" s="2">
        <f t="shared" si="2"/>
        <v>-0.373355023279348</v>
      </c>
      <c r="L30" s="2">
        <f t="shared" si="3"/>
        <v>61700</v>
      </c>
    </row>
    <row r="31" spans="1:12" x14ac:dyDescent="0.35">
      <c r="A31" s="2">
        <v>7</v>
      </c>
      <c r="B31" s="2">
        <v>175</v>
      </c>
      <c r="C31" s="2">
        <v>66</v>
      </c>
      <c r="D31" s="2">
        <v>100</v>
      </c>
      <c r="E31" s="2">
        <v>61440</v>
      </c>
      <c r="H31" s="2">
        <v>7</v>
      </c>
      <c r="I31" s="2">
        <f t="shared" si="0"/>
        <v>-0.47293902726154702</v>
      </c>
      <c r="J31" s="2">
        <f t="shared" si="1"/>
        <v>-0.35331826098847757</v>
      </c>
      <c r="K31" s="2">
        <f t="shared" si="2"/>
        <v>-0.28628883177297254</v>
      </c>
      <c r="L31" s="2">
        <f t="shared" si="3"/>
        <v>61440</v>
      </c>
    </row>
    <row r="32" spans="1:12" x14ac:dyDescent="0.35">
      <c r="A32" s="2">
        <v>2</v>
      </c>
      <c r="B32" s="2">
        <v>175</v>
      </c>
      <c r="C32" s="2">
        <v>57</v>
      </c>
      <c r="D32" s="2">
        <v>100</v>
      </c>
      <c r="E32" s="2">
        <v>62220</v>
      </c>
      <c r="H32" s="2">
        <v>2</v>
      </c>
      <c r="I32" s="2">
        <f t="shared" si="0"/>
        <v>-0.47293902726154702</v>
      </c>
      <c r="J32" s="2">
        <f t="shared" si="1"/>
        <v>-0.4469258670412245</v>
      </c>
      <c r="K32" s="2">
        <f t="shared" si="2"/>
        <v>-0.28628883177297254</v>
      </c>
      <c r="L32" s="2">
        <f t="shared" si="3"/>
        <v>62220</v>
      </c>
    </row>
    <row r="33" spans="1:12" x14ac:dyDescent="0.35">
      <c r="A33" s="2">
        <v>3</v>
      </c>
      <c r="B33" s="2">
        <v>175</v>
      </c>
      <c r="C33" s="2">
        <v>57</v>
      </c>
      <c r="D33" s="2">
        <v>100</v>
      </c>
      <c r="E33" s="2">
        <v>63260</v>
      </c>
      <c r="H33" s="2">
        <v>3</v>
      </c>
      <c r="I33" s="2">
        <f t="shared" si="0"/>
        <v>-0.47293902726154702</v>
      </c>
      <c r="J33" s="2">
        <f t="shared" si="1"/>
        <v>-0.4469258670412245</v>
      </c>
      <c r="K33" s="2">
        <f t="shared" si="2"/>
        <v>-0.28628883177297254</v>
      </c>
      <c r="L33" s="2">
        <f t="shared" si="3"/>
        <v>63260</v>
      </c>
    </row>
    <row r="34" spans="1:12" x14ac:dyDescent="0.35">
      <c r="A34" s="2">
        <v>7</v>
      </c>
      <c r="B34" s="2">
        <v>175</v>
      </c>
      <c r="C34" s="2">
        <v>57</v>
      </c>
      <c r="D34" s="2">
        <v>100</v>
      </c>
      <c r="E34" s="2">
        <v>59880</v>
      </c>
      <c r="H34" s="2">
        <v>7</v>
      </c>
      <c r="I34" s="2">
        <f t="shared" si="0"/>
        <v>-0.47293902726154702</v>
      </c>
      <c r="J34" s="2">
        <f t="shared" si="1"/>
        <v>-0.4469258670412245</v>
      </c>
      <c r="K34" s="2">
        <f t="shared" si="2"/>
        <v>-0.28628883177297254</v>
      </c>
      <c r="L34" s="2">
        <f t="shared" si="3"/>
        <v>59880</v>
      </c>
    </row>
    <row r="35" spans="1:12" x14ac:dyDescent="0.35">
      <c r="A35" s="2">
        <v>2</v>
      </c>
      <c r="B35" s="2">
        <v>175</v>
      </c>
      <c r="C35" s="2">
        <v>57</v>
      </c>
      <c r="D35" s="2">
        <v>100</v>
      </c>
      <c r="E35" s="2">
        <v>62480</v>
      </c>
      <c r="H35" s="2">
        <v>2</v>
      </c>
      <c r="I35" s="2">
        <f t="shared" si="0"/>
        <v>-0.47293902726154702</v>
      </c>
      <c r="J35" s="2">
        <f t="shared" si="1"/>
        <v>-0.4469258670412245</v>
      </c>
      <c r="K35" s="2">
        <f t="shared" si="2"/>
        <v>-0.28628883177297254</v>
      </c>
      <c r="L35" s="2">
        <f t="shared" si="3"/>
        <v>62480</v>
      </c>
    </row>
    <row r="36" spans="1:12" x14ac:dyDescent="0.35">
      <c r="A36" s="2">
        <v>3</v>
      </c>
      <c r="B36" s="2">
        <v>175</v>
      </c>
      <c r="C36" s="2">
        <v>57</v>
      </c>
      <c r="D36" s="2">
        <v>100</v>
      </c>
      <c r="E36" s="2">
        <v>63000</v>
      </c>
      <c r="H36" s="2">
        <v>3</v>
      </c>
      <c r="I36" s="2">
        <f t="shared" si="0"/>
        <v>-0.47293902726154702</v>
      </c>
      <c r="J36" s="2">
        <f t="shared" si="1"/>
        <v>-0.4469258670412245</v>
      </c>
      <c r="K36" s="2">
        <f t="shared" si="2"/>
        <v>-0.28628883177297254</v>
      </c>
      <c r="L36" s="2">
        <f t="shared" si="3"/>
        <v>63000</v>
      </c>
    </row>
    <row r="37" spans="1:12" x14ac:dyDescent="0.35">
      <c r="A37" s="2">
        <v>2</v>
      </c>
      <c r="B37" s="2">
        <v>175</v>
      </c>
      <c r="C37" s="2">
        <v>57</v>
      </c>
      <c r="D37" s="2">
        <v>100</v>
      </c>
      <c r="E37" s="2">
        <v>63260</v>
      </c>
      <c r="H37" s="2">
        <v>2</v>
      </c>
      <c r="I37" s="2">
        <f t="shared" si="0"/>
        <v>-0.47293902726154702</v>
      </c>
      <c r="J37" s="2">
        <f t="shared" si="1"/>
        <v>-0.4469258670412245</v>
      </c>
      <c r="K37" s="2">
        <f t="shared" si="2"/>
        <v>-0.28628883177297254</v>
      </c>
      <c r="L37" s="2">
        <f t="shared" si="3"/>
        <v>63260</v>
      </c>
    </row>
    <row r="38" spans="1:12" x14ac:dyDescent="0.35">
      <c r="A38" s="2">
        <v>3</v>
      </c>
      <c r="B38" s="2">
        <v>175</v>
      </c>
      <c r="C38" s="2">
        <v>57</v>
      </c>
      <c r="D38" s="2">
        <v>100</v>
      </c>
      <c r="E38" s="2">
        <v>62480</v>
      </c>
      <c r="H38" s="2">
        <v>3</v>
      </c>
      <c r="I38" s="2">
        <f t="shared" si="0"/>
        <v>-0.47293902726154702</v>
      </c>
      <c r="J38" s="2">
        <f t="shared" si="1"/>
        <v>-0.4469258670412245</v>
      </c>
      <c r="K38" s="2">
        <f t="shared" si="2"/>
        <v>-0.28628883177297254</v>
      </c>
      <c r="L38" s="2">
        <f t="shared" si="3"/>
        <v>62480</v>
      </c>
    </row>
    <row r="39" spans="1:12" x14ac:dyDescent="0.35">
      <c r="A39" s="2">
        <v>4</v>
      </c>
      <c r="B39" s="2">
        <v>175</v>
      </c>
      <c r="C39" s="2">
        <v>57</v>
      </c>
      <c r="D39" s="2">
        <v>87</v>
      </c>
      <c r="E39" s="2">
        <v>62480</v>
      </c>
      <c r="H39" s="2">
        <v>4</v>
      </c>
      <c r="I39" s="2">
        <f t="shared" si="0"/>
        <v>-0.47293902726154702</v>
      </c>
      <c r="J39" s="2">
        <f t="shared" si="1"/>
        <v>-0.4469258670412245</v>
      </c>
      <c r="K39" s="2">
        <f t="shared" si="2"/>
        <v>-0.373355023279348</v>
      </c>
      <c r="L39" s="2">
        <f t="shared" si="3"/>
        <v>62480</v>
      </c>
    </row>
    <row r="40" spans="1:12" x14ac:dyDescent="0.35">
      <c r="A40" s="2">
        <v>7</v>
      </c>
      <c r="B40" s="2">
        <v>175</v>
      </c>
      <c r="C40" s="2">
        <v>57</v>
      </c>
      <c r="D40" s="2">
        <v>87</v>
      </c>
      <c r="E40" s="2">
        <v>61440</v>
      </c>
      <c r="H40" s="2">
        <v>7</v>
      </c>
      <c r="I40" s="2">
        <f t="shared" si="0"/>
        <v>-0.47293902726154702</v>
      </c>
      <c r="J40" s="2">
        <f t="shared" si="1"/>
        <v>-0.4469258670412245</v>
      </c>
      <c r="K40" s="2">
        <f t="shared" si="2"/>
        <v>-0.373355023279348</v>
      </c>
      <c r="L40" s="2">
        <f t="shared" si="3"/>
        <v>61440</v>
      </c>
    </row>
    <row r="41" spans="1:12" x14ac:dyDescent="0.35">
      <c r="A41" s="2">
        <v>2</v>
      </c>
      <c r="B41" s="2">
        <v>175</v>
      </c>
      <c r="C41" s="2">
        <v>57</v>
      </c>
      <c r="D41" s="2">
        <v>87</v>
      </c>
      <c r="E41" s="2">
        <v>62064</v>
      </c>
      <c r="H41" s="2">
        <v>2</v>
      </c>
      <c r="I41" s="2">
        <f t="shared" si="0"/>
        <v>-0.47293902726154702</v>
      </c>
      <c r="J41" s="2">
        <f t="shared" si="1"/>
        <v>-0.4469258670412245</v>
      </c>
      <c r="K41" s="2">
        <f t="shared" si="2"/>
        <v>-0.373355023279348</v>
      </c>
      <c r="L41" s="2">
        <f t="shared" si="3"/>
        <v>62064</v>
      </c>
    </row>
    <row r="42" spans="1:12" x14ac:dyDescent="0.35">
      <c r="A42" s="2">
        <v>3</v>
      </c>
      <c r="B42" s="2">
        <v>175</v>
      </c>
      <c r="C42" s="2">
        <v>57</v>
      </c>
      <c r="D42" s="2">
        <v>87</v>
      </c>
      <c r="E42" s="2">
        <v>61180</v>
      </c>
      <c r="H42" s="2">
        <v>3</v>
      </c>
      <c r="I42" s="2">
        <f t="shared" si="0"/>
        <v>-0.47293902726154702</v>
      </c>
      <c r="J42" s="2">
        <f t="shared" si="1"/>
        <v>-0.4469258670412245</v>
      </c>
      <c r="K42" s="2">
        <f t="shared" si="2"/>
        <v>-0.373355023279348</v>
      </c>
      <c r="L42" s="2">
        <f t="shared" si="3"/>
        <v>61180</v>
      </c>
    </row>
    <row r="43" spans="1:12" x14ac:dyDescent="0.35">
      <c r="A43" s="2">
        <v>2</v>
      </c>
      <c r="B43" s="2">
        <v>175</v>
      </c>
      <c r="C43" s="2">
        <v>57</v>
      </c>
      <c r="D43" s="2">
        <v>87</v>
      </c>
      <c r="E43" s="2">
        <v>59100</v>
      </c>
      <c r="H43" s="2">
        <v>2</v>
      </c>
      <c r="I43" s="2">
        <f t="shared" si="0"/>
        <v>-0.47293902726154702</v>
      </c>
      <c r="J43" s="2">
        <f t="shared" si="1"/>
        <v>-0.4469258670412245</v>
      </c>
      <c r="K43" s="2">
        <f t="shared" si="2"/>
        <v>-0.373355023279348</v>
      </c>
      <c r="L43" s="2">
        <f t="shared" si="3"/>
        <v>59100</v>
      </c>
    </row>
    <row r="44" spans="1:12" x14ac:dyDescent="0.35">
      <c r="A44" s="2">
        <v>3</v>
      </c>
      <c r="B44" s="2">
        <v>175</v>
      </c>
      <c r="C44" s="2">
        <v>57</v>
      </c>
      <c r="D44" s="2">
        <v>87</v>
      </c>
      <c r="E44" s="2">
        <v>59620</v>
      </c>
      <c r="H44" s="2">
        <v>3</v>
      </c>
      <c r="I44" s="2">
        <f t="shared" si="0"/>
        <v>-0.47293902726154702</v>
      </c>
      <c r="J44" s="2">
        <f t="shared" si="1"/>
        <v>-0.4469258670412245</v>
      </c>
      <c r="K44" s="2">
        <f t="shared" si="2"/>
        <v>-0.373355023279348</v>
      </c>
      <c r="L44" s="2">
        <f t="shared" si="3"/>
        <v>59620</v>
      </c>
    </row>
    <row r="45" spans="1:12" x14ac:dyDescent="0.35">
      <c r="A45" s="2">
        <v>5</v>
      </c>
      <c r="B45" s="2">
        <v>175</v>
      </c>
      <c r="C45" s="2">
        <v>66</v>
      </c>
      <c r="D45" s="2">
        <v>76</v>
      </c>
      <c r="E45" s="2">
        <v>59880</v>
      </c>
      <c r="H45" s="2">
        <v>5</v>
      </c>
      <c r="I45" s="2">
        <f t="shared" si="0"/>
        <v>-0.47293902726154702</v>
      </c>
      <c r="J45" s="2">
        <f t="shared" si="1"/>
        <v>-0.35331826098847757</v>
      </c>
      <c r="K45" s="2">
        <f t="shared" si="2"/>
        <v>-0.44702641609243488</v>
      </c>
      <c r="L45" s="2">
        <f t="shared" si="3"/>
        <v>59880</v>
      </c>
    </row>
    <row r="46" spans="1:12" x14ac:dyDescent="0.35">
      <c r="A46" s="2">
        <v>5</v>
      </c>
      <c r="B46" s="2">
        <v>175</v>
      </c>
      <c r="C46" s="2">
        <v>66</v>
      </c>
      <c r="D46" s="2">
        <v>76</v>
      </c>
      <c r="E46" s="2">
        <v>60200</v>
      </c>
      <c r="H46" s="2">
        <v>5</v>
      </c>
      <c r="I46" s="2">
        <f t="shared" si="0"/>
        <v>-0.47293902726154702</v>
      </c>
      <c r="J46" s="2">
        <f t="shared" si="1"/>
        <v>-0.35331826098847757</v>
      </c>
      <c r="K46" s="2">
        <f t="shared" si="2"/>
        <v>-0.44702641609243488</v>
      </c>
      <c r="L46" s="2">
        <f t="shared" si="3"/>
        <v>60200</v>
      </c>
    </row>
    <row r="47" spans="1:12" x14ac:dyDescent="0.35">
      <c r="A47" s="2">
        <v>7</v>
      </c>
      <c r="B47" s="2">
        <v>175</v>
      </c>
      <c r="C47" s="2">
        <v>57</v>
      </c>
      <c r="D47" s="2">
        <v>76</v>
      </c>
      <c r="E47" s="2">
        <v>60140</v>
      </c>
      <c r="H47" s="2">
        <v>7</v>
      </c>
      <c r="I47" s="2">
        <f t="shared" si="0"/>
        <v>-0.47293902726154702</v>
      </c>
      <c r="J47" s="2">
        <f t="shared" si="1"/>
        <v>-0.4469258670412245</v>
      </c>
      <c r="K47" s="2">
        <f t="shared" si="2"/>
        <v>-0.44702641609243488</v>
      </c>
      <c r="L47" s="2">
        <f t="shared" si="3"/>
        <v>60140</v>
      </c>
    </row>
    <row r="48" spans="1:12" x14ac:dyDescent="0.35">
      <c r="A48" s="2">
        <v>7</v>
      </c>
      <c r="B48" s="2">
        <v>175</v>
      </c>
      <c r="C48" s="2">
        <v>57</v>
      </c>
      <c r="D48" s="2">
        <v>76</v>
      </c>
      <c r="E48" s="2">
        <v>61700</v>
      </c>
      <c r="H48" s="2">
        <v>7</v>
      </c>
      <c r="I48" s="2">
        <f t="shared" si="0"/>
        <v>-0.47293902726154702</v>
      </c>
      <c r="J48" s="2">
        <f t="shared" si="1"/>
        <v>-0.4469258670412245</v>
      </c>
      <c r="K48" s="2">
        <f t="shared" si="2"/>
        <v>-0.44702641609243488</v>
      </c>
      <c r="L48" s="2">
        <f t="shared" si="3"/>
        <v>61700</v>
      </c>
    </row>
    <row r="49" spans="1:12" x14ac:dyDescent="0.35">
      <c r="A49" s="2">
        <v>5</v>
      </c>
      <c r="B49" s="2">
        <v>175</v>
      </c>
      <c r="C49" s="2">
        <v>66</v>
      </c>
      <c r="D49" s="2">
        <v>66</v>
      </c>
      <c r="E49" s="2">
        <v>60000</v>
      </c>
      <c r="H49" s="2">
        <v>5</v>
      </c>
      <c r="I49" s="2">
        <f t="shared" si="0"/>
        <v>-0.47293902726154702</v>
      </c>
      <c r="J49" s="2">
        <f t="shared" si="1"/>
        <v>-0.35331826098847757</v>
      </c>
      <c r="K49" s="2">
        <f t="shared" si="2"/>
        <v>-0.51400040955887749</v>
      </c>
      <c r="L49" s="2">
        <f t="shared" si="3"/>
        <v>60000</v>
      </c>
    </row>
    <row r="50" spans="1:12" x14ac:dyDescent="0.35">
      <c r="A50" s="2">
        <v>7</v>
      </c>
      <c r="B50" s="2">
        <v>152</v>
      </c>
      <c r="C50" s="2">
        <v>50</v>
      </c>
      <c r="D50" s="2">
        <v>87</v>
      </c>
      <c r="E50" s="2">
        <v>60920</v>
      </c>
      <c r="H50" s="2">
        <v>7</v>
      </c>
      <c r="I50" s="2">
        <f t="shared" si="0"/>
        <v>-0.6504351405128973</v>
      </c>
      <c r="J50" s="2">
        <f t="shared" si="1"/>
        <v>-0.51973178286002764</v>
      </c>
      <c r="K50" s="2">
        <f t="shared" si="2"/>
        <v>-0.373355023279348</v>
      </c>
      <c r="L50" s="2">
        <f t="shared" si="3"/>
        <v>60920</v>
      </c>
    </row>
    <row r="51" spans="1:12" x14ac:dyDescent="0.35">
      <c r="A51" s="2">
        <v>7</v>
      </c>
      <c r="B51" s="2">
        <v>152</v>
      </c>
      <c r="C51" s="2">
        <v>50</v>
      </c>
      <c r="D51" s="2">
        <v>76</v>
      </c>
      <c r="E51" s="2">
        <v>59100</v>
      </c>
      <c r="H51" s="2">
        <v>7</v>
      </c>
      <c r="I51" s="2">
        <f t="shared" si="0"/>
        <v>-0.6504351405128973</v>
      </c>
      <c r="J51" s="2">
        <f t="shared" si="1"/>
        <v>-0.51973178286002764</v>
      </c>
      <c r="K51" s="2">
        <f t="shared" si="2"/>
        <v>-0.44702641609243488</v>
      </c>
      <c r="L51" s="2">
        <f t="shared" si="3"/>
        <v>59100</v>
      </c>
    </row>
    <row r="52" spans="1:12" x14ac:dyDescent="0.35">
      <c r="A52" s="2">
        <v>3</v>
      </c>
      <c r="B52" s="2">
        <v>152</v>
      </c>
      <c r="C52" s="2">
        <v>50</v>
      </c>
      <c r="D52" s="2">
        <v>76</v>
      </c>
      <c r="E52" s="2">
        <v>61700</v>
      </c>
      <c r="H52" s="2">
        <v>3</v>
      </c>
      <c r="I52" s="2">
        <f t="shared" si="0"/>
        <v>-0.6504351405128973</v>
      </c>
      <c r="J52" s="2">
        <f t="shared" si="1"/>
        <v>-0.51973178286002764</v>
      </c>
      <c r="K52" s="2">
        <f t="shared" si="2"/>
        <v>-0.44702641609243488</v>
      </c>
      <c r="L52" s="2">
        <f t="shared" si="3"/>
        <v>61700</v>
      </c>
    </row>
    <row r="53" spans="1:12" x14ac:dyDescent="0.35">
      <c r="A53" s="2">
        <v>2</v>
      </c>
      <c r="B53" s="2">
        <v>152</v>
      </c>
      <c r="C53" s="2">
        <v>50</v>
      </c>
      <c r="D53" s="2">
        <v>76</v>
      </c>
      <c r="E53" s="2">
        <v>59880</v>
      </c>
      <c r="H53" s="2">
        <v>2</v>
      </c>
      <c r="I53" s="2">
        <f t="shared" si="0"/>
        <v>-0.6504351405128973</v>
      </c>
      <c r="J53" s="2">
        <f t="shared" si="1"/>
        <v>-0.51973178286002764</v>
      </c>
      <c r="K53" s="2">
        <f t="shared" si="2"/>
        <v>-0.44702641609243488</v>
      </c>
      <c r="L53" s="2">
        <f t="shared" si="3"/>
        <v>59880</v>
      </c>
    </row>
    <row r="54" spans="1:12" x14ac:dyDescent="0.35">
      <c r="A54" s="2">
        <v>3</v>
      </c>
      <c r="B54" s="2">
        <v>152</v>
      </c>
      <c r="C54" s="2">
        <v>50</v>
      </c>
      <c r="D54" s="2">
        <v>76</v>
      </c>
      <c r="E54" s="2">
        <v>61700</v>
      </c>
      <c r="H54" s="2">
        <v>3</v>
      </c>
      <c r="I54" s="2">
        <f t="shared" si="0"/>
        <v>-0.6504351405128973</v>
      </c>
      <c r="J54" s="2">
        <f t="shared" si="1"/>
        <v>-0.51973178286002764</v>
      </c>
      <c r="K54" s="2">
        <f t="shared" si="2"/>
        <v>-0.44702641609243488</v>
      </c>
      <c r="L54" s="2">
        <f t="shared" si="3"/>
        <v>61700</v>
      </c>
    </row>
    <row r="55" spans="1:12" x14ac:dyDescent="0.35">
      <c r="A55" s="2">
        <v>5</v>
      </c>
      <c r="B55" s="2">
        <v>152</v>
      </c>
      <c r="C55" s="2">
        <v>50</v>
      </c>
      <c r="D55" s="2">
        <v>66</v>
      </c>
      <c r="E55" s="2">
        <v>59360</v>
      </c>
      <c r="H55" s="2">
        <v>5</v>
      </c>
      <c r="I55" s="2">
        <f t="shared" si="0"/>
        <v>-0.6504351405128973</v>
      </c>
      <c r="J55" s="2">
        <f t="shared" si="1"/>
        <v>-0.51973178286002764</v>
      </c>
      <c r="K55" s="2">
        <f t="shared" si="2"/>
        <v>-0.51400040955887749</v>
      </c>
      <c r="L55" s="2">
        <f t="shared" si="3"/>
        <v>59360</v>
      </c>
    </row>
    <row r="56" spans="1:12" x14ac:dyDescent="0.35">
      <c r="A56" s="2">
        <v>5</v>
      </c>
      <c r="B56" s="2">
        <v>152</v>
      </c>
      <c r="C56" s="2">
        <v>43</v>
      </c>
      <c r="D56" s="2">
        <v>66</v>
      </c>
      <c r="E56" s="2">
        <v>60660</v>
      </c>
      <c r="H56" s="2">
        <v>5</v>
      </c>
      <c r="I56" s="2">
        <f t="shared" si="0"/>
        <v>-0.6504351405128973</v>
      </c>
      <c r="J56" s="2">
        <f t="shared" si="1"/>
        <v>-0.59253769867883077</v>
      </c>
      <c r="K56" s="2">
        <f t="shared" si="2"/>
        <v>-0.51400040955887749</v>
      </c>
      <c r="L56" s="2">
        <f t="shared" si="3"/>
        <v>60660</v>
      </c>
    </row>
    <row r="57" spans="1:12" x14ac:dyDescent="0.35">
      <c r="A57" s="2">
        <v>2</v>
      </c>
      <c r="B57" s="2">
        <v>152</v>
      </c>
      <c r="C57" s="2">
        <v>43</v>
      </c>
      <c r="D57" s="2">
        <v>66</v>
      </c>
      <c r="E57" s="2">
        <v>59984</v>
      </c>
      <c r="H57" s="2">
        <v>2</v>
      </c>
      <c r="I57" s="2">
        <f t="shared" si="0"/>
        <v>-0.6504351405128973</v>
      </c>
      <c r="J57" s="2">
        <f t="shared" si="1"/>
        <v>-0.59253769867883077</v>
      </c>
      <c r="K57" s="2">
        <f t="shared" si="2"/>
        <v>-0.51400040955887749</v>
      </c>
      <c r="L57" s="2">
        <f t="shared" si="3"/>
        <v>59984</v>
      </c>
    </row>
    <row r="58" spans="1:12" x14ac:dyDescent="0.35">
      <c r="A58" s="2">
        <v>2</v>
      </c>
      <c r="B58" s="2">
        <v>152</v>
      </c>
      <c r="C58" s="2">
        <v>43</v>
      </c>
      <c r="D58" s="2">
        <v>66</v>
      </c>
      <c r="E58" s="2">
        <v>60660</v>
      </c>
      <c r="H58" s="2">
        <v>2</v>
      </c>
      <c r="I58" s="2">
        <f t="shared" si="0"/>
        <v>-0.6504351405128973</v>
      </c>
      <c r="J58" s="2">
        <f t="shared" si="1"/>
        <v>-0.59253769867883077</v>
      </c>
      <c r="K58" s="2">
        <f t="shared" si="2"/>
        <v>-0.51400040955887749</v>
      </c>
      <c r="L58" s="2">
        <f t="shared" si="3"/>
        <v>60660</v>
      </c>
    </row>
    <row r="59" spans="1:12" x14ac:dyDescent="0.35">
      <c r="A59" s="2">
        <v>3</v>
      </c>
      <c r="B59" s="2">
        <v>152</v>
      </c>
      <c r="C59" s="2">
        <v>43</v>
      </c>
      <c r="D59" s="2">
        <v>66</v>
      </c>
      <c r="E59" s="2">
        <v>60920</v>
      </c>
      <c r="H59" s="2">
        <v>3</v>
      </c>
      <c r="I59" s="2">
        <f t="shared" si="0"/>
        <v>-0.6504351405128973</v>
      </c>
      <c r="J59" s="2">
        <f t="shared" si="1"/>
        <v>-0.59253769867883077</v>
      </c>
      <c r="K59" s="2">
        <f t="shared" si="2"/>
        <v>-0.51400040955887749</v>
      </c>
      <c r="L59" s="2">
        <f t="shared" si="3"/>
        <v>60920</v>
      </c>
    </row>
    <row r="60" spans="1:12" x14ac:dyDescent="0.35">
      <c r="A60" s="2">
        <v>3</v>
      </c>
      <c r="B60" s="2">
        <v>152</v>
      </c>
      <c r="C60" s="2">
        <v>43</v>
      </c>
      <c r="D60" s="2">
        <v>66</v>
      </c>
      <c r="E60" s="2">
        <v>60920</v>
      </c>
      <c r="H60" s="2">
        <v>3</v>
      </c>
      <c r="I60" s="2">
        <f t="shared" si="0"/>
        <v>-0.6504351405128973</v>
      </c>
      <c r="J60" s="2">
        <f t="shared" si="1"/>
        <v>-0.59253769867883077</v>
      </c>
      <c r="K60" s="2">
        <f t="shared" si="2"/>
        <v>-0.51400040955887749</v>
      </c>
      <c r="L60" s="2">
        <f t="shared" si="3"/>
        <v>60920</v>
      </c>
    </row>
    <row r="61" spans="1:12" x14ac:dyDescent="0.35">
      <c r="A61" s="2">
        <v>2</v>
      </c>
      <c r="B61" s="2">
        <v>152</v>
      </c>
      <c r="C61" s="2">
        <v>43</v>
      </c>
      <c r="D61" s="2">
        <v>66</v>
      </c>
      <c r="E61" s="2">
        <v>60920</v>
      </c>
      <c r="H61" s="2">
        <v>2</v>
      </c>
      <c r="I61" s="2">
        <f t="shared" si="0"/>
        <v>-0.6504351405128973</v>
      </c>
      <c r="J61" s="2">
        <f t="shared" si="1"/>
        <v>-0.59253769867883077</v>
      </c>
      <c r="K61" s="2">
        <f t="shared" si="2"/>
        <v>-0.51400040955887749</v>
      </c>
      <c r="L61" s="2">
        <f t="shared" si="3"/>
        <v>60920</v>
      </c>
    </row>
    <row r="62" spans="1:12" x14ac:dyDescent="0.35">
      <c r="A62" s="2">
        <v>3</v>
      </c>
      <c r="B62" s="2">
        <v>152</v>
      </c>
      <c r="C62" s="2">
        <v>43</v>
      </c>
      <c r="D62" s="2">
        <v>66</v>
      </c>
      <c r="E62" s="2">
        <v>60660</v>
      </c>
      <c r="H62" s="2">
        <v>3</v>
      </c>
      <c r="I62" s="2">
        <f t="shared" si="0"/>
        <v>-0.6504351405128973</v>
      </c>
      <c r="J62" s="2">
        <f t="shared" si="1"/>
        <v>-0.59253769867883077</v>
      </c>
      <c r="K62" s="2">
        <f t="shared" si="2"/>
        <v>-0.51400040955887749</v>
      </c>
      <c r="L62" s="2">
        <f t="shared" si="3"/>
        <v>60660</v>
      </c>
    </row>
    <row r="63" spans="1:12" x14ac:dyDescent="0.35">
      <c r="A63" s="2">
        <v>3</v>
      </c>
      <c r="B63" s="2">
        <v>152</v>
      </c>
      <c r="C63" s="2">
        <v>43</v>
      </c>
      <c r="D63" s="2">
        <v>66</v>
      </c>
      <c r="E63" s="2">
        <v>60660</v>
      </c>
      <c r="H63" s="2">
        <v>3</v>
      </c>
      <c r="I63" s="2">
        <f t="shared" si="0"/>
        <v>-0.6504351405128973</v>
      </c>
      <c r="J63" s="2">
        <f t="shared" si="1"/>
        <v>-0.59253769867883077</v>
      </c>
      <c r="K63" s="2">
        <f t="shared" si="2"/>
        <v>-0.51400040955887749</v>
      </c>
      <c r="L63" s="2">
        <f t="shared" si="3"/>
        <v>60660</v>
      </c>
    </row>
    <row r="64" spans="1:12" x14ac:dyDescent="0.35">
      <c r="A64" s="2">
        <v>7</v>
      </c>
      <c r="B64" s="2">
        <v>152</v>
      </c>
      <c r="C64" s="2">
        <v>43</v>
      </c>
      <c r="D64" s="2">
        <v>66</v>
      </c>
      <c r="E64" s="2">
        <v>58320</v>
      </c>
      <c r="H64" s="2">
        <v>7</v>
      </c>
      <c r="I64" s="2">
        <f t="shared" si="0"/>
        <v>-0.6504351405128973</v>
      </c>
      <c r="J64" s="2">
        <f t="shared" si="1"/>
        <v>-0.59253769867883077</v>
      </c>
      <c r="K64" s="2">
        <f t="shared" si="2"/>
        <v>-0.51400040955887749</v>
      </c>
      <c r="L64" s="2">
        <f t="shared" si="3"/>
        <v>58320</v>
      </c>
    </row>
    <row r="65" spans="1:12" x14ac:dyDescent="0.35">
      <c r="A65" s="2">
        <v>5</v>
      </c>
      <c r="B65" s="2">
        <v>152</v>
      </c>
      <c r="C65" s="2">
        <v>43</v>
      </c>
      <c r="D65" s="2">
        <v>66</v>
      </c>
      <c r="E65" s="2">
        <v>59360</v>
      </c>
      <c r="H65" s="2">
        <v>5</v>
      </c>
      <c r="I65" s="2">
        <f t="shared" si="0"/>
        <v>-0.6504351405128973</v>
      </c>
      <c r="J65" s="2">
        <f t="shared" si="1"/>
        <v>-0.59253769867883077</v>
      </c>
      <c r="K65" s="2">
        <f t="shared" si="2"/>
        <v>-0.51400040955887749</v>
      </c>
      <c r="L65" s="2">
        <f t="shared" si="3"/>
        <v>59360</v>
      </c>
    </row>
    <row r="66" spans="1:12" x14ac:dyDescent="0.35">
      <c r="A66" s="2">
        <v>2</v>
      </c>
      <c r="B66" s="2">
        <v>152</v>
      </c>
      <c r="C66" s="2">
        <v>43</v>
      </c>
      <c r="D66" s="2">
        <v>66</v>
      </c>
      <c r="E66" s="2">
        <v>60920</v>
      </c>
      <c r="H66" s="2">
        <v>2</v>
      </c>
      <c r="I66" s="2">
        <f t="shared" si="0"/>
        <v>-0.6504351405128973</v>
      </c>
      <c r="J66" s="2">
        <f t="shared" si="1"/>
        <v>-0.59253769867883077</v>
      </c>
      <c r="K66" s="2">
        <f t="shared" si="2"/>
        <v>-0.51400040955887749</v>
      </c>
      <c r="L66" s="2">
        <f t="shared" si="3"/>
        <v>60920</v>
      </c>
    </row>
    <row r="67" spans="1:12" x14ac:dyDescent="0.35">
      <c r="A67" s="2">
        <v>3</v>
      </c>
      <c r="B67" s="2">
        <v>152</v>
      </c>
      <c r="C67" s="2">
        <v>43</v>
      </c>
      <c r="D67" s="2">
        <v>66</v>
      </c>
      <c r="E67" s="2">
        <v>60920</v>
      </c>
      <c r="H67" s="2">
        <v>3</v>
      </c>
      <c r="I67" s="2">
        <f t="shared" si="0"/>
        <v>-0.6504351405128973</v>
      </c>
      <c r="J67" s="2">
        <f t="shared" si="1"/>
        <v>-0.59253769867883077</v>
      </c>
      <c r="K67" s="2">
        <f t="shared" si="2"/>
        <v>-0.51400040955887749</v>
      </c>
      <c r="L67" s="2">
        <f t="shared" si="3"/>
        <v>60920</v>
      </c>
    </row>
    <row r="68" spans="1:12" x14ac:dyDescent="0.35">
      <c r="A68" s="2">
        <v>4</v>
      </c>
      <c r="B68" s="2">
        <v>152</v>
      </c>
      <c r="C68" s="2">
        <v>43</v>
      </c>
      <c r="D68" s="2">
        <v>66</v>
      </c>
      <c r="E68" s="2">
        <v>60660</v>
      </c>
      <c r="H68" s="2">
        <v>4</v>
      </c>
      <c r="I68" s="2">
        <f t="shared" ref="I68:I69" si="4">STANDARDIZE(B68,AVERAGE(B$3:B$69),_xlfn.STDEV.S(B$3:B$69))</f>
        <v>-0.6504351405128973</v>
      </c>
      <c r="J68" s="2">
        <f t="shared" ref="J68:J69" si="5">STANDARDIZE(C68,AVERAGE(C$3:C$69),_xlfn.STDEV.S(C$3:C$69))</f>
        <v>-0.59253769867883077</v>
      </c>
      <c r="K68" s="2">
        <f t="shared" ref="K68:K69" si="6">STANDARDIZE(D68,AVERAGE(D$3:D$69),_xlfn.STDEV.S(D$3:D$69))</f>
        <v>-0.51400040955887749</v>
      </c>
      <c r="L68" s="2">
        <f t="shared" ref="L68:L69" si="7">E68</f>
        <v>60660</v>
      </c>
    </row>
    <row r="69" spans="1:12" x14ac:dyDescent="0.35">
      <c r="A69" s="2">
        <v>7</v>
      </c>
      <c r="B69" s="2">
        <v>152</v>
      </c>
      <c r="C69" s="2">
        <v>43</v>
      </c>
      <c r="D69" s="2">
        <v>57</v>
      </c>
      <c r="E69" s="2">
        <v>59880</v>
      </c>
      <c r="H69" s="2">
        <v>7</v>
      </c>
      <c r="I69" s="2">
        <f t="shared" si="4"/>
        <v>-0.6504351405128973</v>
      </c>
      <c r="J69" s="2">
        <f t="shared" si="5"/>
        <v>-0.59253769867883077</v>
      </c>
      <c r="K69" s="2">
        <f t="shared" si="6"/>
        <v>-0.57427700367867585</v>
      </c>
      <c r="L69" s="2">
        <f t="shared" si="7"/>
        <v>59880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84EB2-BE01-4B2D-A3CF-880EBBDD5279}">
  <dimension ref="H3:N3"/>
  <sheetViews>
    <sheetView showGridLines="0" workbookViewId="0">
      <selection activeCell="J32" sqref="J32"/>
    </sheetView>
  </sheetViews>
  <sheetFormatPr defaultRowHeight="14.5" x14ac:dyDescent="0.35"/>
  <sheetData>
    <row r="3" spans="8:14" x14ac:dyDescent="0.35">
      <c r="H3" s="16" t="s">
        <v>34</v>
      </c>
      <c r="I3" s="16"/>
      <c r="J3" s="16"/>
      <c r="K3" s="16"/>
      <c r="L3" s="16"/>
      <c r="M3" s="16"/>
      <c r="N3" s="16"/>
    </row>
  </sheetData>
  <mergeCells count="1">
    <mergeCell ref="H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3"/>
  <sheetViews>
    <sheetView showGridLines="0" tabSelected="1" workbookViewId="0">
      <selection activeCell="D16" sqref="D16"/>
    </sheetView>
  </sheetViews>
  <sheetFormatPr defaultRowHeight="14.5" x14ac:dyDescent="0.35"/>
  <cols>
    <col min="2" max="2" width="18.90625" customWidth="1"/>
    <col min="3" max="3" width="12.453125" bestFit="1" customWidth="1"/>
    <col min="4" max="5" width="10" bestFit="1" customWidth="1"/>
    <col min="9" max="9" width="11.453125" customWidth="1"/>
    <col min="10" max="11" width="11.36328125" bestFit="1" customWidth="1"/>
  </cols>
  <sheetData>
    <row r="2" spans="2:11" x14ac:dyDescent="0.35">
      <c r="B2" s="16" t="s">
        <v>6</v>
      </c>
      <c r="C2" s="16"/>
      <c r="D2" s="16"/>
      <c r="E2" s="16"/>
      <c r="I2" s="16" t="s">
        <v>7</v>
      </c>
      <c r="J2" s="16"/>
      <c r="K2" s="16"/>
    </row>
    <row r="3" spans="2:11" x14ac:dyDescent="0.35">
      <c r="B3" s="2"/>
      <c r="C3" s="2" t="s">
        <v>3</v>
      </c>
      <c r="D3" s="2" t="s">
        <v>4</v>
      </c>
      <c r="E3" s="2" t="s">
        <v>5</v>
      </c>
      <c r="I3" s="2" t="s">
        <v>8</v>
      </c>
      <c r="J3" s="2" t="s">
        <v>9</v>
      </c>
      <c r="K3" s="2" t="s">
        <v>10</v>
      </c>
    </row>
    <row r="4" spans="2:11" x14ac:dyDescent="0.35">
      <c r="B4" s="2" t="s">
        <v>0</v>
      </c>
      <c r="C4" s="3">
        <v>-0.57625059999999995</v>
      </c>
      <c r="D4" s="3">
        <v>0.61812149999999999</v>
      </c>
      <c r="E4" s="3">
        <v>-0.53465980000000002</v>
      </c>
      <c r="I4" s="2">
        <f>C4*C4</f>
        <v>0.33206475400035995</v>
      </c>
      <c r="J4" s="2">
        <f t="shared" ref="J4:J6" si="0">D4*D4</f>
        <v>0.38207418876224997</v>
      </c>
      <c r="K4" s="2">
        <f t="shared" ref="K4:K6" si="1">E4*E4</f>
        <v>0.28586110173604001</v>
      </c>
    </row>
    <row r="5" spans="2:11" x14ac:dyDescent="0.35">
      <c r="B5" s="2" t="s">
        <v>1</v>
      </c>
      <c r="C5" s="3">
        <v>-0.58434249999999999</v>
      </c>
      <c r="D5" s="3">
        <v>0.14575840000000001</v>
      </c>
      <c r="E5" s="3">
        <v>0.79830970000000001</v>
      </c>
      <c r="I5" s="2">
        <f t="shared" ref="I5:I6" si="2">C5*C5</f>
        <v>0.34145615730625001</v>
      </c>
      <c r="J5" s="2">
        <f t="shared" si="0"/>
        <v>2.1245511170560002E-2</v>
      </c>
      <c r="K5" s="2">
        <f t="shared" si="1"/>
        <v>0.63729837711408999</v>
      </c>
    </row>
    <row r="6" spans="2:11" x14ac:dyDescent="0.35">
      <c r="B6" s="2" t="s">
        <v>2</v>
      </c>
      <c r="C6" s="3">
        <v>-0.57138350000000004</v>
      </c>
      <c r="D6" s="3">
        <v>-0.77245090000000005</v>
      </c>
      <c r="E6" s="3">
        <v>-0.27720129999999998</v>
      </c>
      <c r="I6" s="2">
        <f t="shared" si="2"/>
        <v>0.32647910407225006</v>
      </c>
      <c r="J6" s="2">
        <f t="shared" si="0"/>
        <v>0.5966803929108101</v>
      </c>
      <c r="K6" s="2">
        <f t="shared" si="1"/>
        <v>7.6840560721689988E-2</v>
      </c>
    </row>
    <row r="7" spans="2:11" x14ac:dyDescent="0.35">
      <c r="H7" s="2" t="s">
        <v>11</v>
      </c>
      <c r="I7" s="4">
        <f>SQRT(SUM(I4:I6))</f>
        <v>1.00000000768943</v>
      </c>
      <c r="J7" s="4">
        <f t="shared" ref="J7:K7" si="3">SQRT(SUM(J4:J6))</f>
        <v>1.0000000464218091</v>
      </c>
      <c r="K7" s="4">
        <f t="shared" si="3"/>
        <v>1.0000000197859098</v>
      </c>
    </row>
    <row r="10" spans="2:11" x14ac:dyDescent="0.35">
      <c r="B10" s="16" t="s">
        <v>12</v>
      </c>
      <c r="C10" s="16"/>
      <c r="H10" s="17" t="s">
        <v>35</v>
      </c>
      <c r="I10" s="17"/>
      <c r="J10" s="17"/>
      <c r="K10" s="17"/>
    </row>
    <row r="11" spans="2:11" x14ac:dyDescent="0.35">
      <c r="B11" s="2" t="s">
        <v>13</v>
      </c>
      <c r="C11" s="4">
        <f>SUMPRODUCT(C4:C6,D4:D6)</f>
        <v>-1.4279749827039723E-8</v>
      </c>
      <c r="H11" s="17"/>
      <c r="I11" s="17"/>
      <c r="J11" s="17"/>
      <c r="K11" s="17"/>
    </row>
    <row r="12" spans="2:11" x14ac:dyDescent="0.35">
      <c r="B12" s="2" t="s">
        <v>14</v>
      </c>
      <c r="C12" s="4">
        <f>SUMPRODUCT(C4:C6,E4:E6)</f>
        <v>-6.327820017970609E-9</v>
      </c>
      <c r="H12" s="17"/>
      <c r="I12" s="17"/>
      <c r="J12" s="17"/>
      <c r="K12" s="17"/>
    </row>
    <row r="13" spans="2:11" x14ac:dyDescent="0.35">
      <c r="B13" s="2" t="s">
        <v>15</v>
      </c>
      <c r="C13" s="4">
        <f>SUMPRODUCT(D4:D6,E4:E6)</f>
        <v>2.0676949985531934E-8</v>
      </c>
      <c r="H13" s="17"/>
      <c r="I13" s="17"/>
      <c r="J13" s="17"/>
      <c r="K13" s="17"/>
    </row>
  </sheetData>
  <mergeCells count="4">
    <mergeCell ref="B2:E2"/>
    <mergeCell ref="I2:K2"/>
    <mergeCell ref="B10:C10"/>
    <mergeCell ref="H10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760D-703B-431D-A01D-FA10DEE677FA}">
  <dimension ref="B2:L15"/>
  <sheetViews>
    <sheetView showGridLines="0" workbookViewId="0">
      <selection activeCell="K14" sqref="K14"/>
    </sheetView>
  </sheetViews>
  <sheetFormatPr defaultRowHeight="14.5" x14ac:dyDescent="0.35"/>
  <cols>
    <col min="2" max="2" width="14.7265625" customWidth="1"/>
    <col min="3" max="3" width="16.453125" customWidth="1"/>
    <col min="4" max="4" width="14.90625" customWidth="1"/>
    <col min="5" max="5" width="16.36328125" customWidth="1"/>
    <col min="6" max="6" width="17.81640625" customWidth="1"/>
    <col min="7" max="7" width="7.08984375" customWidth="1"/>
    <col min="8" max="8" width="15.81640625" customWidth="1"/>
    <col min="9" max="9" width="14.7265625" bestFit="1" customWidth="1"/>
    <col min="10" max="10" width="12.36328125" bestFit="1" customWidth="1"/>
    <col min="11" max="11" width="12.7265625" customWidth="1"/>
    <col min="12" max="12" width="15" customWidth="1"/>
  </cols>
  <sheetData>
    <row r="2" spans="2:12" x14ac:dyDescent="0.35">
      <c r="B2" s="18" t="s">
        <v>20</v>
      </c>
      <c r="C2" s="19"/>
      <c r="D2" s="19"/>
      <c r="E2" s="19"/>
      <c r="F2" s="20"/>
      <c r="H2" s="18" t="s">
        <v>21</v>
      </c>
      <c r="I2" s="19"/>
      <c r="J2" s="19"/>
      <c r="K2" s="19"/>
      <c r="L2" s="20"/>
    </row>
    <row r="3" spans="2:12" x14ac:dyDescent="0.35">
      <c r="B3" s="2" t="s">
        <v>16</v>
      </c>
      <c r="C3" s="2" t="s">
        <v>0</v>
      </c>
      <c r="D3" s="2" t="s">
        <v>1</v>
      </c>
      <c r="E3" s="2" t="s">
        <v>2</v>
      </c>
      <c r="F3" s="2" t="s">
        <v>22</v>
      </c>
      <c r="H3" s="2" t="s">
        <v>16</v>
      </c>
      <c r="I3" s="2" t="s">
        <v>3</v>
      </c>
      <c r="J3" s="2" t="s">
        <v>4</v>
      </c>
      <c r="K3" s="2" t="s">
        <v>5</v>
      </c>
      <c r="L3" s="2" t="s">
        <v>22</v>
      </c>
    </row>
    <row r="4" spans="2:12" x14ac:dyDescent="0.35">
      <c r="B4" s="2">
        <v>0</v>
      </c>
      <c r="C4" s="2">
        <f>'Original Data Standardized'!I3</f>
        <v>4.3503249197860141</v>
      </c>
      <c r="D4" s="2">
        <f>'Original Data Standardized'!J3</f>
        <v>5.2839397924102798</v>
      </c>
      <c r="E4" s="2">
        <f>'Original Data Standardized'!K3</f>
        <v>6.1164249436189415</v>
      </c>
      <c r="F4" s="4">
        <f>SQRT((C4*C4)+(D4*D4)+(E4*E4))</f>
        <v>9.1791067500303072</v>
      </c>
      <c r="H4" s="2">
        <v>0</v>
      </c>
      <c r="I4" s="2">
        <f>(C4*C9)+(D4*C10)+(E4*C11)</f>
        <v>-9.0893322251404385</v>
      </c>
      <c r="J4" s="2">
        <f>(C4*D9)+(D4*D10)+(E4*D11)</f>
        <v>-1.2654299777373357</v>
      </c>
      <c r="K4" s="2">
        <f>(C4*E9)+(D4*E10)+(E4*E11)</f>
        <v>0.19679559322570883</v>
      </c>
      <c r="L4" s="4">
        <f>SQRT((I4*I4)+(J4*J4)+(K4*K4))</f>
        <v>9.1791068101992259</v>
      </c>
    </row>
    <row r="5" spans="2:12" x14ac:dyDescent="0.35">
      <c r="B5" s="2">
        <v>2</v>
      </c>
      <c r="C5" s="2">
        <f>'Original Data Standardized'!I4</f>
        <v>2.2512404500309153</v>
      </c>
      <c r="D5" s="2">
        <f>'Original Data Standardized'!J4</f>
        <v>2.1220828768508295</v>
      </c>
      <c r="E5" s="2">
        <f>'Original Data Standardized'!K4</f>
        <v>2.1247749330189616</v>
      </c>
      <c r="F5" s="4">
        <f>SQRT((C5*C5)+(D5*D5)+(E5*E5))</f>
        <v>3.7531304022195422</v>
      </c>
      <c r="H5" s="2">
        <v>2</v>
      </c>
      <c r="I5" s="2">
        <f>(C5*C9)+(D5*C10)+(E5*C11)</f>
        <v>-3.751363211481431</v>
      </c>
      <c r="J5" s="2">
        <f>(C5*D9)+(D5*D10)+(E5*D11)</f>
        <v>5.9567219323021448E-2</v>
      </c>
      <c r="K5" s="2">
        <f>(C5*E9)+(D5*E10)+(E5*E11)</f>
        <v>-9.8558797611785653E-2</v>
      </c>
      <c r="L5" s="4">
        <f>SQRT((I5*I5)+(J5*J5)+(K5*K5))</f>
        <v>3.7531304313413933</v>
      </c>
    </row>
    <row r="7" spans="2:12" x14ac:dyDescent="0.35">
      <c r="B7" s="16" t="s">
        <v>6</v>
      </c>
      <c r="C7" s="16"/>
      <c r="D7" s="16"/>
      <c r="E7" s="16"/>
      <c r="F7" s="1"/>
    </row>
    <row r="8" spans="2:12" x14ac:dyDescent="0.35">
      <c r="B8" s="2"/>
      <c r="C8" s="2" t="s">
        <v>3</v>
      </c>
      <c r="D8" s="2" t="s">
        <v>4</v>
      </c>
      <c r="E8" s="2" t="s">
        <v>5</v>
      </c>
    </row>
    <row r="9" spans="2:12" x14ac:dyDescent="0.35">
      <c r="B9" s="2" t="s">
        <v>0</v>
      </c>
      <c r="C9" s="3">
        <v>-0.57625059999999995</v>
      </c>
      <c r="D9" s="3">
        <v>0.61812149999999999</v>
      </c>
      <c r="E9" s="3">
        <v>-0.53465980000000002</v>
      </c>
      <c r="F9" s="5"/>
    </row>
    <row r="10" spans="2:12" x14ac:dyDescent="0.35">
      <c r="B10" s="2" t="s">
        <v>1</v>
      </c>
      <c r="C10" s="3">
        <v>-0.58434249999999999</v>
      </c>
      <c r="D10" s="3">
        <v>0.14575840000000001</v>
      </c>
      <c r="E10" s="3">
        <v>0.79830970000000001</v>
      </c>
      <c r="F10" s="5"/>
    </row>
    <row r="11" spans="2:12" x14ac:dyDescent="0.35">
      <c r="B11" s="2" t="s">
        <v>2</v>
      </c>
      <c r="C11" s="3">
        <v>-0.57138350000000004</v>
      </c>
      <c r="D11" s="3">
        <v>-0.77245090000000005</v>
      </c>
      <c r="E11" s="3">
        <v>-0.27720129999999998</v>
      </c>
      <c r="F11" s="5"/>
    </row>
    <row r="13" spans="2:12" ht="27" customHeight="1" x14ac:dyDescent="0.35">
      <c r="B13" s="21" t="s">
        <v>25</v>
      </c>
      <c r="C13" s="21"/>
      <c r="E13" s="21" t="s">
        <v>26</v>
      </c>
      <c r="F13" s="21"/>
      <c r="H13" s="22" t="s">
        <v>27</v>
      </c>
      <c r="I13" s="22"/>
    </row>
    <row r="14" spans="2:12" x14ac:dyDescent="0.35">
      <c r="B14" s="2" t="s">
        <v>23</v>
      </c>
      <c r="C14" s="4">
        <f>SUMPRODUCT(C4:E4,C5:E5)</f>
        <v>34.002611985877792</v>
      </c>
      <c r="E14" s="2" t="s">
        <v>23</v>
      </c>
      <c r="F14" s="4">
        <f>C14/(F4*F5)</f>
        <v>0.98700239117894362</v>
      </c>
      <c r="H14" s="2" t="s">
        <v>23</v>
      </c>
      <c r="I14" s="6">
        <f>ACOS(F14)</f>
        <v>0.16140547157442575</v>
      </c>
    </row>
    <row r="15" spans="2:12" x14ac:dyDescent="0.35">
      <c r="B15" s="2" t="s">
        <v>24</v>
      </c>
      <c r="C15" s="4">
        <f>SUMPRODUCT(I4:K4,I5:K5)</f>
        <v>34.002612444259064</v>
      </c>
      <c r="E15" s="2" t="s">
        <v>24</v>
      </c>
      <c r="F15" s="4">
        <f>C15/(L4*L5)</f>
        <v>0.98700239035620863</v>
      </c>
      <c r="H15" s="2" t="s">
        <v>24</v>
      </c>
      <c r="I15" s="6">
        <f>ACOS(F15)</f>
        <v>0.16140547669394345</v>
      </c>
    </row>
  </sheetData>
  <mergeCells count="6">
    <mergeCell ref="B7:E7"/>
    <mergeCell ref="B2:F2"/>
    <mergeCell ref="H2:L2"/>
    <mergeCell ref="B13:C13"/>
    <mergeCell ref="E13:F13"/>
    <mergeCell ref="H13:I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E872-C62F-4B8A-ACE2-6051141A6CA2}">
  <dimension ref="B2:L70"/>
  <sheetViews>
    <sheetView showGridLines="0" workbookViewId="0">
      <selection activeCell="K7" sqref="K7:L7"/>
    </sheetView>
  </sheetViews>
  <sheetFormatPr defaultRowHeight="14.5" x14ac:dyDescent="0.35"/>
  <sheetData>
    <row r="2" spans="2:12" x14ac:dyDescent="0.35">
      <c r="B2" s="16" t="s">
        <v>28</v>
      </c>
      <c r="C2" s="16"/>
      <c r="D2" s="16"/>
      <c r="E2" s="16"/>
      <c r="J2" s="16" t="s">
        <v>29</v>
      </c>
      <c r="K2" s="16"/>
      <c r="L2" s="16"/>
    </row>
    <row r="3" spans="2:12" x14ac:dyDescent="0.35">
      <c r="B3" s="12"/>
      <c r="C3" s="12" t="s">
        <v>3</v>
      </c>
      <c r="D3" s="12" t="s">
        <v>4</v>
      </c>
      <c r="E3" s="12" t="s">
        <v>5</v>
      </c>
      <c r="J3" s="2" t="s">
        <v>3</v>
      </c>
      <c r="K3" s="2" t="s">
        <v>4</v>
      </c>
      <c r="L3" s="2" t="s">
        <v>5</v>
      </c>
    </row>
    <row r="4" spans="2:12" x14ac:dyDescent="0.35">
      <c r="B4" s="13">
        <v>1</v>
      </c>
      <c r="C4" s="14">
        <v>-9.0893321599999997</v>
      </c>
      <c r="D4" s="14">
        <v>-1.265430074</v>
      </c>
      <c r="E4" s="14">
        <v>0.19679535989999999</v>
      </c>
      <c r="J4" s="15">
        <f>_xlfn.VAR.S(C4:C70)</f>
        <v>2.9080811400895636</v>
      </c>
      <c r="K4" s="15">
        <f>_xlfn.VAR.S(D4:D70)</f>
        <v>8.3697370466941853E-2</v>
      </c>
      <c r="L4" s="15">
        <f>_xlfn.VAR.S(E4:E70)</f>
        <v>8.2214922921855539E-3</v>
      </c>
    </row>
    <row r="5" spans="2:12" x14ac:dyDescent="0.35">
      <c r="B5" s="13">
        <v>2</v>
      </c>
      <c r="C5" s="14">
        <v>-3.7513631799999998</v>
      </c>
      <c r="D5" s="14">
        <v>5.9567149E-2</v>
      </c>
      <c r="E5" s="14">
        <v>-9.8558914299999995E-2</v>
      </c>
    </row>
    <row r="6" spans="2:12" x14ac:dyDescent="0.35">
      <c r="B6" s="13">
        <v>3</v>
      </c>
      <c r="C6" s="14">
        <v>-3.20585728</v>
      </c>
      <c r="D6" s="14">
        <v>-0.325445557</v>
      </c>
      <c r="E6" s="14">
        <v>-0.15010868159999999</v>
      </c>
      <c r="J6" s="16" t="s">
        <v>30</v>
      </c>
      <c r="K6" s="16"/>
      <c r="L6" s="16"/>
    </row>
    <row r="7" spans="2:12" x14ac:dyDescent="0.35">
      <c r="B7" s="13">
        <v>4</v>
      </c>
      <c r="C7" s="14">
        <v>-3.1543849700000002</v>
      </c>
      <c r="D7" s="14">
        <v>0.86661942400000003</v>
      </c>
      <c r="E7" s="14">
        <v>0.19105940290000001</v>
      </c>
      <c r="J7" s="2">
        <v>1</v>
      </c>
      <c r="K7" s="23">
        <v>2.9080811369999999</v>
      </c>
      <c r="L7" s="24"/>
    </row>
    <row r="8" spans="2:12" x14ac:dyDescent="0.35">
      <c r="B8" s="13">
        <v>5</v>
      </c>
      <c r="C8" s="14">
        <v>-2.97625027</v>
      </c>
      <c r="D8" s="14">
        <v>-1.5040836E-2</v>
      </c>
      <c r="E8" s="14">
        <v>-3.87170212E-2</v>
      </c>
      <c r="J8" s="2">
        <v>2</v>
      </c>
      <c r="K8" s="23">
        <v>8.3697369999999993E-2</v>
      </c>
      <c r="L8" s="24">
        <v>8.3697369999999993E-2</v>
      </c>
    </row>
    <row r="9" spans="2:12" x14ac:dyDescent="0.35">
      <c r="B9" s="13">
        <v>6</v>
      </c>
      <c r="C9" s="14">
        <v>-2.97625027</v>
      </c>
      <c r="D9" s="14">
        <v>-1.5040836E-2</v>
      </c>
      <c r="E9" s="14">
        <v>-3.87170212E-2</v>
      </c>
      <c r="J9" s="2">
        <v>3</v>
      </c>
      <c r="K9" s="23">
        <v>8.2214920000000004E-3</v>
      </c>
      <c r="L9" s="24">
        <v>8.2214920000000004E-3</v>
      </c>
    </row>
    <row r="10" spans="2:12" x14ac:dyDescent="0.35">
      <c r="B10" s="13">
        <v>7</v>
      </c>
      <c r="C10" s="14">
        <v>-3.0013136399999998</v>
      </c>
      <c r="D10" s="14">
        <v>1.073555904</v>
      </c>
      <c r="E10" s="14">
        <v>0.2653205099</v>
      </c>
    </row>
    <row r="11" spans="2:12" x14ac:dyDescent="0.35">
      <c r="B11" s="13">
        <v>8</v>
      </c>
      <c r="C11" s="14">
        <v>-2.24916743</v>
      </c>
      <c r="D11" s="14">
        <v>0.63699884100000004</v>
      </c>
      <c r="E11" s="14">
        <v>-6.8534491899999994E-2</v>
      </c>
    </row>
    <row r="12" spans="2:12" x14ac:dyDescent="0.35">
      <c r="B12" s="13">
        <v>9</v>
      </c>
      <c r="C12" s="14">
        <v>-2.1291178899999998</v>
      </c>
      <c r="D12" s="14">
        <v>-0.139605748</v>
      </c>
      <c r="E12" s="14">
        <v>-0.22972339829999999</v>
      </c>
    </row>
    <row r="13" spans="2:12" x14ac:dyDescent="0.35">
      <c r="B13" s="13">
        <v>10</v>
      </c>
      <c r="C13" s="14">
        <v>-1.51796248</v>
      </c>
      <c r="D13" s="14">
        <v>0.44330343100000003</v>
      </c>
      <c r="E13" s="14">
        <v>-0.21451745559999999</v>
      </c>
    </row>
    <row r="14" spans="2:12" x14ac:dyDescent="0.35">
      <c r="B14" s="13">
        <v>11</v>
      </c>
      <c r="C14" s="14">
        <v>-1.5551003800000001</v>
      </c>
      <c r="D14" s="14">
        <v>0.63640605500000003</v>
      </c>
      <c r="E14" s="14">
        <v>4.8755752899999998E-2</v>
      </c>
    </row>
    <row r="15" spans="2:12" x14ac:dyDescent="0.35">
      <c r="B15" s="13">
        <v>12</v>
      </c>
      <c r="C15" s="14">
        <v>-1.4031589799999999</v>
      </c>
      <c r="D15" s="14">
        <v>0.59850579100000001</v>
      </c>
      <c r="E15" s="14">
        <v>-0.1588216254</v>
      </c>
    </row>
    <row r="16" spans="2:12" x14ac:dyDescent="0.35">
      <c r="B16" s="13">
        <v>13</v>
      </c>
      <c r="C16" s="14">
        <v>-0.51591286000000003</v>
      </c>
      <c r="D16" s="14">
        <v>0.17894311700000001</v>
      </c>
      <c r="E16" s="14">
        <v>-0.21448961729999999</v>
      </c>
    </row>
    <row r="17" spans="2:5" x14ac:dyDescent="0.35">
      <c r="B17" s="13">
        <v>14</v>
      </c>
      <c r="C17" s="14">
        <v>-0.24686586999999999</v>
      </c>
      <c r="D17" s="14">
        <v>-3.4604267000000001E-2</v>
      </c>
      <c r="E17" s="14">
        <v>-0.17399249259999999</v>
      </c>
    </row>
    <row r="18" spans="2:5" x14ac:dyDescent="0.35">
      <c r="B18" s="13">
        <v>15</v>
      </c>
      <c r="C18" s="14">
        <v>-0.24686586999999999</v>
      </c>
      <c r="D18" s="14">
        <v>-3.4604267000000001E-2</v>
      </c>
      <c r="E18" s="14">
        <v>-0.17399249259999999</v>
      </c>
    </row>
    <row r="19" spans="2:5" x14ac:dyDescent="0.35">
      <c r="B19" s="13">
        <v>16</v>
      </c>
      <c r="C19" s="14">
        <v>6.8885650000000007E-2</v>
      </c>
      <c r="D19" s="14">
        <v>2.5666307999999999E-2</v>
      </c>
      <c r="E19" s="14">
        <v>4.6125216400000002E-2</v>
      </c>
    </row>
    <row r="20" spans="2:5" x14ac:dyDescent="0.35">
      <c r="B20" s="13">
        <v>17</v>
      </c>
      <c r="C20" s="14">
        <v>6.8885650000000007E-2</v>
      </c>
      <c r="D20" s="14">
        <v>2.5666307999999999E-2</v>
      </c>
      <c r="E20" s="14">
        <v>4.6125216400000002E-2</v>
      </c>
    </row>
    <row r="21" spans="2:5" x14ac:dyDescent="0.35">
      <c r="B21" s="13">
        <v>18</v>
      </c>
      <c r="C21" s="14">
        <v>0.14789517999999999</v>
      </c>
      <c r="D21" s="14">
        <v>5.958171E-3</v>
      </c>
      <c r="E21" s="14">
        <v>-6.1815020300000002E-2</v>
      </c>
    </row>
    <row r="22" spans="2:5" x14ac:dyDescent="0.35">
      <c r="B22" s="13">
        <v>19</v>
      </c>
      <c r="C22" s="14">
        <v>0.27980471000000001</v>
      </c>
      <c r="D22" s="14">
        <v>7.7230059000000004E-2</v>
      </c>
      <c r="E22" s="14">
        <v>-0.1215880963</v>
      </c>
    </row>
    <row r="23" spans="2:5" x14ac:dyDescent="0.35">
      <c r="B23" s="13">
        <v>20</v>
      </c>
      <c r="C23" s="14">
        <v>0.27980471000000001</v>
      </c>
      <c r="D23" s="14">
        <v>7.7230059000000004E-2</v>
      </c>
      <c r="E23" s="14">
        <v>-0.1215880963</v>
      </c>
    </row>
    <row r="24" spans="2:5" x14ac:dyDescent="0.35">
      <c r="B24" s="13">
        <v>21</v>
      </c>
      <c r="C24" s="14">
        <v>0.27035224000000002</v>
      </c>
      <c r="D24" s="14">
        <v>0.171507355</v>
      </c>
      <c r="E24" s="14">
        <v>-2.4061347000000001E-3</v>
      </c>
    </row>
    <row r="25" spans="2:5" x14ac:dyDescent="0.35">
      <c r="B25" s="13">
        <v>22</v>
      </c>
      <c r="C25" s="14">
        <v>0.27035224000000002</v>
      </c>
      <c r="D25" s="14">
        <v>0.171507355</v>
      </c>
      <c r="E25" s="14">
        <v>-2.4061347000000001E-3</v>
      </c>
    </row>
    <row r="26" spans="2:5" x14ac:dyDescent="0.35">
      <c r="B26" s="13">
        <v>23</v>
      </c>
      <c r="C26" s="14">
        <v>0.40376385999999997</v>
      </c>
      <c r="D26" s="14">
        <v>2.8401935999999999E-2</v>
      </c>
      <c r="E26" s="14">
        <v>0.121376529</v>
      </c>
    </row>
    <row r="27" spans="2:5" x14ac:dyDescent="0.35">
      <c r="B27" s="13">
        <v>24</v>
      </c>
      <c r="C27" s="14">
        <v>0.47061807999999999</v>
      </c>
      <c r="D27" s="14">
        <v>1.172582E-2</v>
      </c>
      <c r="E27" s="14">
        <v>3.00424826E-2</v>
      </c>
    </row>
    <row r="28" spans="2:5" x14ac:dyDescent="0.35">
      <c r="B28" s="13">
        <v>25</v>
      </c>
      <c r="C28" s="14">
        <v>0.47061807999999999</v>
      </c>
      <c r="D28" s="14">
        <v>1.172582E-2</v>
      </c>
      <c r="E28" s="14">
        <v>3.00424826E-2</v>
      </c>
    </row>
    <row r="29" spans="2:5" x14ac:dyDescent="0.35">
      <c r="B29" s="13">
        <v>26</v>
      </c>
      <c r="C29" s="14">
        <v>0.52036625999999997</v>
      </c>
      <c r="D29" s="14">
        <v>7.8980175999999999E-2</v>
      </c>
      <c r="E29" s="14">
        <v>5.4177342400000002E-2</v>
      </c>
    </row>
    <row r="30" spans="2:5" x14ac:dyDescent="0.35">
      <c r="B30" s="13">
        <v>27</v>
      </c>
      <c r="C30" s="14">
        <v>0.52036625999999997</v>
      </c>
      <c r="D30" s="14">
        <v>7.8980175999999999E-2</v>
      </c>
      <c r="E30" s="14">
        <v>5.4177342400000002E-2</v>
      </c>
    </row>
    <row r="31" spans="2:5" x14ac:dyDescent="0.35">
      <c r="B31" s="13">
        <v>28</v>
      </c>
      <c r="C31" s="14">
        <v>0.58114281999999995</v>
      </c>
      <c r="D31" s="14">
        <v>6.3820071000000006E-2</v>
      </c>
      <c r="E31" s="14">
        <v>-2.8853608900000001E-2</v>
      </c>
    </row>
    <row r="32" spans="2:5" x14ac:dyDescent="0.35">
      <c r="B32" s="13">
        <v>29</v>
      </c>
      <c r="C32" s="14">
        <v>0.64257098000000001</v>
      </c>
      <c r="D32" s="14">
        <v>-0.122688802</v>
      </c>
      <c r="E32" s="14">
        <v>5.0163751100000001E-2</v>
      </c>
    </row>
    <row r="33" spans="2:5" x14ac:dyDescent="0.35">
      <c r="B33" s="13">
        <v>30</v>
      </c>
      <c r="C33" s="14">
        <v>0.69726988999999995</v>
      </c>
      <c r="D33" s="14">
        <v>-0.13633289600000001</v>
      </c>
      <c r="E33" s="14">
        <v>-2.4564105100000001E-2</v>
      </c>
    </row>
    <row r="34" spans="2:5" x14ac:dyDescent="0.35">
      <c r="B34" s="13">
        <v>31</v>
      </c>
      <c r="C34" s="14">
        <v>0.69726988999999995</v>
      </c>
      <c r="D34" s="14">
        <v>-0.13633289600000001</v>
      </c>
      <c r="E34" s="14">
        <v>-2.4564105100000001E-2</v>
      </c>
    </row>
    <row r="35" spans="2:5" x14ac:dyDescent="0.35">
      <c r="B35" s="13">
        <v>32</v>
      </c>
      <c r="C35" s="14">
        <v>0.69726988999999995</v>
      </c>
      <c r="D35" s="14">
        <v>-0.13633289600000001</v>
      </c>
      <c r="E35" s="14">
        <v>-2.4564105100000001E-2</v>
      </c>
    </row>
    <row r="36" spans="2:5" x14ac:dyDescent="0.35">
      <c r="B36" s="13">
        <v>33</v>
      </c>
      <c r="C36" s="14">
        <v>0.69726988999999995</v>
      </c>
      <c r="D36" s="14">
        <v>-0.13633289600000001</v>
      </c>
      <c r="E36" s="14">
        <v>-2.4564105100000001E-2</v>
      </c>
    </row>
    <row r="37" spans="2:5" x14ac:dyDescent="0.35">
      <c r="B37" s="13">
        <v>34</v>
      </c>
      <c r="C37" s="14">
        <v>0.69726988999999995</v>
      </c>
      <c r="D37" s="14">
        <v>-0.13633289600000001</v>
      </c>
      <c r="E37" s="14">
        <v>-2.4564105100000001E-2</v>
      </c>
    </row>
    <row r="38" spans="2:5" x14ac:dyDescent="0.35">
      <c r="B38" s="13">
        <v>35</v>
      </c>
      <c r="C38" s="14">
        <v>0.69726988999999995</v>
      </c>
      <c r="D38" s="14">
        <v>-0.13633289600000001</v>
      </c>
      <c r="E38" s="14">
        <v>-2.4564105100000001E-2</v>
      </c>
    </row>
    <row r="39" spans="2:5" x14ac:dyDescent="0.35">
      <c r="B39" s="13">
        <v>36</v>
      </c>
      <c r="C39" s="14">
        <v>0.69726988999999995</v>
      </c>
      <c r="D39" s="14">
        <v>-0.13633289600000001</v>
      </c>
      <c r="E39" s="14">
        <v>-2.4564105100000001E-2</v>
      </c>
    </row>
    <row r="40" spans="2:5" x14ac:dyDescent="0.35">
      <c r="B40" s="13">
        <v>37</v>
      </c>
      <c r="C40" s="14">
        <v>0.74701806999999998</v>
      </c>
      <c r="D40" s="14">
        <v>-6.9078539999999994E-2</v>
      </c>
      <c r="E40" s="14">
        <v>-4.2924530000000002E-4</v>
      </c>
    </row>
    <row r="41" spans="2:5" x14ac:dyDescent="0.35">
      <c r="B41" s="13">
        <v>38</v>
      </c>
      <c r="C41" s="14">
        <v>0.74701806999999998</v>
      </c>
      <c r="D41" s="14">
        <v>-6.9078539999999994E-2</v>
      </c>
      <c r="E41" s="14">
        <v>-4.2924530000000002E-4</v>
      </c>
    </row>
    <row r="42" spans="2:5" x14ac:dyDescent="0.35">
      <c r="B42" s="13">
        <v>39</v>
      </c>
      <c r="C42" s="14">
        <v>0.74701806999999998</v>
      </c>
      <c r="D42" s="14">
        <v>-6.9078539999999994E-2</v>
      </c>
      <c r="E42" s="14">
        <v>-4.2924530000000002E-4</v>
      </c>
    </row>
    <row r="43" spans="2:5" x14ac:dyDescent="0.35">
      <c r="B43" s="13">
        <v>40</v>
      </c>
      <c r="C43" s="14">
        <v>0.74701806999999998</v>
      </c>
      <c r="D43" s="14">
        <v>-6.9078539999999994E-2</v>
      </c>
      <c r="E43" s="14">
        <v>-4.2924530000000002E-4</v>
      </c>
    </row>
    <row r="44" spans="2:5" x14ac:dyDescent="0.35">
      <c r="B44" s="13">
        <v>41</v>
      </c>
      <c r="C44" s="14">
        <v>0.74701806999999998</v>
      </c>
      <c r="D44" s="14">
        <v>-6.9078539999999994E-2</v>
      </c>
      <c r="E44" s="14">
        <v>-4.2924530000000002E-4</v>
      </c>
    </row>
    <row r="45" spans="2:5" x14ac:dyDescent="0.35">
      <c r="B45" s="13">
        <v>42</v>
      </c>
      <c r="C45" s="14">
        <v>0.74701806999999998</v>
      </c>
      <c r="D45" s="14">
        <v>-6.9078539999999994E-2</v>
      </c>
      <c r="E45" s="14">
        <v>-4.2924530000000002E-4</v>
      </c>
    </row>
    <row r="46" spans="2:5" x14ac:dyDescent="0.35">
      <c r="B46" s="13">
        <v>43</v>
      </c>
      <c r="C46" s="14">
        <v>0.73441378000000002</v>
      </c>
      <c r="D46" s="14">
        <v>1.4730870000000001E-3</v>
      </c>
      <c r="E46" s="14">
        <v>9.4720415299999999E-2</v>
      </c>
    </row>
    <row r="47" spans="2:5" x14ac:dyDescent="0.35">
      <c r="B47" s="13">
        <v>44</v>
      </c>
      <c r="C47" s="14">
        <v>0.73441378000000002</v>
      </c>
      <c r="D47" s="14">
        <v>1.4730870000000001E-3</v>
      </c>
      <c r="E47" s="14">
        <v>9.4720415299999999E-2</v>
      </c>
    </row>
    <row r="48" spans="2:5" x14ac:dyDescent="0.35">
      <c r="B48" s="13">
        <v>45</v>
      </c>
      <c r="C48" s="14">
        <v>0.78911268999999995</v>
      </c>
      <c r="D48" s="14">
        <v>-1.2171008000000001E-2</v>
      </c>
      <c r="E48" s="14">
        <v>1.9992559100000001E-2</v>
      </c>
    </row>
    <row r="49" spans="2:5" x14ac:dyDescent="0.35">
      <c r="B49" s="13">
        <v>46</v>
      </c>
      <c r="C49" s="14">
        <v>0.78911268999999995</v>
      </c>
      <c r="D49" s="14">
        <v>-1.2171008000000001E-2</v>
      </c>
      <c r="E49" s="14">
        <v>1.9992559100000001E-2</v>
      </c>
    </row>
    <row r="50" spans="2:5" x14ac:dyDescent="0.35">
      <c r="B50" s="13">
        <v>47</v>
      </c>
      <c r="C50" s="14">
        <v>0.77268161999999996</v>
      </c>
      <c r="D50" s="14">
        <v>5.3207206999999999E-2</v>
      </c>
      <c r="E50" s="14">
        <v>0.11328569199999999</v>
      </c>
    </row>
    <row r="51" spans="2:5" x14ac:dyDescent="0.35">
      <c r="B51" s="13">
        <v>48</v>
      </c>
      <c r="C51" s="14">
        <v>0.89184390000000002</v>
      </c>
      <c r="D51" s="14">
        <v>-0.189404769</v>
      </c>
      <c r="E51" s="14">
        <v>3.6349131E-2</v>
      </c>
    </row>
    <row r="52" spans="2:5" x14ac:dyDescent="0.35">
      <c r="B52" s="13">
        <v>49</v>
      </c>
      <c r="C52" s="14">
        <v>0.93393851999999999</v>
      </c>
      <c r="D52" s="14">
        <v>-0.13249723699999999</v>
      </c>
      <c r="E52" s="14">
        <v>5.67709354E-2</v>
      </c>
    </row>
    <row r="53" spans="2:5" x14ac:dyDescent="0.35">
      <c r="B53" s="13">
        <v>50</v>
      </c>
      <c r="C53" s="14">
        <v>0.93393851999999999</v>
      </c>
      <c r="D53" s="14">
        <v>-0.13249723699999999</v>
      </c>
      <c r="E53" s="14">
        <v>5.67709354E-2</v>
      </c>
    </row>
    <row r="54" spans="2:5" x14ac:dyDescent="0.35">
      <c r="B54" s="13">
        <v>51</v>
      </c>
      <c r="C54" s="14">
        <v>0.93393851999999999</v>
      </c>
      <c r="D54" s="14">
        <v>-0.13249723699999999</v>
      </c>
      <c r="E54" s="14">
        <v>5.67709354E-2</v>
      </c>
    </row>
    <row r="55" spans="2:5" x14ac:dyDescent="0.35">
      <c r="B55" s="13">
        <v>52</v>
      </c>
      <c r="C55" s="14">
        <v>0.93393851999999999</v>
      </c>
      <c r="D55" s="14">
        <v>-0.13249723699999999</v>
      </c>
      <c r="E55" s="14">
        <v>5.67709354E-2</v>
      </c>
    </row>
    <row r="56" spans="2:5" x14ac:dyDescent="0.35">
      <c r="B56" s="13">
        <v>53</v>
      </c>
      <c r="C56" s="14">
        <v>0.97220635</v>
      </c>
      <c r="D56" s="14">
        <v>-8.0763116999999995E-2</v>
      </c>
      <c r="E56" s="14">
        <v>7.5336212200000002E-2</v>
      </c>
    </row>
    <row r="57" spans="2:5" x14ac:dyDescent="0.35">
      <c r="B57" s="13">
        <v>54</v>
      </c>
      <c r="C57" s="14">
        <v>1.0147499499999999</v>
      </c>
      <c r="D57" s="14">
        <v>-9.1375189999999995E-2</v>
      </c>
      <c r="E57" s="14">
        <v>1.72145462E-2</v>
      </c>
    </row>
    <row r="58" spans="2:5" x14ac:dyDescent="0.35">
      <c r="B58" s="13">
        <v>55</v>
      </c>
      <c r="C58" s="14">
        <v>1.0147499499999999</v>
      </c>
      <c r="D58" s="14">
        <v>-9.1375189999999995E-2</v>
      </c>
      <c r="E58" s="14">
        <v>1.72145462E-2</v>
      </c>
    </row>
    <row r="59" spans="2:5" x14ac:dyDescent="0.35">
      <c r="B59" s="13">
        <v>56</v>
      </c>
      <c r="C59" s="14">
        <v>1.0147499499999999</v>
      </c>
      <c r="D59" s="14">
        <v>-9.1375189999999995E-2</v>
      </c>
      <c r="E59" s="14">
        <v>1.72145462E-2</v>
      </c>
    </row>
    <row r="60" spans="2:5" x14ac:dyDescent="0.35">
      <c r="B60" s="13">
        <v>57</v>
      </c>
      <c r="C60" s="14">
        <v>1.0147499499999999</v>
      </c>
      <c r="D60" s="14">
        <v>-9.1375189999999995E-2</v>
      </c>
      <c r="E60" s="14">
        <v>1.72145462E-2</v>
      </c>
    </row>
    <row r="61" spans="2:5" x14ac:dyDescent="0.35">
      <c r="B61" s="13">
        <v>58</v>
      </c>
      <c r="C61" s="14">
        <v>1.0147499499999999</v>
      </c>
      <c r="D61" s="14">
        <v>-9.1375189999999995E-2</v>
      </c>
      <c r="E61" s="14">
        <v>1.72145462E-2</v>
      </c>
    </row>
    <row r="62" spans="2:5" x14ac:dyDescent="0.35">
      <c r="B62" s="13">
        <v>59</v>
      </c>
      <c r="C62" s="14">
        <v>1.0147499499999999</v>
      </c>
      <c r="D62" s="14">
        <v>-9.1375189999999995E-2</v>
      </c>
      <c r="E62" s="14">
        <v>1.72145462E-2</v>
      </c>
    </row>
    <row r="63" spans="2:5" x14ac:dyDescent="0.35">
      <c r="B63" s="13">
        <v>60</v>
      </c>
      <c r="C63" s="14">
        <v>1.0147499499999999</v>
      </c>
      <c r="D63" s="14">
        <v>-9.1375189999999995E-2</v>
      </c>
      <c r="E63" s="14">
        <v>1.72145462E-2</v>
      </c>
    </row>
    <row r="64" spans="2:5" x14ac:dyDescent="0.35">
      <c r="B64" s="13">
        <v>61</v>
      </c>
      <c r="C64" s="14">
        <v>1.0147499499999999</v>
      </c>
      <c r="D64" s="14">
        <v>-9.1375189999999995E-2</v>
      </c>
      <c r="E64" s="14">
        <v>1.72145462E-2</v>
      </c>
    </row>
    <row r="65" spans="2:5" x14ac:dyDescent="0.35">
      <c r="B65" s="13">
        <v>62</v>
      </c>
      <c r="C65" s="14">
        <v>1.0147499499999999</v>
      </c>
      <c r="D65" s="14">
        <v>-9.1375189999999995E-2</v>
      </c>
      <c r="E65" s="14">
        <v>1.72145462E-2</v>
      </c>
    </row>
    <row r="66" spans="2:5" x14ac:dyDescent="0.35">
      <c r="B66" s="13">
        <v>63</v>
      </c>
      <c r="C66" s="14">
        <v>1.0147499499999999</v>
      </c>
      <c r="D66" s="14">
        <v>-9.1375189999999995E-2</v>
      </c>
      <c r="E66" s="14">
        <v>1.72145462E-2</v>
      </c>
    </row>
    <row r="67" spans="2:5" x14ac:dyDescent="0.35">
      <c r="B67" s="13">
        <v>64</v>
      </c>
      <c r="C67" s="14">
        <v>1.0147499499999999</v>
      </c>
      <c r="D67" s="14">
        <v>-9.1375189999999995E-2</v>
      </c>
      <c r="E67" s="14">
        <v>1.72145462E-2</v>
      </c>
    </row>
    <row r="68" spans="2:5" x14ac:dyDescent="0.35">
      <c r="B68" s="13">
        <v>65</v>
      </c>
      <c r="C68" s="14">
        <v>1.0147499499999999</v>
      </c>
      <c r="D68" s="14">
        <v>-9.1375189999999995E-2</v>
      </c>
      <c r="E68" s="14">
        <v>1.72145462E-2</v>
      </c>
    </row>
    <row r="69" spans="2:5" x14ac:dyDescent="0.35">
      <c r="B69" s="13">
        <v>66</v>
      </c>
      <c r="C69" s="14">
        <v>1.0147499499999999</v>
      </c>
      <c r="D69" s="14">
        <v>-9.1375189999999995E-2</v>
      </c>
      <c r="E69" s="14">
        <v>1.72145462E-2</v>
      </c>
    </row>
    <row r="70" spans="2:5" x14ac:dyDescent="0.35">
      <c r="B70" s="13">
        <v>67</v>
      </c>
      <c r="C70" s="14">
        <v>1.049191</v>
      </c>
      <c r="D70" s="14">
        <v>-4.4814482000000003E-2</v>
      </c>
      <c r="E70" s="14">
        <v>3.3923295300000003E-2</v>
      </c>
    </row>
  </sheetData>
  <mergeCells count="6">
    <mergeCell ref="K9:L9"/>
    <mergeCell ref="B2:E2"/>
    <mergeCell ref="J2:L2"/>
    <mergeCell ref="J6:L6"/>
    <mergeCell ref="K7:L7"/>
    <mergeCell ref="K8: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E636-43B8-4879-95E3-86978D58E7C7}">
  <dimension ref="F2:O2"/>
  <sheetViews>
    <sheetView showGridLines="0" workbookViewId="0">
      <selection activeCell="F2" sqref="F2:O2"/>
    </sheetView>
  </sheetViews>
  <sheetFormatPr defaultRowHeight="14.5" x14ac:dyDescent="0.35"/>
  <sheetData>
    <row r="2" spans="6:15" x14ac:dyDescent="0.35">
      <c r="F2" s="25" t="s">
        <v>31</v>
      </c>
      <c r="G2" s="25"/>
      <c r="H2" s="25"/>
      <c r="I2" s="25"/>
      <c r="J2" s="25"/>
      <c r="K2" s="25"/>
      <c r="L2" s="25"/>
      <c r="M2" s="25"/>
      <c r="N2" s="25"/>
      <c r="O2" s="25"/>
    </row>
  </sheetData>
  <mergeCells count="1">
    <mergeCell ref="F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4756-9934-4C33-887E-ECDB4C39DCD2}">
  <dimension ref="F2:O2"/>
  <sheetViews>
    <sheetView showGridLines="0" workbookViewId="0">
      <selection activeCell="D5" sqref="D5"/>
    </sheetView>
  </sheetViews>
  <sheetFormatPr defaultRowHeight="14.5" x14ac:dyDescent="0.35"/>
  <sheetData>
    <row r="2" spans="6:15" x14ac:dyDescent="0.35">
      <c r="F2" s="25" t="s">
        <v>31</v>
      </c>
      <c r="G2" s="25"/>
      <c r="H2" s="25"/>
      <c r="I2" s="25"/>
      <c r="J2" s="25"/>
      <c r="K2" s="25"/>
      <c r="L2" s="25"/>
      <c r="M2" s="25"/>
      <c r="N2" s="25"/>
      <c r="O2" s="25"/>
    </row>
  </sheetData>
  <mergeCells count="1">
    <mergeCell ref="F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CF43-7793-4407-BF61-5F950BF886B6}">
  <dimension ref="I2:L10"/>
  <sheetViews>
    <sheetView showGridLines="0" workbookViewId="0">
      <selection activeCell="O8" sqref="O8"/>
    </sheetView>
  </sheetViews>
  <sheetFormatPr defaultRowHeight="14.5" x14ac:dyDescent="0.35"/>
  <sheetData>
    <row r="2" spans="9:12" x14ac:dyDescent="0.35">
      <c r="I2" s="25" t="s">
        <v>36</v>
      </c>
      <c r="J2" s="25"/>
      <c r="K2" s="25"/>
      <c r="L2" s="25"/>
    </row>
    <row r="5" spans="9:12" ht="15" thickBot="1" x14ac:dyDescent="0.4">
      <c r="I5" s="7"/>
      <c r="J5" s="7" t="s">
        <v>3</v>
      </c>
      <c r="K5" s="7" t="s">
        <v>4</v>
      </c>
      <c r="L5" s="7" t="s">
        <v>5</v>
      </c>
    </row>
    <row r="6" spans="9:12" x14ac:dyDescent="0.35">
      <c r="I6" s="8"/>
      <c r="J6" s="8"/>
      <c r="K6" s="8"/>
      <c r="L6" s="8"/>
    </row>
    <row r="7" spans="9:12" ht="15" thickBot="1" x14ac:dyDescent="0.4">
      <c r="I7" s="9" t="s">
        <v>0</v>
      </c>
      <c r="J7" s="10">
        <v>-0.9826857</v>
      </c>
      <c r="K7" s="10">
        <v>0.17882561</v>
      </c>
      <c r="L7" s="10">
        <v>-4.847891E-2</v>
      </c>
    </row>
    <row r="8" spans="9:12" ht="15" thickBot="1" x14ac:dyDescent="0.4">
      <c r="I8" s="9" t="s">
        <v>1</v>
      </c>
      <c r="J8" s="10">
        <v>-0.99648499999999995</v>
      </c>
      <c r="K8" s="10">
        <v>4.2168629999999999E-2</v>
      </c>
      <c r="L8" s="10">
        <v>7.2384690000000002E-2</v>
      </c>
    </row>
    <row r="9" spans="9:12" ht="15" thickBot="1" x14ac:dyDescent="0.4">
      <c r="I9" s="9" t="s">
        <v>2</v>
      </c>
      <c r="J9" s="10">
        <v>-0.97438579999999997</v>
      </c>
      <c r="K9" s="10">
        <v>-0.22347389000000001</v>
      </c>
      <c r="L9" s="10">
        <v>-2.513452E-2</v>
      </c>
    </row>
    <row r="10" spans="9:12" ht="32" x14ac:dyDescent="0.35">
      <c r="I10" s="11" t="s">
        <v>32</v>
      </c>
    </row>
  </sheetData>
  <mergeCells count="1">
    <mergeCell ref="I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B49D-708E-4A4C-B959-6B93058B2443}">
  <dimension ref="F2:L2"/>
  <sheetViews>
    <sheetView showGridLines="0" workbookViewId="0">
      <selection activeCell="H13" sqref="H13"/>
    </sheetView>
  </sheetViews>
  <sheetFormatPr defaultRowHeight="14.5" x14ac:dyDescent="0.35"/>
  <sheetData>
    <row r="2" spans="6:12" x14ac:dyDescent="0.35">
      <c r="F2" s="25" t="s">
        <v>34</v>
      </c>
      <c r="G2" s="25"/>
      <c r="H2" s="25"/>
      <c r="I2" s="25"/>
      <c r="J2" s="25"/>
      <c r="K2" s="25"/>
      <c r="L2" s="25"/>
    </row>
  </sheetData>
  <mergeCells count="1">
    <mergeCell ref="F2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561F-DF9F-43E6-9320-0CABBD2F0E12}">
  <dimension ref="G1:M1"/>
  <sheetViews>
    <sheetView showGridLines="0" workbookViewId="0">
      <selection activeCell="D3" sqref="D3"/>
    </sheetView>
  </sheetViews>
  <sheetFormatPr defaultRowHeight="14.5" x14ac:dyDescent="0.35"/>
  <sheetData>
    <row r="1" spans="7:13" x14ac:dyDescent="0.35">
      <c r="G1" s="25" t="s">
        <v>34</v>
      </c>
      <c r="H1" s="25"/>
      <c r="I1" s="25"/>
      <c r="J1" s="25"/>
      <c r="K1" s="25"/>
      <c r="L1" s="25"/>
      <c r="M1" s="25"/>
    </row>
  </sheetData>
  <mergeCells count="1">
    <mergeCell ref="G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 Standardized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Parthiv Borgohain</dc:creator>
  <cp:lastModifiedBy>Parthiv Borgohain</cp:lastModifiedBy>
  <dcterms:created xsi:type="dcterms:W3CDTF">2015-06-05T18:17:20Z</dcterms:created>
  <dcterms:modified xsi:type="dcterms:W3CDTF">2023-02-10T20:18:05Z</dcterms:modified>
</cp:coreProperties>
</file>