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SA\INFO6205 Project\HuskySort\Reports\"/>
    </mc:Choice>
  </mc:AlternateContent>
  <xr:revisionPtr revIDLastSave="0" documentId="13_ncr:1_{E2C00FF2-71E7-462A-8917-CAAB73533077}" xr6:coauthVersionLast="47" xr6:coauthVersionMax="47" xr10:uidLastSave="{00000000-0000-0000-0000-000000000000}"/>
  <bookViews>
    <workbookView xWindow="-108" yWindow="-108" windowWidth="23256" windowHeight="12576" xr2:uid="{249FF4A9-9426-4099-BD29-DBEB803EEF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3" i="1"/>
  <c r="F15" i="1"/>
  <c r="J3" i="1"/>
  <c r="K3" i="1" s="1"/>
  <c r="J4" i="1"/>
  <c r="K4" i="1" s="1"/>
  <c r="J5" i="1"/>
  <c r="K5" i="1" s="1"/>
  <c r="I3" i="1"/>
  <c r="I4" i="1"/>
  <c r="I5" i="1"/>
  <c r="H3" i="1"/>
  <c r="H4" i="1"/>
  <c r="H5" i="1"/>
  <c r="F4" i="1"/>
  <c r="F5" i="1"/>
  <c r="F3" i="1"/>
  <c r="J6" i="1"/>
  <c r="K6" i="1" s="1"/>
  <c r="I6" i="1"/>
  <c r="H6" i="1"/>
  <c r="F7" i="1"/>
  <c r="F8" i="1"/>
  <c r="F9" i="1"/>
  <c r="F10" i="1"/>
  <c r="F11" i="1"/>
  <c r="F12" i="1"/>
  <c r="F13" i="1"/>
  <c r="F14" i="1"/>
  <c r="F6" i="1"/>
  <c r="B7" i="1"/>
  <c r="J7" i="1" s="1"/>
  <c r="K7" i="1" s="1"/>
  <c r="I7" i="1" l="1"/>
  <c r="B8" i="1"/>
  <c r="H7" i="1"/>
  <c r="J8" i="1" l="1"/>
  <c r="K8" i="1" s="1"/>
  <c r="H8" i="1"/>
  <c r="B9" i="1"/>
  <c r="I8" i="1"/>
  <c r="B10" i="1" l="1"/>
  <c r="I9" i="1"/>
  <c r="J9" i="1"/>
  <c r="K9" i="1" s="1"/>
  <c r="H9" i="1"/>
  <c r="B11" i="1" l="1"/>
  <c r="I10" i="1"/>
  <c r="J10" i="1"/>
  <c r="K10" i="1" s="1"/>
  <c r="H10" i="1"/>
  <c r="B12" i="1" l="1"/>
  <c r="J11" i="1"/>
  <c r="K11" i="1" s="1"/>
  <c r="H11" i="1"/>
  <c r="I11" i="1"/>
  <c r="B13" i="1" l="1"/>
  <c r="J12" i="1"/>
  <c r="K12" i="1" s="1"/>
  <c r="H12" i="1"/>
  <c r="I12" i="1"/>
  <c r="B14" i="1" l="1"/>
  <c r="I13" i="1"/>
  <c r="J13" i="1"/>
  <c r="K13" i="1" s="1"/>
  <c r="H13" i="1"/>
  <c r="B15" i="1" l="1"/>
  <c r="I14" i="1"/>
  <c r="J14" i="1"/>
  <c r="K14" i="1" s="1"/>
  <c r="H14" i="1"/>
  <c r="J15" i="1" l="1"/>
  <c r="K15" i="1" s="1"/>
  <c r="H15" i="1"/>
  <c r="I15" i="1"/>
</calcChain>
</file>

<file path=xl/sharedStrings.xml><?xml version="1.0" encoding="utf-8"?>
<sst xmlns="http://schemas.openxmlformats.org/spreadsheetml/2006/main" count="16" uniqueCount="16">
  <si>
    <t>Quick Sort</t>
  </si>
  <si>
    <t>No.</t>
  </si>
  <si>
    <t>Array Size</t>
  </si>
  <si>
    <t>Compares</t>
  </si>
  <si>
    <t>Swaps</t>
  </si>
  <si>
    <t>Compares/Swaps</t>
  </si>
  <si>
    <t>Practical Value</t>
  </si>
  <si>
    <t>Worst Case Compares</t>
  </si>
  <si>
    <t>Best Case Compares</t>
  </si>
  <si>
    <t>Expected Case Compares</t>
  </si>
  <si>
    <t>Theoritical compares/ Practical swaps</t>
  </si>
  <si>
    <t>Number of runs</t>
  </si>
  <si>
    <t>Theoretical values</t>
  </si>
  <si>
    <t>Expected</t>
  </si>
  <si>
    <t>comapres/swaps</t>
  </si>
  <si>
    <t>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</si>
</sst>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Compares by Swaps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Compares/Swaps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Sheet1!$C$3:$C$15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cat>
          <c:val>
            <c:numRef>
              <c:f>Sheet1!$F$3:$F$15</c:f>
              <c:numCache>
                <c:formatCode>General</c:formatCode>
                <c:ptCount val="13"/>
                <c:pt idx="0">
                  <c:v>5.1978911577440376</c:v>
                </c:pt>
                <c:pt idx="1">
                  <c:v>5.2862768261468798</c:v>
                </c:pt>
                <c:pt idx="2">
                  <c:v>5.2379383232855758</c:v>
                </c:pt>
                <c:pt idx="3">
                  <c:v>5.1760313915370944</c:v>
                </c:pt>
                <c:pt idx="4">
                  <c:v>5.2284898932533155</c:v>
                </c:pt>
                <c:pt idx="5">
                  <c:v>5.3466597718293922</c:v>
                </c:pt>
                <c:pt idx="6">
                  <c:v>5.3895910535919933</c:v>
                </c:pt>
                <c:pt idx="7">
                  <c:v>5.3971514877131002</c:v>
                </c:pt>
                <c:pt idx="8">
                  <c:v>5.4983824718130245</c:v>
                </c:pt>
                <c:pt idx="9">
                  <c:v>5.5211466953658839</c:v>
                </c:pt>
                <c:pt idx="10">
                  <c:v>5.5681187176429106</c:v>
                </c:pt>
                <c:pt idx="11">
                  <c:v>5.5573418093461138</c:v>
                </c:pt>
                <c:pt idx="12" formatCode="0.00E+00">
                  <c:v>5.5903752072914861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A-46B2-87A9-40FAE2736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94527"/>
        <c:axId val="128390367"/>
      </c:lineChart>
      <c:catAx>
        <c:axId val="128394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90367"/>
        <c:crosses val="autoZero"/>
        <c:auto val="1"/>
        <c:lblAlgn val="ctr"/>
        <c:lblOffset val="100"/>
        <c:noMultiLvlLbl val="0"/>
      </c:catAx>
      <c:valAx>
        <c:axId val="12839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Compares/Swaps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9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of expected vs practical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Compares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Sheet1!$C$3:$C$15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cat>
          <c:val>
            <c:numRef>
              <c:f>Sheet1!$D$3:$D$15</c:f>
              <c:numCache>
                <c:formatCode>General</c:formatCode>
                <c:ptCount val="13"/>
                <c:pt idx="0">
                  <c:v>1103.741</c:v>
                </c:pt>
                <c:pt idx="1">
                  <c:v>2550.6550000000002</c:v>
                </c:pt>
                <c:pt idx="2">
                  <c:v>5696.9859999999999</c:v>
                </c:pt>
                <c:pt idx="3">
                  <c:v>12494.416999999999</c:v>
                </c:pt>
                <c:pt idx="4">
                  <c:v>27757.164000000001</c:v>
                </c:pt>
                <c:pt idx="5">
                  <c:v>61726.491999999998</c:v>
                </c:pt>
                <c:pt idx="6">
                  <c:v>134581.09599999999</c:v>
                </c:pt>
                <c:pt idx="7">
                  <c:v>290878.40000000002</c:v>
                </c:pt>
                <c:pt idx="8">
                  <c:v>631240.69999999995</c:v>
                </c:pt>
                <c:pt idx="9">
                  <c:v>1352814</c:v>
                </c:pt>
                <c:pt idx="10">
                  <c:v>2889926</c:v>
                </c:pt>
                <c:pt idx="11">
                  <c:v>6108958</c:v>
                </c:pt>
                <c:pt idx="12" formatCode="0.00E+00">
                  <c:v>12965187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7-4791-84C4-3DB22C74F17E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Expected Case Compares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Sheet1!$C$3:$C$15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cat>
          <c:val>
            <c:numRef>
              <c:f>Sheet1!$J$3:$J$15</c:f>
              <c:numCache>
                <c:formatCode>General</c:formatCode>
                <c:ptCount val="13"/>
                <c:pt idx="0">
                  <c:v>1245.4399999999998</c:v>
                </c:pt>
                <c:pt idx="1">
                  <c:v>2846.72</c:v>
                </c:pt>
                <c:pt idx="2">
                  <c:v>6405.12</c:v>
                </c:pt>
                <c:pt idx="3">
                  <c:v>14233.599999999999</c:v>
                </c:pt>
                <c:pt idx="4">
                  <c:v>31313.919999999998</c:v>
                </c:pt>
                <c:pt idx="5">
                  <c:v>68321.279999999999</c:v>
                </c:pt>
                <c:pt idx="6">
                  <c:v>148029.44</c:v>
                </c:pt>
                <c:pt idx="7">
                  <c:v>318832.63999999996</c:v>
                </c:pt>
                <c:pt idx="8">
                  <c:v>683212.79999999993</c:v>
                </c:pt>
                <c:pt idx="9">
                  <c:v>1457520.6399999999</c:v>
                </c:pt>
                <c:pt idx="10">
                  <c:v>3097231.3599999999</c:v>
                </c:pt>
                <c:pt idx="11">
                  <c:v>6558842.8799999999</c:v>
                </c:pt>
                <c:pt idx="12">
                  <c:v>13846446.079999998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7-4791-84C4-3DB22C74F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825088"/>
        <c:axId val="250828000"/>
      </c:lineChart>
      <c:catAx>
        <c:axId val="25082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828000"/>
        <c:crosses val="autoZero"/>
        <c:auto val="1"/>
        <c:lblAlgn val="ctr"/>
        <c:lblOffset val="100"/>
        <c:noMultiLvlLbl val="0"/>
      </c:catAx>
      <c:valAx>
        <c:axId val="2508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82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16</xdr:row>
      <xdr:rowOff>3810</xdr:rowOff>
    </xdr:from>
    <xdr:to>
      <xdr:col>9</xdr:col>
      <xdr:colOff>1303020</xdr:colOff>
      <xdr:row>31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E98E49-F4AC-E9F4-CA37-CD7CBBD5E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15</xdr:row>
      <xdr:rowOff>125730</xdr:rowOff>
    </xdr:from>
    <xdr:to>
      <xdr:col>6</xdr:col>
      <xdr:colOff>320040</xdr:colOff>
      <xdr:row>30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8AC19E-37B1-95E3-F81C-216C85B04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90792-2534-4DB8-81BC-DDD868416729}">
  <dimension ref="A1:L15"/>
  <sheetViews>
    <sheetView tabSelected="1" workbookViewId="0">
      <selection activeCell="K22" sqref="K22"/>
    </sheetView>
  </sheetViews>
  <sheetFormatPr defaultRowHeight="14.4" x14ac:dyDescent="0.3"/>
  <cols>
    <col min="1" max="1" width="10" bestFit="1" customWidth="1"/>
    <col min="2" max="2" width="9.6640625" bestFit="1" customWidth="1"/>
    <col min="3" max="3" width="9.6640625" customWidth="1"/>
    <col min="4" max="4" width="9.88671875" bestFit="1" customWidth="1"/>
    <col min="5" max="5" width="8" bestFit="1" customWidth="1"/>
    <col min="6" max="6" width="16.44140625" bestFit="1" customWidth="1"/>
    <col min="7" max="7" width="15" bestFit="1" customWidth="1"/>
    <col min="8" max="8" width="20.44140625" bestFit="1" customWidth="1"/>
    <col min="9" max="9" width="19" bestFit="1" customWidth="1"/>
    <col min="10" max="10" width="23.44140625" bestFit="1" customWidth="1"/>
    <col min="11" max="11" width="34.88671875" bestFit="1" customWidth="1"/>
  </cols>
  <sheetData>
    <row r="1" spans="1:12" x14ac:dyDescent="0.3">
      <c r="A1" t="s">
        <v>0</v>
      </c>
      <c r="D1" s="2" t="s">
        <v>6</v>
      </c>
      <c r="E1" s="2"/>
      <c r="F1" s="2"/>
      <c r="H1" s="2" t="s">
        <v>12</v>
      </c>
      <c r="I1" s="2"/>
      <c r="J1" s="2"/>
      <c r="L1" t="s">
        <v>13</v>
      </c>
    </row>
    <row r="2" spans="1:12" x14ac:dyDescent="0.3">
      <c r="A2" t="s">
        <v>1</v>
      </c>
      <c r="B2" t="s">
        <v>2</v>
      </c>
      <c r="C2" t="s">
        <v>15</v>
      </c>
      <c r="D2" t="s">
        <v>3</v>
      </c>
      <c r="E2" t="s">
        <v>4</v>
      </c>
      <c r="F2" t="s">
        <v>5</v>
      </c>
      <c r="G2" t="s">
        <v>11</v>
      </c>
      <c r="H2" t="s">
        <v>7</v>
      </c>
      <c r="I2" t="s">
        <v>8</v>
      </c>
      <c r="J2" t="s">
        <v>9</v>
      </c>
      <c r="K2" t="s">
        <v>10</v>
      </c>
      <c r="L2" t="s">
        <v>14</v>
      </c>
    </row>
    <row r="3" spans="1:12" x14ac:dyDescent="0.3">
      <c r="A3">
        <v>1</v>
      </c>
      <c r="B3">
        <v>128</v>
      </c>
      <c r="C3">
        <f>LOG(B3,2)</f>
        <v>7</v>
      </c>
      <c r="D3">
        <v>1103.741</v>
      </c>
      <c r="E3">
        <v>212.34399999999999</v>
      </c>
      <c r="F3">
        <f>D3/E3</f>
        <v>5.1978911577440376</v>
      </c>
      <c r="G3">
        <v>1000</v>
      </c>
      <c r="H3">
        <f t="shared" ref="H3:H5" si="0">B3*B3/2</f>
        <v>8192</v>
      </c>
      <c r="I3">
        <f t="shared" ref="I3:I5" si="1">B3*LOG(B3,2)</f>
        <v>896</v>
      </c>
      <c r="J3">
        <f t="shared" ref="J3:J5" si="2">1.39*B3*LOG(B3,2)</f>
        <v>1245.4399999999998</v>
      </c>
      <c r="K3">
        <f t="shared" ref="K3:K5" si="3">J3/E3</f>
        <v>5.8651998643710197</v>
      </c>
      <c r="L3">
        <v>6</v>
      </c>
    </row>
    <row r="4" spans="1:12" x14ac:dyDescent="0.3">
      <c r="A4">
        <v>2</v>
      </c>
      <c r="B4">
        <v>256</v>
      </c>
      <c r="C4">
        <f t="shared" ref="C4:C15" si="4">LOG(B4,2)</f>
        <v>8</v>
      </c>
      <c r="D4">
        <v>2550.6550000000002</v>
      </c>
      <c r="E4">
        <v>482.505</v>
      </c>
      <c r="F4">
        <f t="shared" ref="F4:F5" si="5">D4/E4</f>
        <v>5.2862768261468798</v>
      </c>
      <c r="G4">
        <v>1000</v>
      </c>
      <c r="H4">
        <f t="shared" si="0"/>
        <v>32768</v>
      </c>
      <c r="I4">
        <f t="shared" si="1"/>
        <v>2048</v>
      </c>
      <c r="J4">
        <f t="shared" si="2"/>
        <v>2846.72</v>
      </c>
      <c r="K4">
        <f t="shared" si="3"/>
        <v>5.8998766852156965</v>
      </c>
      <c r="L4">
        <v>6</v>
      </c>
    </row>
    <row r="5" spans="1:12" x14ac:dyDescent="0.3">
      <c r="A5">
        <v>3</v>
      </c>
      <c r="B5">
        <v>512</v>
      </c>
      <c r="C5">
        <f t="shared" si="4"/>
        <v>9</v>
      </c>
      <c r="D5">
        <v>5696.9859999999999</v>
      </c>
      <c r="E5">
        <v>1087.6389999999999</v>
      </c>
      <c r="F5">
        <f t="shared" si="5"/>
        <v>5.2379383232855758</v>
      </c>
      <c r="G5">
        <v>1000</v>
      </c>
      <c r="H5">
        <f t="shared" si="0"/>
        <v>131072</v>
      </c>
      <c r="I5">
        <f t="shared" si="1"/>
        <v>4608</v>
      </c>
      <c r="J5">
        <f t="shared" si="2"/>
        <v>6405.12</v>
      </c>
      <c r="K5">
        <f t="shared" si="3"/>
        <v>5.8890128066389682</v>
      </c>
      <c r="L5">
        <v>6</v>
      </c>
    </row>
    <row r="6" spans="1:12" x14ac:dyDescent="0.3">
      <c r="A6">
        <v>4</v>
      </c>
      <c r="B6">
        <v>1024</v>
      </c>
      <c r="C6">
        <f t="shared" si="4"/>
        <v>10</v>
      </c>
      <c r="D6">
        <v>12494.416999999999</v>
      </c>
      <c r="E6">
        <v>2413.8989999999999</v>
      </c>
      <c r="F6">
        <f>D6/E6</f>
        <v>5.1760313915370944</v>
      </c>
      <c r="G6">
        <v>1000</v>
      </c>
      <c r="H6">
        <f>B6*B6/2</f>
        <v>524288</v>
      </c>
      <c r="I6">
        <f>B6*LOG(B6,2)</f>
        <v>10240</v>
      </c>
      <c r="J6">
        <f>1.39*B6*LOG(B6,2)</f>
        <v>14233.599999999999</v>
      </c>
      <c r="K6">
        <f>J6/E6</f>
        <v>5.8965184541689606</v>
      </c>
      <c r="L6">
        <v>6</v>
      </c>
    </row>
    <row r="7" spans="1:12" x14ac:dyDescent="0.3">
      <c r="A7">
        <v>5</v>
      </c>
      <c r="B7">
        <f>B6*2</f>
        <v>2048</v>
      </c>
      <c r="C7">
        <f t="shared" si="4"/>
        <v>11</v>
      </c>
      <c r="D7">
        <v>27757.164000000001</v>
      </c>
      <c r="E7">
        <v>5308.83</v>
      </c>
      <c r="F7">
        <f t="shared" ref="F7:F14" si="6">D7/E7</f>
        <v>5.2284898932533155</v>
      </c>
      <c r="G7">
        <v>1000</v>
      </c>
      <c r="H7">
        <f t="shared" ref="H7:H15" si="7">B7*B7/2</f>
        <v>2097152</v>
      </c>
      <c r="I7">
        <f t="shared" ref="I7:I15" si="8">B7*LOG(B7,2)</f>
        <v>22528</v>
      </c>
      <c r="J7">
        <f t="shared" ref="J7:J15" si="9">1.39*B7*LOG(B7,2)</f>
        <v>31313.919999999998</v>
      </c>
      <c r="K7">
        <f t="shared" ref="K7:K15" si="10">J7/E7</f>
        <v>5.898459735949352</v>
      </c>
      <c r="L7">
        <v>6</v>
      </c>
    </row>
    <row r="8" spans="1:12" x14ac:dyDescent="0.3">
      <c r="A8">
        <v>6</v>
      </c>
      <c r="B8">
        <f t="shared" ref="B8:B15" si="11">B7*2</f>
        <v>4096</v>
      </c>
      <c r="C8">
        <f t="shared" si="4"/>
        <v>12</v>
      </c>
      <c r="D8">
        <v>61726.491999999998</v>
      </c>
      <c r="E8">
        <v>11544.87</v>
      </c>
      <c r="F8">
        <f t="shared" si="6"/>
        <v>5.3466597718293922</v>
      </c>
      <c r="G8">
        <v>1000</v>
      </c>
      <c r="H8">
        <f t="shared" si="7"/>
        <v>8388608</v>
      </c>
      <c r="I8">
        <f t="shared" si="8"/>
        <v>49152</v>
      </c>
      <c r="J8">
        <f t="shared" si="9"/>
        <v>68321.279999999999</v>
      </c>
      <c r="K8">
        <f t="shared" si="10"/>
        <v>5.9178908034477642</v>
      </c>
      <c r="L8">
        <v>6</v>
      </c>
    </row>
    <row r="9" spans="1:12" x14ac:dyDescent="0.3">
      <c r="A9">
        <v>7</v>
      </c>
      <c r="B9">
        <f t="shared" si="11"/>
        <v>8192</v>
      </c>
      <c r="C9">
        <f t="shared" si="4"/>
        <v>13</v>
      </c>
      <c r="D9">
        <v>134581.09599999999</v>
      </c>
      <c r="E9">
        <v>24970.558000000001</v>
      </c>
      <c r="F9">
        <f t="shared" si="6"/>
        <v>5.3895910535919933</v>
      </c>
      <c r="G9">
        <v>1000</v>
      </c>
      <c r="H9">
        <f t="shared" si="7"/>
        <v>33554432</v>
      </c>
      <c r="I9">
        <f t="shared" si="8"/>
        <v>106496</v>
      </c>
      <c r="J9">
        <f t="shared" si="9"/>
        <v>148029.44</v>
      </c>
      <c r="K9">
        <f t="shared" si="10"/>
        <v>5.9281590743787138</v>
      </c>
      <c r="L9">
        <v>6</v>
      </c>
    </row>
    <row r="10" spans="1:12" x14ac:dyDescent="0.3">
      <c r="A10">
        <v>8</v>
      </c>
      <c r="B10">
        <f t="shared" si="11"/>
        <v>16384</v>
      </c>
      <c r="C10">
        <f t="shared" si="4"/>
        <v>14</v>
      </c>
      <c r="D10">
        <v>290878.40000000002</v>
      </c>
      <c r="E10">
        <v>53894.8</v>
      </c>
      <c r="F10">
        <f t="shared" si="6"/>
        <v>5.3971514877131002</v>
      </c>
      <c r="G10">
        <v>1000</v>
      </c>
      <c r="H10">
        <f t="shared" si="7"/>
        <v>134217728</v>
      </c>
      <c r="I10">
        <f t="shared" si="8"/>
        <v>229376</v>
      </c>
      <c r="J10">
        <f t="shared" si="9"/>
        <v>318832.63999999996</v>
      </c>
      <c r="K10">
        <f t="shared" si="10"/>
        <v>5.9158330673831232</v>
      </c>
      <c r="L10">
        <v>6</v>
      </c>
    </row>
    <row r="11" spans="1:12" x14ac:dyDescent="0.3">
      <c r="A11">
        <v>9</v>
      </c>
      <c r="B11">
        <f t="shared" si="11"/>
        <v>32768</v>
      </c>
      <c r="C11">
        <f t="shared" si="4"/>
        <v>15</v>
      </c>
      <c r="D11">
        <v>631240.69999999995</v>
      </c>
      <c r="E11">
        <v>114804.8</v>
      </c>
      <c r="F11">
        <f t="shared" si="6"/>
        <v>5.4983824718130245</v>
      </c>
      <c r="G11">
        <v>1000</v>
      </c>
      <c r="H11">
        <f t="shared" si="7"/>
        <v>536870912</v>
      </c>
      <c r="I11">
        <f t="shared" si="8"/>
        <v>491520</v>
      </c>
      <c r="J11">
        <f t="shared" si="9"/>
        <v>683212.79999999993</v>
      </c>
      <c r="K11">
        <f t="shared" si="10"/>
        <v>5.9510821847170146</v>
      </c>
      <c r="L11">
        <v>6</v>
      </c>
    </row>
    <row r="12" spans="1:12" x14ac:dyDescent="0.3">
      <c r="A12">
        <v>10</v>
      </c>
      <c r="B12">
        <f t="shared" si="11"/>
        <v>65536</v>
      </c>
      <c r="C12">
        <f t="shared" si="4"/>
        <v>16</v>
      </c>
      <c r="D12">
        <v>1352814</v>
      </c>
      <c r="E12">
        <v>245024.1</v>
      </c>
      <c r="F12">
        <f t="shared" si="6"/>
        <v>5.5211466953658839</v>
      </c>
      <c r="G12">
        <v>1000</v>
      </c>
      <c r="H12">
        <f t="shared" si="7"/>
        <v>2147483648</v>
      </c>
      <c r="I12">
        <f t="shared" si="8"/>
        <v>1048576</v>
      </c>
      <c r="J12">
        <f t="shared" si="9"/>
        <v>1457520.6399999999</v>
      </c>
      <c r="K12">
        <f t="shared" si="10"/>
        <v>5.9484787006665867</v>
      </c>
      <c r="L12">
        <v>6</v>
      </c>
    </row>
    <row r="13" spans="1:12" x14ac:dyDescent="0.3">
      <c r="A13">
        <v>11</v>
      </c>
      <c r="B13">
        <f t="shared" si="11"/>
        <v>131072</v>
      </c>
      <c r="C13">
        <f t="shared" si="4"/>
        <v>17</v>
      </c>
      <c r="D13">
        <v>2889926</v>
      </c>
      <c r="E13">
        <v>519013</v>
      </c>
      <c r="F13">
        <f t="shared" si="6"/>
        <v>5.5681187176429106</v>
      </c>
      <c r="G13">
        <v>10</v>
      </c>
      <c r="H13">
        <f t="shared" si="7"/>
        <v>8589934592</v>
      </c>
      <c r="I13">
        <f t="shared" si="8"/>
        <v>2228224</v>
      </c>
      <c r="J13">
        <f t="shared" si="9"/>
        <v>3097231.3599999999</v>
      </c>
      <c r="K13">
        <f t="shared" si="10"/>
        <v>5.9675410057166198</v>
      </c>
      <c r="L13">
        <v>6</v>
      </c>
    </row>
    <row r="14" spans="1:12" x14ac:dyDescent="0.3">
      <c r="A14">
        <v>12</v>
      </c>
      <c r="B14">
        <f t="shared" si="11"/>
        <v>262144</v>
      </c>
      <c r="C14">
        <f t="shared" si="4"/>
        <v>18</v>
      </c>
      <c r="D14">
        <v>6108958</v>
      </c>
      <c r="E14">
        <v>1099259</v>
      </c>
      <c r="F14">
        <f t="shared" si="6"/>
        <v>5.5573418093461138</v>
      </c>
      <c r="G14">
        <v>10</v>
      </c>
      <c r="H14">
        <f t="shared" si="7"/>
        <v>34359738368</v>
      </c>
      <c r="I14">
        <f t="shared" si="8"/>
        <v>4718592</v>
      </c>
      <c r="J14">
        <f t="shared" si="9"/>
        <v>6558842.8799999999</v>
      </c>
      <c r="K14">
        <f t="shared" si="10"/>
        <v>5.9666037576221802</v>
      </c>
      <c r="L14">
        <v>6</v>
      </c>
    </row>
    <row r="15" spans="1:12" x14ac:dyDescent="0.3">
      <c r="A15">
        <v>13</v>
      </c>
      <c r="B15">
        <f t="shared" si="11"/>
        <v>524288</v>
      </c>
      <c r="C15">
        <f t="shared" si="4"/>
        <v>19</v>
      </c>
      <c r="D15" s="1">
        <v>12965187</v>
      </c>
      <c r="E15">
        <v>2319198</v>
      </c>
      <c r="F15" s="1">
        <f>D15/E15</f>
        <v>5.5903752072914861</v>
      </c>
      <c r="G15">
        <v>10</v>
      </c>
      <c r="H15">
        <f t="shared" si="7"/>
        <v>137438953472</v>
      </c>
      <c r="I15">
        <f t="shared" si="8"/>
        <v>9961472</v>
      </c>
      <c r="J15">
        <f t="shared" si="9"/>
        <v>13846446.079999998</v>
      </c>
      <c r="K15">
        <f t="shared" si="10"/>
        <v>5.9703596156947354</v>
      </c>
      <c r="L15">
        <v>6</v>
      </c>
    </row>
  </sheetData>
  <mergeCells count="2">
    <mergeCell ref="D1:F1"/>
    <mergeCell ref="H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2022-08-06T17:54:55Z</dcterms:created>
  <dcterms:modified xsi:type="dcterms:W3CDTF">2022-08-10T01:25:02Z</dcterms:modified>
</cp:coreProperties>
</file>