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ISB\Capstone\"/>
    </mc:Choice>
  </mc:AlternateContent>
  <xr:revisionPtr revIDLastSave="0" documentId="13_ncr:1_{09A66620-9AD9-4333-A2ED-3364DFB2A012}" xr6:coauthVersionLast="45" xr6:coauthVersionMax="45" xr10:uidLastSave="{00000000-0000-0000-0000-000000000000}"/>
  <bookViews>
    <workbookView xWindow="-108" yWindow="-108" windowWidth="23256" windowHeight="12576" xr2:uid="{240406C4-3431-4739-BB94-18FB41A85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O35" i="1"/>
  <c r="O36" i="1"/>
  <c r="O37" i="1"/>
  <c r="O38" i="1"/>
  <c r="O39" i="1"/>
  <c r="O40" i="1"/>
  <c r="O33" i="1"/>
  <c r="H34" i="1" l="1"/>
  <c r="H35" i="1"/>
  <c r="H36" i="1"/>
  <c r="H37" i="1"/>
  <c r="H38" i="1"/>
  <c r="H39" i="1"/>
  <c r="H40" i="1"/>
  <c r="H33" i="1"/>
  <c r="F34" i="1"/>
  <c r="F35" i="1"/>
  <c r="F36" i="1"/>
  <c r="F37" i="1"/>
  <c r="F38" i="1"/>
  <c r="F39" i="1"/>
  <c r="F40" i="1"/>
  <c r="F33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33" i="1"/>
  <c r="J33" i="1" s="1"/>
  <c r="A40" i="1"/>
  <c r="A39" i="1"/>
  <c r="A38" i="1"/>
  <c r="A37" i="1"/>
  <c r="A36" i="1"/>
  <c r="A35" i="1"/>
  <c r="A34" i="1"/>
  <c r="A33" i="1"/>
  <c r="L35" i="1" l="1"/>
  <c r="K35" i="1"/>
  <c r="M35" i="1" s="1"/>
  <c r="L33" i="1"/>
  <c r="K33" i="1"/>
  <c r="M33" i="1" s="1"/>
  <c r="L37" i="1"/>
  <c r="K37" i="1"/>
  <c r="M37" i="1" s="1"/>
  <c r="L34" i="1"/>
  <c r="K34" i="1"/>
  <c r="M34" i="1" s="1"/>
  <c r="L40" i="1"/>
  <c r="K40" i="1"/>
  <c r="M40" i="1" s="1"/>
  <c r="L39" i="1"/>
  <c r="K39" i="1"/>
  <c r="M39" i="1" s="1"/>
  <c r="L38" i="1"/>
  <c r="K38" i="1"/>
  <c r="M38" i="1" s="1"/>
  <c r="L36" i="1"/>
  <c r="K36" i="1"/>
  <c r="M36" i="1" s="1"/>
  <c r="N34" i="1" l="1"/>
  <c r="N40" i="1"/>
  <c r="N36" i="1"/>
  <c r="N38" i="1"/>
  <c r="N35" i="1"/>
  <c r="N37" i="1"/>
  <c r="N39" i="1"/>
  <c r="N33" i="1"/>
</calcChain>
</file>

<file path=xl/sharedStrings.xml><?xml version="1.0" encoding="utf-8"?>
<sst xmlns="http://schemas.openxmlformats.org/spreadsheetml/2006/main" count="103" uniqueCount="56">
  <si>
    <t>City</t>
  </si>
  <si>
    <t>SKU</t>
  </si>
  <si>
    <t>Store</t>
  </si>
  <si>
    <t>I1</t>
  </si>
  <si>
    <t>J1</t>
  </si>
  <si>
    <t>J2</t>
  </si>
  <si>
    <t>J3</t>
  </si>
  <si>
    <t>J4</t>
  </si>
  <si>
    <t>Qty sold</t>
  </si>
  <si>
    <t>M1</t>
  </si>
  <si>
    <t>M2</t>
  </si>
  <si>
    <t>I2</t>
  </si>
  <si>
    <t>Company Sales in city</t>
  </si>
  <si>
    <t>City+SKU</t>
  </si>
  <si>
    <t>City Market Share</t>
  </si>
  <si>
    <t>Total market</t>
  </si>
  <si>
    <t>Market share</t>
  </si>
  <si>
    <r>
      <t>o</t>
    </r>
    <r>
      <rPr>
        <sz val="11"/>
        <color theme="1"/>
        <rFont val="Calibri"/>
        <family val="2"/>
        <scheme val="minor"/>
      </rPr>
      <t xml:space="preserve">   S denote market share of Company </t>
    </r>
  </si>
  <si>
    <r>
      <t>o</t>
    </r>
    <r>
      <rPr>
        <sz val="11"/>
        <color theme="1"/>
        <rFont val="Calibri"/>
        <family val="2"/>
        <scheme val="minor"/>
      </rPr>
      <t>   Q denote sale qty</t>
    </r>
  </si>
  <si>
    <r>
      <t>o</t>
    </r>
    <r>
      <rPr>
        <sz val="11"/>
        <color theme="1"/>
        <rFont val="Calibri"/>
        <family val="2"/>
        <scheme val="minor"/>
      </rPr>
      <t xml:space="preserve">   For suffixes - </t>
    </r>
  </si>
  <si>
    <t xml:space="preserve">Let </t>
  </si>
  <si>
    <t xml:space="preserve">m denotes city </t>
  </si>
  <si>
    <t>j denotes company store in city m</t>
  </si>
  <si>
    <t>i denotes sku</t>
  </si>
  <si>
    <t>Given</t>
  </si>
  <si>
    <r>
      <t>1. Market Shares (S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</si>
  <si>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r>
      <t>2. Itemwise sales for each store in each city (Q</t>
    </r>
    <r>
      <rPr>
        <vertAlign val="subscript"/>
        <sz val="11"/>
        <color theme="1"/>
        <rFont val="Calibri"/>
        <family val="2"/>
        <scheme val="minor"/>
      </rPr>
      <t>ijm</t>
    </r>
    <r>
      <rPr>
        <sz val="11"/>
        <color theme="1"/>
        <rFont val="Calibri"/>
        <family val="2"/>
        <scheme val="minor"/>
      </rPr>
      <t>)</t>
    </r>
  </si>
  <si>
    <r>
      <t>Q</t>
    </r>
    <r>
      <rPr>
        <vertAlign val="subscript"/>
        <sz val="10"/>
        <color theme="1"/>
        <rFont val="Calibri"/>
        <family val="2"/>
        <scheme val="minor"/>
      </rPr>
      <t xml:space="preserve">ijm </t>
    </r>
  </si>
  <si>
    <t>Workings</t>
  </si>
  <si>
    <t>Outside Market</t>
  </si>
  <si>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ijm</t>
    </r>
    <r>
      <rPr>
        <sz val="10"/>
        <color theme="1"/>
        <rFont val="Calibri"/>
        <family val="2"/>
        <scheme val="minor"/>
      </rPr>
      <t xml:space="preserve"> / S</t>
    </r>
    <r>
      <rPr>
        <vertAlign val="subscript"/>
        <sz val="10"/>
        <color theme="1"/>
        <rFont val="Calibri"/>
        <family val="2"/>
        <scheme val="minor"/>
      </rPr>
      <t>om</t>
    </r>
  </si>
  <si>
    <r>
      <t>Objective - To find S</t>
    </r>
    <r>
      <rPr>
        <b/>
        <vertAlign val="subscript"/>
        <sz val="14"/>
        <color theme="1"/>
        <rFont val="Calibri"/>
        <family val="2"/>
        <scheme val="minor"/>
      </rPr>
      <t>ijm</t>
    </r>
    <r>
      <rPr>
        <b/>
        <sz val="14"/>
        <color theme="1"/>
        <rFont val="Calibri"/>
        <family val="2"/>
        <scheme val="minor"/>
      </rPr>
      <t xml:space="preserve"> / S</t>
    </r>
    <r>
      <rPr>
        <b/>
        <vertAlign val="subscript"/>
        <sz val="14"/>
        <color theme="1"/>
        <rFont val="Calibri"/>
        <family val="2"/>
        <scheme val="minor"/>
      </rPr>
      <t>om</t>
    </r>
    <r>
      <rPr>
        <b/>
        <sz val="14"/>
        <color theme="1"/>
        <rFont val="Calibri"/>
        <family val="2"/>
        <scheme val="minor"/>
      </rPr>
      <t xml:space="preserve"> i.e market share for SKU i, for store j in city m divided by the market share of other stores for the same item in the same city</t>
    </r>
  </si>
  <si>
    <t>o denotes non-company store in city m</t>
  </si>
  <si>
    <t>No. of company stores in city</t>
  </si>
  <si>
    <t>Total sales at the store</t>
  </si>
  <si>
    <t>9=(8 / 7)/6</t>
  </si>
  <si>
    <t>10=9-7</t>
  </si>
  <si>
    <t>Sijm</t>
  </si>
  <si>
    <t>11=4/9</t>
  </si>
  <si>
    <t>St</t>
  </si>
  <si>
    <t>Sijm=Qijm/St</t>
  </si>
  <si>
    <t>Som</t>
  </si>
  <si>
    <t>Som=So/St</t>
  </si>
  <si>
    <t>12=10/9</t>
  </si>
  <si>
    <t>13=11/12</t>
  </si>
  <si>
    <t>Normalized Market share (Dependent variable)</t>
  </si>
  <si>
    <r>
      <rPr>
        <sz val="10"/>
        <color theme="1"/>
        <rFont val="Calibri"/>
        <family val="2"/>
        <scheme val="minor"/>
      </rPr>
      <t>ln(S</t>
    </r>
    <r>
      <rPr>
        <vertAlign val="subscript"/>
        <sz val="10"/>
        <color theme="1"/>
        <rFont val="Calibri"/>
        <family val="2"/>
        <scheme val="minor"/>
      </rPr>
      <t>ijm</t>
    </r>
    <r>
      <rPr>
        <sz val="10"/>
        <color theme="1"/>
        <rFont val="Calibri"/>
        <family val="2"/>
        <scheme val="minor"/>
      </rPr>
      <t xml:space="preserve"> / S</t>
    </r>
    <r>
      <rPr>
        <vertAlign val="subscript"/>
        <sz val="10"/>
        <color theme="1"/>
        <rFont val="Calibri"/>
        <family val="2"/>
        <scheme val="minor"/>
      </rPr>
      <t>om)</t>
    </r>
  </si>
  <si>
    <t>14=ln(13)</t>
  </si>
  <si>
    <r>
      <t>SQ</t>
    </r>
    <r>
      <rPr>
        <vertAlign val="subscript"/>
        <sz val="10"/>
        <color theme="1"/>
        <rFont val="Calibri"/>
        <family val="2"/>
        <scheme val="minor"/>
      </rPr>
      <t xml:space="preserve">ijm </t>
    </r>
  </si>
  <si>
    <r>
      <t>S</t>
    </r>
    <r>
      <rPr>
        <vertAlign val="subscript"/>
        <sz val="10"/>
        <color theme="1"/>
        <rFont val="Calibri"/>
        <family val="2"/>
        <scheme val="minor"/>
      </rPr>
      <t>m</t>
    </r>
  </si>
  <si>
    <r>
      <t>S</t>
    </r>
    <r>
      <rPr>
        <vertAlign val="subscript"/>
        <sz val="10"/>
        <color theme="1"/>
        <rFont val="Calibri"/>
        <family val="2"/>
        <scheme val="minor"/>
      </rPr>
      <t>o</t>
    </r>
  </si>
  <si>
    <t>Notes:</t>
  </si>
  <si>
    <t>1. Normalized market share will be the depdendent variable in the ML Regression/XGBoost model.</t>
  </si>
  <si>
    <t xml:space="preserve"> 2. Sijm is the sum of market shares of all SKUs i in store j in market m</t>
  </si>
  <si>
    <r>
      <t>3. S</t>
    </r>
    <r>
      <rPr>
        <sz val="9"/>
        <color theme="1"/>
        <rFont val="Calibri"/>
        <family val="2"/>
        <scheme val="minor"/>
      </rPr>
      <t>om</t>
    </r>
    <r>
      <rPr>
        <sz val="11"/>
        <color theme="1"/>
        <rFont val="Calibri"/>
        <family val="2"/>
        <scheme val="minor"/>
      </rPr>
      <t xml:space="preserve"> referes to market share of outside good (market share going to competitors and consumers who would buy but are not buying now)</t>
    </r>
  </si>
  <si>
    <t>4. ln(0) is undefined. In order to overcome this limitation: a) to limit the analysis to only top-selling brands. b) to replace zero with a small positive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</si>
</sst>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ymbol"/>
      <family val="1"/>
      <charset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6"/>
    </xf>
    <xf numFmtId="0" fontId="0" fillId="0" borderId="0" xfId="0" applyAlignment="1">
      <alignment horizontal="left" indent="1"/>
    </xf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52CC-7DE8-4928-9247-0D1B860A8359}">
  <dimension ref="A1:Q40"/>
  <sheetViews>
    <sheetView showGridLines="0" tabSelected="1" topLeftCell="A14" zoomScale="80" zoomScaleNormal="80" workbookViewId="0">
      <selection activeCell="O30" sqref="O30"/>
    </sheetView>
  </sheetViews>
  <sheetFormatPr defaultRowHeight="14.4" x14ac:dyDescent="0.3"/>
  <cols>
    <col min="1" max="1" width="16.21875" customWidth="1"/>
    <col min="12" max="12" width="12.33203125" bestFit="1" customWidth="1"/>
    <col min="13" max="13" width="10.21875" bestFit="1" customWidth="1"/>
    <col min="14" max="15" width="11.6640625" customWidth="1"/>
  </cols>
  <sheetData>
    <row r="1" spans="2:15" ht="18" x14ac:dyDescent="0.3">
      <c r="B1" s="1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x14ac:dyDescent="0.3">
      <c r="B2" s="3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3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3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3"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3">
      <c r="B6" s="4" t="s">
        <v>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3">
      <c r="B7" s="4" t="s">
        <v>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3">
      <c r="B8" s="4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3"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20.399999999999999" x14ac:dyDescent="0.3">
      <c r="B10" s="12" t="s">
        <v>31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3"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ht="18" x14ac:dyDescent="0.3">
      <c r="B12" s="12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5.6" x14ac:dyDescent="0.35">
      <c r="B13" s="5" t="s">
        <v>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3">
      <c r="B14" s="4"/>
      <c r="C14" s="6" t="s">
        <v>9</v>
      </c>
      <c r="D14" s="7">
        <v>0.25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3">
      <c r="C15" s="6" t="s">
        <v>10</v>
      </c>
      <c r="D15" s="7">
        <v>0.3</v>
      </c>
    </row>
    <row r="16" spans="2:15" x14ac:dyDescent="0.3">
      <c r="D16" s="1"/>
    </row>
    <row r="17" spans="1:17" ht="15.6" x14ac:dyDescent="0.35">
      <c r="B17" s="5" t="s">
        <v>26</v>
      </c>
      <c r="D17" s="1"/>
    </row>
    <row r="18" spans="1:17" x14ac:dyDescent="0.3">
      <c r="C18" s="9" t="s">
        <v>0</v>
      </c>
      <c r="D18" s="9" t="s">
        <v>2</v>
      </c>
      <c r="E18" s="9" t="s">
        <v>1</v>
      </c>
      <c r="F18" s="9" t="s">
        <v>8</v>
      </c>
      <c r="G18" s="22"/>
      <c r="H18" s="22"/>
    </row>
    <row r="19" spans="1:17" ht="15" x14ac:dyDescent="0.35">
      <c r="C19" s="10"/>
      <c r="D19" s="10"/>
      <c r="E19" s="10"/>
      <c r="F19" s="11" t="s">
        <v>27</v>
      </c>
      <c r="G19" s="23"/>
      <c r="H19" s="23"/>
    </row>
    <row r="20" spans="1:17" x14ac:dyDescent="0.3">
      <c r="C20" s="6" t="s">
        <v>9</v>
      </c>
      <c r="D20" s="6" t="s">
        <v>4</v>
      </c>
      <c r="E20" s="6" t="s">
        <v>3</v>
      </c>
      <c r="F20" s="6">
        <v>1</v>
      </c>
      <c r="G20" s="22"/>
      <c r="H20" s="22"/>
    </row>
    <row r="21" spans="1:17" x14ac:dyDescent="0.3">
      <c r="C21" s="6" t="s">
        <v>9</v>
      </c>
      <c r="D21" s="6" t="s">
        <v>4</v>
      </c>
      <c r="E21" s="6" t="s">
        <v>11</v>
      </c>
      <c r="F21" s="6">
        <v>2</v>
      </c>
      <c r="G21" s="22"/>
      <c r="H21" s="22"/>
    </row>
    <row r="22" spans="1:17" x14ac:dyDescent="0.3">
      <c r="C22" s="6" t="s">
        <v>9</v>
      </c>
      <c r="D22" s="6" t="s">
        <v>5</v>
      </c>
      <c r="E22" s="6" t="s">
        <v>3</v>
      </c>
      <c r="F22" s="6">
        <v>2</v>
      </c>
      <c r="G22" s="22"/>
      <c r="H22" s="22"/>
    </row>
    <row r="23" spans="1:17" x14ac:dyDescent="0.3">
      <c r="C23" s="6" t="s">
        <v>9</v>
      </c>
      <c r="D23" s="6" t="s">
        <v>5</v>
      </c>
      <c r="E23" s="6" t="s">
        <v>11</v>
      </c>
      <c r="F23" s="6">
        <v>0</v>
      </c>
      <c r="G23" s="22"/>
      <c r="H23" s="22"/>
    </row>
    <row r="24" spans="1:17" x14ac:dyDescent="0.3">
      <c r="C24" s="6" t="s">
        <v>10</v>
      </c>
      <c r="D24" s="6" t="s">
        <v>6</v>
      </c>
      <c r="E24" s="6" t="s">
        <v>3</v>
      </c>
      <c r="F24" s="6">
        <v>3</v>
      </c>
      <c r="G24" s="22"/>
      <c r="H24" s="22"/>
    </row>
    <row r="25" spans="1:17" x14ac:dyDescent="0.3">
      <c r="C25" s="6" t="s">
        <v>10</v>
      </c>
      <c r="D25" s="6" t="s">
        <v>6</v>
      </c>
      <c r="E25" s="6" t="s">
        <v>11</v>
      </c>
      <c r="F25" s="6">
        <v>1</v>
      </c>
      <c r="G25" s="22"/>
      <c r="H25" s="22"/>
    </row>
    <row r="26" spans="1:17" x14ac:dyDescent="0.3">
      <c r="C26" s="6" t="s">
        <v>10</v>
      </c>
      <c r="D26" s="6" t="s">
        <v>7</v>
      </c>
      <c r="E26" s="6" t="s">
        <v>3</v>
      </c>
      <c r="F26" s="6">
        <v>5</v>
      </c>
      <c r="G26" s="22"/>
      <c r="H26" s="22"/>
    </row>
    <row r="27" spans="1:17" x14ac:dyDescent="0.3">
      <c r="C27" s="6" t="s">
        <v>10</v>
      </c>
      <c r="D27" s="6" t="s">
        <v>7</v>
      </c>
      <c r="E27" s="6" t="s">
        <v>11</v>
      </c>
      <c r="F27" s="6">
        <v>6</v>
      </c>
      <c r="G27" s="22"/>
      <c r="H27" s="22"/>
    </row>
    <row r="28" spans="1:17" x14ac:dyDescent="0.3">
      <c r="D28" s="1"/>
      <c r="Q28" t="s">
        <v>51</v>
      </c>
    </row>
    <row r="29" spans="1:17" ht="18" x14ac:dyDescent="0.3">
      <c r="B29" s="12" t="s">
        <v>28</v>
      </c>
      <c r="D29" s="1"/>
      <c r="Q29" t="s">
        <v>52</v>
      </c>
    </row>
    <row r="30" spans="1:17" ht="72" x14ac:dyDescent="0.3">
      <c r="A30" t="s">
        <v>13</v>
      </c>
      <c r="B30" s="13" t="s">
        <v>0</v>
      </c>
      <c r="C30" s="13" t="s">
        <v>2</v>
      </c>
      <c r="D30" s="13" t="s">
        <v>1</v>
      </c>
      <c r="E30" s="13" t="s">
        <v>8</v>
      </c>
      <c r="F30" s="13" t="s">
        <v>12</v>
      </c>
      <c r="G30" s="13" t="s">
        <v>33</v>
      </c>
      <c r="H30" s="13" t="s">
        <v>34</v>
      </c>
      <c r="I30" s="13" t="s">
        <v>14</v>
      </c>
      <c r="J30" s="13" t="s">
        <v>15</v>
      </c>
      <c r="K30" s="13" t="s">
        <v>29</v>
      </c>
      <c r="L30" s="13" t="s">
        <v>37</v>
      </c>
      <c r="M30" s="13" t="s">
        <v>41</v>
      </c>
      <c r="N30" s="13" t="s">
        <v>16</v>
      </c>
      <c r="O30" s="13" t="s">
        <v>45</v>
      </c>
      <c r="Q30" t="s">
        <v>53</v>
      </c>
    </row>
    <row r="31" spans="1:17" ht="15" x14ac:dyDescent="0.35">
      <c r="B31" s="15"/>
      <c r="C31" s="15"/>
      <c r="D31" s="15"/>
      <c r="E31" s="14" t="s">
        <v>27</v>
      </c>
      <c r="F31" s="14" t="s">
        <v>48</v>
      </c>
      <c r="G31" s="14"/>
      <c r="H31" s="14"/>
      <c r="I31" s="14" t="s">
        <v>49</v>
      </c>
      <c r="J31" s="14" t="s">
        <v>39</v>
      </c>
      <c r="K31" s="14" t="s">
        <v>50</v>
      </c>
      <c r="L31" s="14" t="s">
        <v>40</v>
      </c>
      <c r="M31" s="14" t="s">
        <v>42</v>
      </c>
      <c r="N31" s="27" t="s">
        <v>30</v>
      </c>
      <c r="O31" s="27" t="s">
        <v>46</v>
      </c>
      <c r="P31" s="28"/>
      <c r="Q31" s="25"/>
    </row>
    <row r="32" spans="1:17" s="8" customFormat="1" x14ac:dyDescent="0.3">
      <c r="B32" s="16">
        <v>1</v>
      </c>
      <c r="C32" s="16">
        <v>2</v>
      </c>
      <c r="D32" s="16">
        <v>3</v>
      </c>
      <c r="E32" s="16">
        <v>4</v>
      </c>
      <c r="F32" s="17">
        <v>5</v>
      </c>
      <c r="G32" s="17">
        <v>6</v>
      </c>
      <c r="H32" s="17">
        <v>7</v>
      </c>
      <c r="I32" s="16">
        <v>8</v>
      </c>
      <c r="J32" s="18" t="s">
        <v>35</v>
      </c>
      <c r="K32" s="18" t="s">
        <v>36</v>
      </c>
      <c r="L32" s="18" t="s">
        <v>38</v>
      </c>
      <c r="M32" s="18" t="s">
        <v>43</v>
      </c>
      <c r="N32" s="18" t="s">
        <v>44</v>
      </c>
      <c r="O32" s="18" t="s">
        <v>47</v>
      </c>
      <c r="Q32" s="8" t="s">
        <v>54</v>
      </c>
    </row>
    <row r="33" spans="1:17" x14ac:dyDescent="0.3">
      <c r="A33" t="str">
        <f>_xlfn.SINGLE(CONCATENATE(B33,D33))</f>
        <v>M1I1</v>
      </c>
      <c r="B33" s="19" t="s">
        <v>9</v>
      </c>
      <c r="C33" s="19" t="s">
        <v>4</v>
      </c>
      <c r="D33" s="19" t="s">
        <v>3</v>
      </c>
      <c r="E33" s="19">
        <v>1</v>
      </c>
      <c r="F33" s="19">
        <f>_xlfn.SINGLE(SUMIF($B$33:$B$40,B33,$E$33:$E$40))</f>
        <v>5</v>
      </c>
      <c r="G33" s="19">
        <v>2</v>
      </c>
      <c r="H33" s="19">
        <f>_xlfn.SINGLE(SUMIF($C$33:$C$40,C33,$E$33:$E$40))</f>
        <v>3</v>
      </c>
      <c r="I33" s="21">
        <f>_xlfn.SINGLE(VLOOKUP(B33,$C$14:D$15,2,FALSE))</f>
        <v>0.25</v>
      </c>
      <c r="J33" s="20">
        <f>F33/I33/G33</f>
        <v>10</v>
      </c>
      <c r="K33" s="20">
        <f>J33-H33</f>
        <v>7</v>
      </c>
      <c r="L33" s="24">
        <f>E33/J33</f>
        <v>0.1</v>
      </c>
      <c r="M33" s="24">
        <f>K33/J33</f>
        <v>0.7</v>
      </c>
      <c r="N33" s="21">
        <f>L33/M33</f>
        <v>0.14285714285714288</v>
      </c>
      <c r="O33" s="26">
        <f>LN(N33)</f>
        <v>-1.9459101490553132</v>
      </c>
    </row>
    <row r="34" spans="1:17" x14ac:dyDescent="0.3">
      <c r="A34" t="str">
        <f t="shared" ref="A34:A40" si="0">_xlfn.SINGLE(CONCATENATE(B34,D34))</f>
        <v>M1I2</v>
      </c>
      <c r="B34" s="19" t="s">
        <v>9</v>
      </c>
      <c r="C34" s="19" t="s">
        <v>4</v>
      </c>
      <c r="D34" s="19" t="s">
        <v>11</v>
      </c>
      <c r="E34" s="19">
        <v>2</v>
      </c>
      <c r="F34" s="19">
        <f t="shared" ref="F34:F40" si="1">_xlfn.SINGLE(SUMIF($B$33:$B$40,B34,$E$33:$E$40))</f>
        <v>5</v>
      </c>
      <c r="G34" s="19">
        <v>2</v>
      </c>
      <c r="H34" s="19">
        <f t="shared" ref="H34:H40" si="2">_xlfn.SINGLE(SUMIF($C$33:$C$40,C34,$E$33:$E$40))</f>
        <v>3</v>
      </c>
      <c r="I34" s="21">
        <f>_xlfn.SINGLE(VLOOKUP(B34,$C$14:D$15,2,FALSE))</f>
        <v>0.25</v>
      </c>
      <c r="J34" s="20">
        <f t="shared" ref="J34:J40" si="3">F34/I34/G34</f>
        <v>10</v>
      </c>
      <c r="K34" s="20">
        <f t="shared" ref="K34:K40" si="4">J34-H34</f>
        <v>7</v>
      </c>
      <c r="L34" s="24">
        <f t="shared" ref="L34:L40" si="5">E34/J34</f>
        <v>0.2</v>
      </c>
      <c r="M34" s="24">
        <f t="shared" ref="M34:M40" si="6">K34/J34</f>
        <v>0.7</v>
      </c>
      <c r="N34" s="24">
        <f t="shared" ref="N34:N40" si="7">L34/M34</f>
        <v>0.28571428571428575</v>
      </c>
      <c r="O34" s="26">
        <f t="shared" ref="O34:O40" si="8">LN(N34)</f>
        <v>-1.2527629684953678</v>
      </c>
    </row>
    <row r="35" spans="1:17" x14ac:dyDescent="0.3">
      <c r="A35" t="str">
        <f t="shared" si="0"/>
        <v>M1I1</v>
      </c>
      <c r="B35" s="19" t="s">
        <v>9</v>
      </c>
      <c r="C35" s="19" t="s">
        <v>5</v>
      </c>
      <c r="D35" s="19" t="s">
        <v>3</v>
      </c>
      <c r="E35" s="19">
        <v>2</v>
      </c>
      <c r="F35" s="19">
        <f t="shared" si="1"/>
        <v>5</v>
      </c>
      <c r="G35" s="19">
        <v>2</v>
      </c>
      <c r="H35" s="19">
        <f t="shared" si="2"/>
        <v>2</v>
      </c>
      <c r="I35" s="21">
        <f>_xlfn.SINGLE(VLOOKUP(B35,$C$14:D$15,2,FALSE))</f>
        <v>0.25</v>
      </c>
      <c r="J35" s="20">
        <f t="shared" si="3"/>
        <v>10</v>
      </c>
      <c r="K35" s="20">
        <f t="shared" si="4"/>
        <v>8</v>
      </c>
      <c r="L35" s="24">
        <f t="shared" si="5"/>
        <v>0.2</v>
      </c>
      <c r="M35" s="24">
        <f t="shared" si="6"/>
        <v>0.8</v>
      </c>
      <c r="N35" s="24">
        <f t="shared" si="7"/>
        <v>0.25</v>
      </c>
      <c r="O35" s="26">
        <f t="shared" si="8"/>
        <v>-1.3862943611198906</v>
      </c>
    </row>
    <row r="36" spans="1:17" x14ac:dyDescent="0.3">
      <c r="A36" t="str">
        <f t="shared" si="0"/>
        <v>M1I2</v>
      </c>
      <c r="B36" s="19" t="s">
        <v>9</v>
      </c>
      <c r="C36" s="19" t="s">
        <v>5</v>
      </c>
      <c r="D36" s="19" t="s">
        <v>11</v>
      </c>
      <c r="E36" s="19">
        <v>0</v>
      </c>
      <c r="F36" s="19">
        <f t="shared" si="1"/>
        <v>5</v>
      </c>
      <c r="G36" s="19">
        <v>2</v>
      </c>
      <c r="H36" s="19">
        <f t="shared" si="2"/>
        <v>2</v>
      </c>
      <c r="I36" s="21">
        <f>_xlfn.SINGLE(VLOOKUP(B36,$C$14:D$15,2,FALSE))</f>
        <v>0.25</v>
      </c>
      <c r="J36" s="20">
        <f t="shared" si="3"/>
        <v>10</v>
      </c>
      <c r="K36" s="20">
        <f t="shared" si="4"/>
        <v>8</v>
      </c>
      <c r="L36" s="24">
        <f t="shared" si="5"/>
        <v>0</v>
      </c>
      <c r="M36" s="24">
        <f t="shared" si="6"/>
        <v>0.8</v>
      </c>
      <c r="N36" s="24">
        <f t="shared" si="7"/>
        <v>0</v>
      </c>
      <c r="O36" s="26" t="e">
        <f t="shared" si="8"/>
        <v>#NUM!</v>
      </c>
      <c r="Q36" t="s">
        <v>55</v>
      </c>
    </row>
    <row r="37" spans="1:17" x14ac:dyDescent="0.3">
      <c r="A37" t="str">
        <f t="shared" si="0"/>
        <v>M2I1</v>
      </c>
      <c r="B37" s="19" t="s">
        <v>10</v>
      </c>
      <c r="C37" s="19" t="s">
        <v>6</v>
      </c>
      <c r="D37" s="19" t="s">
        <v>3</v>
      </c>
      <c r="E37" s="19">
        <v>3</v>
      </c>
      <c r="F37" s="19">
        <f t="shared" si="1"/>
        <v>15</v>
      </c>
      <c r="G37" s="19">
        <v>2</v>
      </c>
      <c r="H37" s="19">
        <f t="shared" si="2"/>
        <v>4</v>
      </c>
      <c r="I37" s="21">
        <f>_xlfn.SINGLE(VLOOKUP(B37,$C$14:D$15,2,FALSE))</f>
        <v>0.3</v>
      </c>
      <c r="J37" s="20">
        <f t="shared" si="3"/>
        <v>25</v>
      </c>
      <c r="K37" s="20">
        <f t="shared" si="4"/>
        <v>21</v>
      </c>
      <c r="L37" s="24">
        <f t="shared" si="5"/>
        <v>0.12</v>
      </c>
      <c r="M37" s="24">
        <f t="shared" si="6"/>
        <v>0.84</v>
      </c>
      <c r="N37" s="24">
        <f t="shared" si="7"/>
        <v>0.14285714285714285</v>
      </c>
      <c r="O37" s="26">
        <f t="shared" si="8"/>
        <v>-1.9459101490553135</v>
      </c>
    </row>
    <row r="38" spans="1:17" x14ac:dyDescent="0.3">
      <c r="A38" t="str">
        <f t="shared" si="0"/>
        <v>M2I2</v>
      </c>
      <c r="B38" s="19" t="s">
        <v>10</v>
      </c>
      <c r="C38" s="19" t="s">
        <v>6</v>
      </c>
      <c r="D38" s="19" t="s">
        <v>11</v>
      </c>
      <c r="E38" s="19">
        <v>1</v>
      </c>
      <c r="F38" s="19">
        <f t="shared" si="1"/>
        <v>15</v>
      </c>
      <c r="G38" s="19">
        <v>2</v>
      </c>
      <c r="H38" s="19">
        <f t="shared" si="2"/>
        <v>4</v>
      </c>
      <c r="I38" s="21">
        <f>_xlfn.SINGLE(VLOOKUP(B38,$C$14:D$15,2,FALSE))</f>
        <v>0.3</v>
      </c>
      <c r="J38" s="20">
        <f t="shared" si="3"/>
        <v>25</v>
      </c>
      <c r="K38" s="20">
        <f t="shared" si="4"/>
        <v>21</v>
      </c>
      <c r="L38" s="24">
        <f t="shared" si="5"/>
        <v>0.04</v>
      </c>
      <c r="M38" s="24">
        <f t="shared" si="6"/>
        <v>0.84</v>
      </c>
      <c r="N38" s="24">
        <f t="shared" si="7"/>
        <v>4.7619047619047623E-2</v>
      </c>
      <c r="O38" s="26">
        <f t="shared" si="8"/>
        <v>-3.044522437723423</v>
      </c>
    </row>
    <row r="39" spans="1:17" x14ac:dyDescent="0.3">
      <c r="A39" t="str">
        <f t="shared" si="0"/>
        <v>M2I1</v>
      </c>
      <c r="B39" s="19" t="s">
        <v>10</v>
      </c>
      <c r="C39" s="19" t="s">
        <v>7</v>
      </c>
      <c r="D39" s="19" t="s">
        <v>3</v>
      </c>
      <c r="E39" s="19">
        <v>5</v>
      </c>
      <c r="F39" s="19">
        <f t="shared" si="1"/>
        <v>15</v>
      </c>
      <c r="G39" s="19">
        <v>2</v>
      </c>
      <c r="H39" s="19">
        <f t="shared" si="2"/>
        <v>11</v>
      </c>
      <c r="I39" s="21">
        <f>_xlfn.SINGLE(VLOOKUP(B39,$C$14:D$15,2,FALSE))</f>
        <v>0.3</v>
      </c>
      <c r="J39" s="20">
        <f t="shared" si="3"/>
        <v>25</v>
      </c>
      <c r="K39" s="20">
        <f t="shared" si="4"/>
        <v>14</v>
      </c>
      <c r="L39" s="24">
        <f t="shared" si="5"/>
        <v>0.2</v>
      </c>
      <c r="M39" s="24">
        <f t="shared" si="6"/>
        <v>0.56000000000000005</v>
      </c>
      <c r="N39" s="24">
        <f t="shared" si="7"/>
        <v>0.35714285714285715</v>
      </c>
      <c r="O39" s="26">
        <f t="shared" si="8"/>
        <v>-1.0296194171811581</v>
      </c>
    </row>
    <row r="40" spans="1:17" x14ac:dyDescent="0.3">
      <c r="A40" t="str">
        <f t="shared" si="0"/>
        <v>M2I2</v>
      </c>
      <c r="B40" s="19" t="s">
        <v>10</v>
      </c>
      <c r="C40" s="19" t="s">
        <v>7</v>
      </c>
      <c r="D40" s="19" t="s">
        <v>11</v>
      </c>
      <c r="E40" s="19">
        <v>6</v>
      </c>
      <c r="F40" s="19">
        <f t="shared" si="1"/>
        <v>15</v>
      </c>
      <c r="G40" s="19">
        <v>2</v>
      </c>
      <c r="H40" s="19">
        <f t="shared" si="2"/>
        <v>11</v>
      </c>
      <c r="I40" s="21">
        <f>_xlfn.SINGLE(VLOOKUP(B40,$C$14:D$15,2,FALSE))</f>
        <v>0.3</v>
      </c>
      <c r="J40" s="20">
        <f t="shared" si="3"/>
        <v>25</v>
      </c>
      <c r="K40" s="20">
        <f t="shared" si="4"/>
        <v>14</v>
      </c>
      <c r="L40" s="24">
        <f t="shared" si="5"/>
        <v>0.24</v>
      </c>
      <c r="M40" s="24">
        <f t="shared" si="6"/>
        <v>0.56000000000000005</v>
      </c>
      <c r="N40" s="24">
        <f t="shared" si="7"/>
        <v>0.42857142857142849</v>
      </c>
      <c r="O40" s="26">
        <f t="shared" si="8"/>
        <v>-0.84729786038720378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Sekhar</dc:creator>
  <cp:lastModifiedBy>Rohith Varier</cp:lastModifiedBy>
  <dcterms:created xsi:type="dcterms:W3CDTF">2020-05-02T11:31:32Z</dcterms:created>
  <dcterms:modified xsi:type="dcterms:W3CDTF">2020-05-04T08:07:15Z</dcterms:modified>
</cp:coreProperties>
</file>