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5E959ED0-A001-4641-A85E-26A539285B8F}"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<sst xmlns="http://schemas.openxmlformats.org/spreadsheetml/2006/main" count="3314" uniqueCount="838">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</sst>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7.7511999999999999</v>
      </c>
      <c r="L5" t="s">
        <v>176</v>
      </c>
      <c r="M5" s="10" t="str">
        <f>HLOOKUP(VLOOKUP(controller!$E$3,controller!$B$3:$C$32,2),Scenarios_Qualitative!$C$3:$AK$33,MATCH(L5,Scenarios_Qualitative!$C$3:$C$33,0),FALSE)</f>
        <v>High</v>
      </c>
      <c r="N5" s="9">
        <f>VLOOKUP(M5,$Q$5:$S$8,2,FALSE)</f>
        <v>0.05</v>
      </c>
      <c r="O5" s="9">
        <f>VLOOKUP(M5,$Q$5:$S$8,3,FALSE)</f>
        <v>0.05</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10.87</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165.3903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23.391200000000001</v>
      </c>
      <c r="M8" s="9" t="s">
        <v>580</v>
      </c>
      <c r="N8" s="9">
        <f>AVERAGE(N5:N6)</f>
        <v>0.05</v>
      </c>
      <c r="O8" s="9">
        <f>AVERAGE(O5:O6)</f>
        <v>0.05</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14.456</v>
      </c>
    </row>
    <row r="10" spans="2:19" x14ac:dyDescent="0.3">
      <c r="D10" s="26" t="str">
        <f t="shared" si="0"/>
        <v>Demand</v>
      </c>
      <c r="E10" s="10">
        <f t="shared" si="2"/>
        <v>2023</v>
      </c>
      <c r="F10" s="25" t="str">
        <f>INDATA_FILL_DEMAND!E9</f>
        <v>RHHSB</v>
      </c>
      <c r="I10" s="29">
        <f>IFERROR(ROUNDDOWN(VLOOKUP(F10,INDATA_FILL_DEMAND!$E$4:$F$251,2,FALSE)*IF(E10&lt;2043,1+$N$8,1+$O$8),4),"")</f>
        <v>57.163699999999999</v>
      </c>
    </row>
    <row r="11" spans="2:19" x14ac:dyDescent="0.3">
      <c r="D11" s="26" t="str">
        <f t="shared" si="0"/>
        <v>Demand</v>
      </c>
      <c r="E11" s="10">
        <f t="shared" si="2"/>
        <v>2023</v>
      </c>
      <c r="F11" s="25" t="str">
        <f>INDATA_FILL_DEMAND!E10</f>
        <v>RHHSC</v>
      </c>
      <c r="I11" s="29">
        <f>IFERROR(ROUNDDOWN(VLOOKUP(F11,INDATA_FILL_DEMAND!$E$4:$F$251,2,FALSE)*IF(E11&lt;2043,1+$N$8,1+$O$8),4),"")</f>
        <v>335.63119999999998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39.408299999999997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1.8964000000000001</v>
      </c>
    </row>
    <row r="22" spans="4:9" x14ac:dyDescent="0.3">
      <c r="D22" s="26" t="str">
        <f t="shared" si="3"/>
        <v>Demand</v>
      </c>
      <c r="E22" s="10">
        <f t="shared" si="2"/>
        <v>2023</v>
      </c>
      <c r="F22" s="25" t="str">
        <f>INDATA_FILL_DEMAND!E21</f>
        <v>RWAPB</v>
      </c>
      <c r="I22" s="29">
        <f>IFERROR(ROUNDDOWN(VLOOKUP(F22,INDATA_FILL_DEMAND!$E$4:$F$251,2,FALSE)*IF(E22&lt;2043,1+$N$8,1+$O$8),4),"")</f>
        <v>2.6595</v>
      </c>
    </row>
    <row r="23" spans="4:9" x14ac:dyDescent="0.3">
      <c r="D23" s="26" t="str">
        <f t="shared" si="3"/>
        <v>Demand</v>
      </c>
      <c r="E23" s="10">
        <f t="shared" si="2"/>
        <v>2023</v>
      </c>
      <c r="F23" s="25" t="str">
        <f>INDATA_FILL_DEMAND!E22</f>
        <v>RWAPC</v>
      </c>
      <c r="I23" s="29">
        <f>IFERROR(ROUNDDOWN(VLOOKUP(F23,INDATA_FILL_DEMAND!$E$4:$F$251,2,FALSE)*IF(E23&lt;2043,1+$N$8,1+$O$8),4),"")</f>
        <v>40.466000000000001</v>
      </c>
    </row>
    <row r="24" spans="4:9" x14ac:dyDescent="0.3">
      <c r="D24" s="26" t="str">
        <f t="shared" si="3"/>
        <v>Demand</v>
      </c>
      <c r="E24" s="10">
        <f t="shared" si="2"/>
        <v>2023</v>
      </c>
      <c r="F24" s="25" t="str">
        <f>INDATA_FILL_DEMAND!E23</f>
        <v>RWAPE</v>
      </c>
      <c r="I24" s="29">
        <f>IFERROR(ROUNDDOWN(VLOOKUP(F24,INDATA_FILL_DEMAND!$E$4:$F$251,2,FALSE)*IF(E24&lt;2043,1+$N$8,1+$O$8),4),"")</f>
        <v>5.7230999999999996</v>
      </c>
    </row>
    <row r="25" spans="4:9" x14ac:dyDescent="0.3">
      <c r="D25" s="26" t="str">
        <f t="shared" si="3"/>
        <v>Demand</v>
      </c>
      <c r="E25" s="10">
        <f t="shared" si="2"/>
        <v>2023</v>
      </c>
      <c r="F25" s="25" t="str">
        <f>INDATA_FILL_DEMAND!E24</f>
        <v>RWHSA</v>
      </c>
      <c r="I25" s="29">
        <f>IFERROR(ROUNDDOWN(VLOOKUP(F25,INDATA_FILL_DEMAND!$E$4:$F$251,2,FALSE)*IF(E25&lt;2043,1+$N$8,1+$O$8),4),"")</f>
        <v>1.6831</v>
      </c>
    </row>
    <row r="26" spans="4:9" x14ac:dyDescent="0.3">
      <c r="D26" s="26" t="str">
        <f t="shared" si="3"/>
        <v>Demand</v>
      </c>
      <c r="E26" s="10">
        <f t="shared" si="2"/>
        <v>2023</v>
      </c>
      <c r="F26" s="25" t="str">
        <f>INDATA_FILL_DEMAND!E25</f>
        <v>RWHSB</v>
      </c>
      <c r="I26" s="29">
        <f>IFERROR(ROUNDDOWN(VLOOKUP(F26,INDATA_FILL_DEMAND!$E$4:$F$251,2,FALSE)*IF(E26&lt;2043,1+$N$8,1+$O$8),4),"")</f>
        <v>6.6558000000000002</v>
      </c>
    </row>
    <row r="27" spans="4:9" x14ac:dyDescent="0.3">
      <c r="D27" s="26" t="str">
        <f t="shared" si="3"/>
        <v>Demand</v>
      </c>
      <c r="E27" s="10">
        <f t="shared" si="2"/>
        <v>2023</v>
      </c>
      <c r="F27" s="25" t="str">
        <f>INDATA_FILL_DEMAND!E26</f>
        <v>RWHSC</v>
      </c>
      <c r="I27" s="29">
        <f>IFERROR(ROUNDDOWN(VLOOKUP(F27,INDATA_FILL_DEMAND!$E$4:$F$251,2,FALSE)*IF(E27&lt;2043,1+$N$8,1+$O$8),4),"")</f>
        <v>39.078899999999997</v>
      </c>
    </row>
    <row r="28" spans="4:9" x14ac:dyDescent="0.3">
      <c r="D28" s="26" t="str">
        <f t="shared" si="3"/>
        <v>Demand</v>
      </c>
      <c r="E28" s="10">
        <f t="shared" si="2"/>
        <v>2023</v>
      </c>
      <c r="F28" s="25" t="str">
        <f>INDATA_FILL_DEMAND!E27</f>
        <v>RWHSE</v>
      </c>
      <c r="I28" s="29">
        <f>IFERROR(ROUNDDOWN(VLOOKUP(F28,INDATA_FILL_DEMAND!$E$4:$F$251,2,FALSE)*IF(E28&lt;2043,1+$N$8,1+$O$8),4),"")</f>
        <v>2.7730000000000001</v>
      </c>
    </row>
    <row r="29" spans="4:9" x14ac:dyDescent="0.3">
      <c r="D29" s="26" t="str">
        <f t="shared" si="3"/>
        <v>Demand</v>
      </c>
      <c r="E29" s="10">
        <f t="shared" si="2"/>
        <v>2023</v>
      </c>
      <c r="F29" s="25" t="str">
        <f>INDATA_FILL_DEMAND!E28</f>
        <v>RKAPA</v>
      </c>
      <c r="I29" s="29">
        <f>IFERROR(ROUNDDOWN(VLOOKUP(F29,INDATA_FILL_DEMAND!$E$4:$F$251,2,FALSE)*IF(E29&lt;2043,1+$N$8,1+$O$8),4),"")</f>
        <v>1.83E-2</v>
      </c>
    </row>
    <row r="30" spans="4:9" x14ac:dyDescent="0.3">
      <c r="D30" s="26" t="str">
        <f t="shared" si="3"/>
        <v>Demand</v>
      </c>
      <c r="E30" s="10">
        <f t="shared" si="2"/>
        <v>2023</v>
      </c>
      <c r="F30" s="25" t="str">
        <f>INDATA_FILL_DEMAND!E29</f>
        <v>RKAPB</v>
      </c>
      <c r="I30" s="29">
        <f>IFERROR(ROUNDDOWN(VLOOKUP(F30,INDATA_FILL_DEMAND!$E$4:$F$251,2,FALSE)*IF(E30&lt;2043,1+$N$8,1+$O$8),4),"")</f>
        <v>2.5700000000000001E-2</v>
      </c>
    </row>
    <row r="31" spans="4:9" x14ac:dyDescent="0.3">
      <c r="D31" s="26" t="str">
        <f t="shared" si="3"/>
        <v>Demand</v>
      </c>
      <c r="E31" s="10">
        <f t="shared" si="2"/>
        <v>2023</v>
      </c>
      <c r="F31" s="25" t="str">
        <f>INDATA_FILL_DEMAND!E30</f>
        <v>RKAPC</v>
      </c>
      <c r="I31" s="29">
        <f>IFERROR(ROUNDDOWN(VLOOKUP(F31,INDATA_FILL_DEMAND!$E$4:$F$251,2,FALSE)*IF(E31&lt;2043,1+$N$8,1+$O$8),4),"")</f>
        <v>0.39250000000000002</v>
      </c>
    </row>
    <row r="32" spans="4:9" x14ac:dyDescent="0.3">
      <c r="D32" s="26" t="str">
        <f t="shared" si="3"/>
        <v>Demand</v>
      </c>
      <c r="E32" s="10">
        <f t="shared" si="2"/>
        <v>2023</v>
      </c>
      <c r="F32" s="25" t="str">
        <f>INDATA_FILL_DEMAND!E31</f>
        <v>RKAPE</v>
      </c>
      <c r="I32" s="29">
        <f>IFERROR(ROUNDDOWN(VLOOKUP(F32,INDATA_FILL_DEMAND!$E$4:$F$251,2,FALSE)*IF(E32&lt;2043,1+$N$8,1+$O$8),4),"")</f>
        <v>5.5500000000000001E-2</v>
      </c>
    </row>
    <row r="33" spans="4:9" x14ac:dyDescent="0.3">
      <c r="D33" s="26" t="str">
        <f t="shared" si="3"/>
        <v>Demand</v>
      </c>
      <c r="E33" s="10">
        <f t="shared" si="2"/>
        <v>2023</v>
      </c>
      <c r="F33" s="25" t="str">
        <f>INDATA_FILL_DEMAND!E32</f>
        <v>RKHSA</v>
      </c>
      <c r="I33" s="29">
        <f>IFERROR(ROUNDDOWN(VLOOKUP(F33,INDATA_FILL_DEMAND!$E$4:$F$251,2,FALSE)*IF(E33&lt;2043,1+$N$8,1+$O$8),4),"")</f>
        <v>0.27979999999999999</v>
      </c>
    </row>
    <row r="34" spans="4:9" x14ac:dyDescent="0.3">
      <c r="D34" s="26" t="str">
        <f t="shared" si="3"/>
        <v>Demand</v>
      </c>
      <c r="E34" s="10">
        <f t="shared" si="2"/>
        <v>2023</v>
      </c>
      <c r="F34" s="25" t="str">
        <f>INDATA_FILL_DEMAND!E33</f>
        <v>RKHSB</v>
      </c>
      <c r="I34" s="29">
        <f>IFERROR(ROUNDDOWN(VLOOKUP(F34,INDATA_FILL_DEMAND!$E$4:$F$251,2,FALSE)*IF(E34&lt;2043,1+$N$8,1+$O$8),4),"")</f>
        <v>1.1067</v>
      </c>
    </row>
    <row r="35" spans="4:9" x14ac:dyDescent="0.3">
      <c r="D35" s="26" t="str">
        <f t="shared" si="3"/>
        <v>Demand</v>
      </c>
      <c r="E35" s="10">
        <f t="shared" si="2"/>
        <v>2023</v>
      </c>
      <c r="F35" s="25" t="str">
        <f>INDATA_FILL_DEMAND!E34</f>
        <v>RKHSC</v>
      </c>
      <c r="I35" s="29">
        <f>IFERROR(ROUNDDOWN(VLOOKUP(F35,INDATA_FILL_DEMAND!$E$4:$F$251,2,FALSE)*IF(E35&lt;2043,1+$N$8,1+$O$8),4),"")</f>
        <v>6.4977999999999998</v>
      </c>
    </row>
    <row r="36" spans="4:9" x14ac:dyDescent="0.3">
      <c r="D36" s="26" t="str">
        <f t="shared" si="3"/>
        <v>Demand</v>
      </c>
      <c r="E36" s="10">
        <f t="shared" si="2"/>
        <v>2023</v>
      </c>
      <c r="F36" s="25" t="str">
        <f>INDATA_FILL_DEMAND!E35</f>
        <v>RKHSE</v>
      </c>
      <c r="I36" s="29">
        <f>IFERROR(ROUNDDOWN(VLOOKUP(F36,INDATA_FILL_DEMAND!$E$4:$F$251,2,FALSE)*IF(E36&lt;2043,1+$N$8,1+$O$8),4),"")</f>
        <v>1.1240000000000001</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5.4000000000000003E-3</v>
      </c>
    </row>
    <row r="39" spans="4:9" x14ac:dyDescent="0.3">
      <c r="D39" s="26" t="str">
        <f t="shared" si="3"/>
        <v>Demand</v>
      </c>
      <c r="E39" s="10">
        <f t="shared" si="2"/>
        <v>2023</v>
      </c>
      <c r="F39" s="25" t="str">
        <f>INDATA_FILL_DEMAND!E38</f>
        <v>RLAPC</v>
      </c>
      <c r="I39" s="29">
        <f>IFERROR(ROUNDDOWN(VLOOKUP(F39,INDATA_FILL_DEMAND!$E$4:$F$251,2,FALSE)*IF(E39&lt;2043,1+$N$8,1+$O$8),4),"")</f>
        <v>8.2299999999999998E-2</v>
      </c>
    </row>
    <row r="40" spans="4:9" x14ac:dyDescent="0.3">
      <c r="D40" s="26" t="str">
        <f t="shared" si="3"/>
        <v>Demand</v>
      </c>
      <c r="E40" s="10">
        <f t="shared" si="2"/>
        <v>2023</v>
      </c>
      <c r="F40" s="25" t="str">
        <f>INDATA_FILL_DEMAND!E39</f>
        <v>RLAPE</v>
      </c>
      <c r="I40" s="29">
        <f>IFERROR(ROUNDDOWN(VLOOKUP(F40,INDATA_FILL_DEMAND!$E$4:$F$251,2,FALSE)*IF(E40&lt;2043,1+$N$8,1+$O$8),4),"")</f>
        <v>1.1599999999999999E-2</v>
      </c>
    </row>
    <row r="41" spans="4:9" x14ac:dyDescent="0.3">
      <c r="D41" s="26" t="str">
        <f t="shared" si="3"/>
        <v>Demand</v>
      </c>
      <c r="E41" s="10">
        <f t="shared" si="2"/>
        <v>2023</v>
      </c>
      <c r="F41" s="25" t="str">
        <f>INDATA_FILL_DEMAND!E40</f>
        <v>RLHSA</v>
      </c>
      <c r="I41" s="29">
        <f>IFERROR(ROUNDDOWN(VLOOKUP(F41,INDATA_FILL_DEMAND!$E$4:$F$251,2,FALSE)*IF(E41&lt;2043,1+$N$8,1+$O$8),4),"")</f>
        <v>5.8599999999999999E-2</v>
      </c>
    </row>
    <row r="42" spans="4:9" x14ac:dyDescent="0.3">
      <c r="D42" s="26" t="str">
        <f t="shared" si="3"/>
        <v>Demand</v>
      </c>
      <c r="E42" s="10">
        <f t="shared" si="2"/>
        <v>2023</v>
      </c>
      <c r="F42" s="25" t="str">
        <f>INDATA_FILL_DEMAND!E41</f>
        <v>RLHSB</v>
      </c>
      <c r="I42" s="29">
        <f>IFERROR(ROUNDDOWN(VLOOKUP(F42,INDATA_FILL_DEMAND!$E$4:$F$251,2,FALSE)*IF(E42&lt;2043,1+$N$8,1+$O$8),4),"")</f>
        <v>0.23200000000000001</v>
      </c>
    </row>
    <row r="43" spans="4:9" x14ac:dyDescent="0.3">
      <c r="D43" s="26" t="str">
        <f t="shared" si="3"/>
        <v>Demand</v>
      </c>
      <c r="E43" s="10">
        <f t="shared" si="2"/>
        <v>2023</v>
      </c>
      <c r="F43" s="25" t="str">
        <f>INDATA_FILL_DEMAND!E42</f>
        <v>RLHSC</v>
      </c>
      <c r="I43" s="29">
        <f>IFERROR(ROUNDDOWN(VLOOKUP(F43,INDATA_FILL_DEMAND!$E$4:$F$251,2,FALSE)*IF(E43&lt;2043,1+$N$8,1+$O$8),4),"")</f>
        <v>1.3625</v>
      </c>
    </row>
    <row r="44" spans="4:9" x14ac:dyDescent="0.3">
      <c r="D44" s="26" t="str">
        <f t="shared" si="3"/>
        <v>Demand</v>
      </c>
      <c r="E44" s="10">
        <f t="shared" si="2"/>
        <v>2023</v>
      </c>
      <c r="F44" s="25" t="str">
        <f>INDATA_FILL_DEMAND!E43</f>
        <v>RLHSE</v>
      </c>
      <c r="I44" s="29">
        <f>IFERROR(ROUNDDOWN(VLOOKUP(F44,INDATA_FILL_DEMAND!$E$4:$F$251,2,FALSE)*IF(E44&lt;2043,1+$N$8,1+$O$8),4),"")</f>
        <v>0.23569999999999999</v>
      </c>
    </row>
    <row r="45" spans="4:9" x14ac:dyDescent="0.3">
      <c r="D45" s="26" t="str">
        <f t="shared" si="3"/>
        <v>Demand</v>
      </c>
      <c r="E45" s="10">
        <f t="shared" si="2"/>
        <v>2023</v>
      </c>
      <c r="F45" s="25" t="str">
        <f>INDATA_FILL_DEMAND!E44</f>
        <v>ROAPA</v>
      </c>
      <c r="I45" s="29">
        <f>IFERROR(ROUNDDOWN(VLOOKUP(F45,INDATA_FILL_DEMAND!$E$4:$F$251,2,FALSE)*IF(E45&lt;2043,1+$N$8,1+$O$8),4),"")</f>
        <v>7.3499999999999996E-2</v>
      </c>
    </row>
    <row r="46" spans="4:9" x14ac:dyDescent="0.3">
      <c r="D46" s="26" t="str">
        <f t="shared" si="3"/>
        <v>Demand</v>
      </c>
      <c r="E46" s="10">
        <f t="shared" si="2"/>
        <v>2023</v>
      </c>
      <c r="F46" s="25" t="str">
        <f>INDATA_FILL_DEMAND!E45</f>
        <v>ROAPB</v>
      </c>
      <c r="I46" s="29">
        <f>IFERROR(ROUNDDOWN(VLOOKUP(F46,INDATA_FILL_DEMAND!$E$4:$F$251,2,FALSE)*IF(E46&lt;2043,1+$N$8,1+$O$8),4),"")</f>
        <v>0.10299999999999999</v>
      </c>
    </row>
    <row r="47" spans="4:9" x14ac:dyDescent="0.3">
      <c r="D47" s="26" t="str">
        <f t="shared" si="3"/>
        <v>Demand</v>
      </c>
      <c r="E47" s="10">
        <f t="shared" si="2"/>
        <v>2023</v>
      </c>
      <c r="F47" s="25" t="str">
        <f>INDATA_FILL_DEMAND!E46</f>
        <v>ROAPC</v>
      </c>
      <c r="I47" s="29">
        <f>IFERROR(ROUNDDOWN(VLOOKUP(F47,INDATA_FILL_DEMAND!$E$4:$F$251,2,FALSE)*IF(E47&lt;2043,1+$N$8,1+$O$8),4),"")</f>
        <v>1.5686</v>
      </c>
    </row>
    <row r="48" spans="4:9" x14ac:dyDescent="0.3">
      <c r="D48" s="26" t="str">
        <f t="shared" si="3"/>
        <v>Demand</v>
      </c>
      <c r="E48" s="10">
        <f t="shared" si="2"/>
        <v>2023</v>
      </c>
      <c r="F48" s="25" t="str">
        <f>INDATA_FILL_DEMAND!E47</f>
        <v>ROAPE</v>
      </c>
      <c r="I48" s="29">
        <f>IFERROR(ROUNDDOWN(VLOOKUP(F48,INDATA_FILL_DEMAND!$E$4:$F$251,2,FALSE)*IF(E48&lt;2043,1+$N$8,1+$O$8),4),"")</f>
        <v>0.2218</v>
      </c>
    </row>
    <row r="49" spans="4:9" x14ac:dyDescent="0.3">
      <c r="D49" s="26" t="str">
        <f t="shared" si="3"/>
        <v>Demand</v>
      </c>
      <c r="E49" s="10">
        <f t="shared" si="2"/>
        <v>2023</v>
      </c>
      <c r="F49" s="25" t="str">
        <f>INDATA_FILL_DEMAND!E48</f>
        <v>ROHSA</v>
      </c>
      <c r="I49" s="29">
        <f>IFERROR(ROUNDDOWN(VLOOKUP(F49,INDATA_FILL_DEMAND!$E$4:$F$251,2,FALSE)*IF(E49&lt;2043,1+$N$8,1+$O$8),4),"")</f>
        <v>1.1184000000000001</v>
      </c>
    </row>
    <row r="50" spans="4:9" x14ac:dyDescent="0.3">
      <c r="D50" s="26" t="str">
        <f t="shared" si="3"/>
        <v>Demand</v>
      </c>
      <c r="E50" s="10">
        <f t="shared" si="2"/>
        <v>2023</v>
      </c>
      <c r="F50" s="25" t="str">
        <f>INDATA_FILL_DEMAND!E49</f>
        <v>ROHSB</v>
      </c>
      <c r="I50" s="29">
        <f>IFERROR(ROUNDDOWN(VLOOKUP(F50,INDATA_FILL_DEMAND!$E$4:$F$251,2,FALSE)*IF(E50&lt;2043,1+$N$8,1+$O$8),4),"")</f>
        <v>4.4226999999999999</v>
      </c>
    </row>
    <row r="51" spans="4:9" x14ac:dyDescent="0.3">
      <c r="D51" s="26" t="str">
        <f t="shared" si="3"/>
        <v>Demand</v>
      </c>
      <c r="E51" s="10">
        <f t="shared" si="2"/>
        <v>2023</v>
      </c>
      <c r="F51" s="25" t="str">
        <f>INDATA_FILL_DEMAND!E50</f>
        <v>ROHSC</v>
      </c>
      <c r="I51" s="29">
        <f>IFERROR(ROUNDDOWN(VLOOKUP(F51,INDATA_FILL_DEMAND!$E$4:$F$251,2,FALSE)*IF(E51&lt;2043,1+$N$8,1+$O$8),4),"")</f>
        <v>25.967600000000001</v>
      </c>
    </row>
    <row r="52" spans="4:9" x14ac:dyDescent="0.3">
      <c r="D52" s="26" t="str">
        <f t="shared" si="3"/>
        <v>Demand</v>
      </c>
      <c r="E52" s="10">
        <f t="shared" si="2"/>
        <v>2023</v>
      </c>
      <c r="F52" s="25" t="str">
        <f>INDATA_FILL_DEMAND!E51</f>
        <v>ROHSE</v>
      </c>
      <c r="I52" s="29">
        <f>IFERROR(ROUNDDOWN(VLOOKUP(F52,INDATA_FILL_DEMAND!$E$4:$F$251,2,FALSE)*IF(E52&lt;2043,1+$N$8,1+$O$8),4),"")</f>
        <v>4.4922000000000004</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13.619899999999999</v>
      </c>
    </row>
    <row r="62" spans="4:9" x14ac:dyDescent="0.3">
      <c r="D62" s="26" t="str">
        <f t="shared" si="3"/>
        <v>Demand</v>
      </c>
      <c r="E62" s="10">
        <f t="shared" si="2"/>
        <v>2023</v>
      </c>
      <c r="F62" s="25" t="str">
        <f>INDATA_FILL_DEMAND!E61</f>
        <v>CHEDU</v>
      </c>
      <c r="I62" s="29">
        <f>IFERROR(ROUNDDOWN(VLOOKUP(F62,INDATA_FILL_DEMAND!$E$4:$F$251,2,FALSE)*IF(E62&lt;2043,1+$N$8,1+$O$8),4),"")</f>
        <v>32.6995</v>
      </c>
    </row>
    <row r="63" spans="4:9" x14ac:dyDescent="0.3">
      <c r="D63" s="26" t="str">
        <f t="shared" si="3"/>
        <v>Demand</v>
      </c>
      <c r="E63" s="10">
        <f t="shared" si="2"/>
        <v>2023</v>
      </c>
      <c r="F63" s="25" t="str">
        <f>INDATA_FILL_DEMAND!E62</f>
        <v>CHHLT</v>
      </c>
      <c r="I63" s="29">
        <f>IFERROR(ROUNDDOWN(VLOOKUP(F63,INDATA_FILL_DEMAND!$E$4:$F$251,2,FALSE)*IF(E63&lt;2043,1+$N$8,1+$O$8),4),"")</f>
        <v>2.4565999999999999</v>
      </c>
    </row>
    <row r="64" spans="4:9" x14ac:dyDescent="0.3">
      <c r="D64" s="26" t="str">
        <f t="shared" si="3"/>
        <v>Demand</v>
      </c>
      <c r="E64" s="10">
        <f t="shared" si="2"/>
        <v>2023</v>
      </c>
      <c r="F64" s="25" t="str">
        <f>INDATA_FILL_DEMAND!E63</f>
        <v>CHOFF</v>
      </c>
      <c r="I64" s="29">
        <f>IFERROR(ROUNDDOWN(VLOOKUP(F64,INDATA_FILL_DEMAND!$E$4:$F$251,2,FALSE)*IF(E64&lt;2043,1+$N$8,1+$O$8),4),"")</f>
        <v>3.4862000000000002</v>
      </c>
    </row>
    <row r="65" spans="4:9" x14ac:dyDescent="0.3">
      <c r="D65" s="26" t="str">
        <f t="shared" si="3"/>
        <v>Demand</v>
      </c>
      <c r="E65" s="10">
        <f t="shared" si="2"/>
        <v>2023</v>
      </c>
      <c r="F65" s="25" t="str">
        <f>INDATA_FILL_DEMAND!E64</f>
        <v>CHOTH</v>
      </c>
      <c r="I65" s="29">
        <f>IFERROR(ROUNDDOWN(VLOOKUP(F65,INDATA_FILL_DEMAND!$E$4:$F$251,2,FALSE)*IF(E65&lt;2043,1+$N$8,1+$O$8),4),"")</f>
        <v>20.754999999999999</v>
      </c>
    </row>
    <row r="66" spans="4:9" x14ac:dyDescent="0.3">
      <c r="D66" s="26" t="str">
        <f t="shared" si="3"/>
        <v>Demand</v>
      </c>
      <c r="E66" s="10">
        <f t="shared" si="2"/>
        <v>2023</v>
      </c>
      <c r="F66" s="25" t="str">
        <f>INDATA_FILL_DEMAND!E65</f>
        <v>CHRET</v>
      </c>
      <c r="I66" s="29">
        <f>IFERROR(ROUNDDOWN(VLOOKUP(F66,INDATA_FILL_DEMAND!$E$4:$F$251,2,FALSE)*IF(E66&lt;2043,1+$N$8,1+$O$8),4),"")</f>
        <v>4.2991000000000001</v>
      </c>
    </row>
    <row r="67" spans="4:9" x14ac:dyDescent="0.3">
      <c r="D67" s="26" t="str">
        <f t="shared" si="3"/>
        <v>Demand</v>
      </c>
      <c r="E67" s="10">
        <f t="shared" si="2"/>
        <v>2023</v>
      </c>
      <c r="F67" s="25" t="str">
        <f>INDATA_FILL_DEMAND!E66</f>
        <v>CHSPO</v>
      </c>
      <c r="I67" s="29">
        <f>IFERROR(ROUNDDOWN(VLOOKUP(F67,INDATA_FILL_DEMAND!$E$4:$F$251,2,FALSE)*IF(E67&lt;2043,1+$N$8,1+$O$8),4),"")</f>
        <v>9.2213999999999992</v>
      </c>
    </row>
    <row r="68" spans="4:9" x14ac:dyDescent="0.3">
      <c r="D68" s="26" t="str">
        <f t="shared" si="3"/>
        <v>Demand</v>
      </c>
      <c r="E68" s="10">
        <f t="shared" si="2"/>
        <v>2023</v>
      </c>
      <c r="F68" s="25" t="str">
        <f>INDATA_FILL_DEMAND!E67</f>
        <v>CHTUR</v>
      </c>
      <c r="I68" s="29">
        <f>IFERROR(ROUNDDOWN(VLOOKUP(F68,INDATA_FILL_DEMAND!$E$4:$F$251,2,FALSE)*IF(E68&lt;2043,1+$N$8,1+$O$8),4),"")</f>
        <v>2.6192000000000002</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3.2229999999999999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7.7381000000000002</v>
      </c>
    </row>
    <row r="79" spans="4:9" x14ac:dyDescent="0.3">
      <c r="D79" s="26" t="str">
        <f t="shared" si="5"/>
        <v>Demand</v>
      </c>
      <c r="E79" s="10">
        <f t="shared" si="4"/>
        <v>2023</v>
      </c>
      <c r="F79" s="25" t="str">
        <f>INDATA_FILL_DEMAND!E78</f>
        <v>CWHLT</v>
      </c>
      <c r="I79" s="29">
        <f>IFERROR(ROUNDDOWN(VLOOKUP(F79,INDATA_FILL_DEMAND!$E$4:$F$251,2,FALSE)*IF(E79&lt;2043,1+$N$8,1+$O$8),4),"")</f>
        <v>0.58130000000000004</v>
      </c>
    </row>
    <row r="80" spans="4:9" x14ac:dyDescent="0.3">
      <c r="D80" s="26" t="str">
        <f t="shared" si="5"/>
        <v>Demand</v>
      </c>
      <c r="E80" s="10">
        <f t="shared" si="4"/>
        <v>2023</v>
      </c>
      <c r="F80" s="25" t="str">
        <f>INDATA_FILL_DEMAND!E79</f>
        <v>CWOFF</v>
      </c>
      <c r="I80" s="29">
        <f>IFERROR(ROUNDDOWN(VLOOKUP(F80,INDATA_FILL_DEMAND!$E$4:$F$251,2,FALSE)*IF(E80&lt;2043,1+$N$8,1+$O$8),4),"")</f>
        <v>0.82499999999999996</v>
      </c>
    </row>
    <row r="81" spans="4:9" x14ac:dyDescent="0.3">
      <c r="D81" s="26" t="str">
        <f t="shared" si="5"/>
        <v>Demand</v>
      </c>
      <c r="E81" s="10">
        <f t="shared" si="4"/>
        <v>2023</v>
      </c>
      <c r="F81" s="25" t="str">
        <f>INDATA_FILL_DEMAND!E80</f>
        <v>CWOTH</v>
      </c>
      <c r="I81" s="29">
        <f>IFERROR(ROUNDDOWN(VLOOKUP(F81,INDATA_FILL_DEMAND!$E$4:$F$251,2,FALSE)*IF(E81&lt;2043,1+$N$8,1+$O$8),4),"")</f>
        <v>4.9115000000000002</v>
      </c>
    </row>
    <row r="82" spans="4:9" x14ac:dyDescent="0.3">
      <c r="D82" s="26" t="str">
        <f t="shared" si="5"/>
        <v>Demand</v>
      </c>
      <c r="E82" s="10">
        <f t="shared" si="4"/>
        <v>2023</v>
      </c>
      <c r="F82" s="25" t="str">
        <f>INDATA_FILL_DEMAND!E81</f>
        <v>CWRET</v>
      </c>
      <c r="I82" s="29">
        <f>IFERROR(ROUNDDOWN(VLOOKUP(F82,INDATA_FILL_DEMAND!$E$4:$F$251,2,FALSE)*IF(E82&lt;2043,1+$N$8,1+$O$8),4),"")</f>
        <v>1.0173000000000001</v>
      </c>
    </row>
    <row r="83" spans="4:9" x14ac:dyDescent="0.3">
      <c r="D83" s="26" t="str">
        <f t="shared" si="5"/>
        <v>Demand</v>
      </c>
      <c r="E83" s="10">
        <f t="shared" si="4"/>
        <v>2023</v>
      </c>
      <c r="F83" s="25" t="str">
        <f>INDATA_FILL_DEMAND!E82</f>
        <v>CWSPO</v>
      </c>
      <c r="I83" s="29">
        <f>IFERROR(ROUNDDOWN(VLOOKUP(F83,INDATA_FILL_DEMAND!$E$4:$F$251,2,FALSE)*IF(E83&lt;2043,1+$N$8,1+$O$8),4),"")</f>
        <v>2.1821000000000002</v>
      </c>
    </row>
    <row r="84" spans="4:9" x14ac:dyDescent="0.3">
      <c r="D84" s="26" t="str">
        <f t="shared" si="5"/>
        <v>Demand</v>
      </c>
      <c r="E84" s="10">
        <f t="shared" si="4"/>
        <v>2023</v>
      </c>
      <c r="F84" s="25" t="str">
        <f>INDATA_FILL_DEMAND!E83</f>
        <v>CWTUR</v>
      </c>
      <c r="I84" s="29">
        <f>IFERROR(ROUNDDOWN(VLOOKUP(F84,INDATA_FILL_DEMAND!$E$4:$F$251,2,FALSE)*IF(E84&lt;2043,1+$N$8,1+$O$8),4),"")</f>
        <v>0.61980000000000002</v>
      </c>
    </row>
    <row r="85" spans="4:9" x14ac:dyDescent="0.3">
      <c r="D85" s="26" t="str">
        <f t="shared" si="5"/>
        <v>Demand</v>
      </c>
      <c r="E85" s="10">
        <f t="shared" si="4"/>
        <v>2023</v>
      </c>
      <c r="F85" s="25" t="str">
        <f>INDATA_FILL_DEMAND!E84</f>
        <v>CKCUL</v>
      </c>
      <c r="I85" s="29">
        <f>IFERROR(ROUNDDOWN(VLOOKUP(F85,INDATA_FILL_DEMAND!$E$4:$F$251,2,FALSE)*IF(E85&lt;2043,1+$N$8,1+$O$8),4),"")</f>
        <v>0.68610000000000004</v>
      </c>
    </row>
    <row r="86" spans="4:9" x14ac:dyDescent="0.3">
      <c r="D86" s="26" t="str">
        <f t="shared" si="5"/>
        <v>Demand</v>
      </c>
      <c r="E86" s="10">
        <f t="shared" si="4"/>
        <v>2023</v>
      </c>
      <c r="F86" s="25" t="str">
        <f>INDATA_FILL_DEMAND!E85</f>
        <v>CKEDU</v>
      </c>
      <c r="I86" s="29">
        <f>IFERROR(ROUNDDOWN(VLOOKUP(F86,INDATA_FILL_DEMAND!$E$4:$F$251,2,FALSE)*IF(E86&lt;2043,1+$N$8,1+$O$8),4),"")</f>
        <v>1.6473</v>
      </c>
    </row>
    <row r="87" spans="4:9" x14ac:dyDescent="0.3">
      <c r="D87" s="26" t="str">
        <f t="shared" si="5"/>
        <v>Demand</v>
      </c>
      <c r="E87" s="10">
        <f t="shared" si="4"/>
        <v>2023</v>
      </c>
      <c r="F87" s="25" t="str">
        <f>INDATA_FILL_DEMAND!E86</f>
        <v>CKHLT</v>
      </c>
      <c r="I87" s="29">
        <f>IFERROR(ROUNDDOWN(VLOOKUP(F87,INDATA_FILL_DEMAND!$E$4:$F$251,2,FALSE)*IF(E87&lt;2043,1+$N$8,1+$O$8),4),"")</f>
        <v>0.1237</v>
      </c>
    </row>
    <row r="88" spans="4:9" x14ac:dyDescent="0.3">
      <c r="D88" s="26" t="str">
        <f t="shared" si="5"/>
        <v>Demand</v>
      </c>
      <c r="E88" s="10">
        <f t="shared" si="4"/>
        <v>2023</v>
      </c>
      <c r="F88" s="25" t="str">
        <f>INDATA_FILL_DEMAND!E87</f>
        <v>CKOFF</v>
      </c>
      <c r="I88" s="29">
        <f>IFERROR(ROUNDDOWN(VLOOKUP(F88,INDATA_FILL_DEMAND!$E$4:$F$251,2,FALSE)*IF(E88&lt;2043,1+$N$8,1+$O$8),4),"")</f>
        <v>0.17560000000000001</v>
      </c>
    </row>
    <row r="89" spans="4:9" x14ac:dyDescent="0.3">
      <c r="D89" s="26" t="str">
        <f t="shared" si="5"/>
        <v>Demand</v>
      </c>
      <c r="E89" s="10">
        <f t="shared" si="4"/>
        <v>2023</v>
      </c>
      <c r="F89" s="25" t="str">
        <f>INDATA_FILL_DEMAND!E88</f>
        <v>CKOTH</v>
      </c>
      <c r="I89" s="29">
        <f>IFERROR(ROUNDDOWN(VLOOKUP(F89,INDATA_FILL_DEMAND!$E$4:$F$251,2,FALSE)*IF(E89&lt;2043,1+$N$8,1+$O$8),4),"")</f>
        <v>1.0456000000000001</v>
      </c>
    </row>
    <row r="90" spans="4:9" x14ac:dyDescent="0.3">
      <c r="D90" s="26" t="str">
        <f t="shared" si="5"/>
        <v>Demand</v>
      </c>
      <c r="E90" s="10">
        <f t="shared" si="4"/>
        <v>2023</v>
      </c>
      <c r="F90" s="25" t="str">
        <f>INDATA_FILL_DEMAND!E89</f>
        <v>CKRET</v>
      </c>
      <c r="I90" s="29">
        <f>IFERROR(ROUNDDOWN(VLOOKUP(F90,INDATA_FILL_DEMAND!$E$4:$F$251,2,FALSE)*IF(E90&lt;2043,1+$N$8,1+$O$8),4),"")</f>
        <v>0.2165</v>
      </c>
    </row>
    <row r="91" spans="4:9" x14ac:dyDescent="0.3">
      <c r="D91" s="26" t="str">
        <f t="shared" si="5"/>
        <v>Demand</v>
      </c>
      <c r="E91" s="10">
        <f t="shared" si="4"/>
        <v>2023</v>
      </c>
      <c r="F91" s="25" t="str">
        <f>INDATA_FILL_DEMAND!E90</f>
        <v>CKSPO</v>
      </c>
      <c r="I91" s="29">
        <f>IFERROR(ROUNDDOWN(VLOOKUP(F91,INDATA_FILL_DEMAND!$E$4:$F$251,2,FALSE)*IF(E91&lt;2043,1+$N$8,1+$O$8),4),"")</f>
        <v>0.46450000000000002</v>
      </c>
    </row>
    <row r="92" spans="4:9" x14ac:dyDescent="0.3">
      <c r="D92" s="26" t="str">
        <f t="shared" si="5"/>
        <v>Demand</v>
      </c>
      <c r="E92" s="10">
        <f t="shared" si="4"/>
        <v>2023</v>
      </c>
      <c r="F92" s="25" t="str">
        <f>INDATA_FILL_DEMAND!E91</f>
        <v>CKTUR</v>
      </c>
      <c r="I92" s="29">
        <f>IFERROR(ROUNDDOWN(VLOOKUP(F92,INDATA_FILL_DEMAND!$E$4:$F$251,2,FALSE)*IF(E92&lt;2043,1+$N$8,1+$O$8),4),"")</f>
        <v>0.13189999999999999</v>
      </c>
    </row>
    <row r="93" spans="4:9" x14ac:dyDescent="0.3">
      <c r="D93" s="26" t="str">
        <f t="shared" si="5"/>
        <v>Demand</v>
      </c>
      <c r="E93" s="10">
        <f t="shared" si="4"/>
        <v>2023</v>
      </c>
      <c r="F93" s="25" t="str">
        <f>INDATA_FILL_DEMAND!E92</f>
        <v>CLCUL</v>
      </c>
      <c r="I93" s="29">
        <f>IFERROR(ROUNDDOWN(VLOOKUP(F93,INDATA_FILL_DEMAND!$E$4:$F$251,2,FALSE)*IF(E93&lt;2043,1+$N$8,1+$O$8),4),"")</f>
        <v>0.90800000000000003</v>
      </c>
    </row>
    <row r="94" spans="4:9" x14ac:dyDescent="0.3">
      <c r="D94" s="26" t="str">
        <f t="shared" si="5"/>
        <v>Demand</v>
      </c>
      <c r="E94" s="10">
        <f t="shared" si="4"/>
        <v>2023</v>
      </c>
      <c r="F94" s="25" t="str">
        <f>INDATA_FILL_DEMAND!E93</f>
        <v>CLEDU</v>
      </c>
      <c r="I94" s="29">
        <f>IFERROR(ROUNDDOWN(VLOOKUP(F94,INDATA_FILL_DEMAND!$E$4:$F$251,2,FALSE)*IF(E94&lt;2043,1+$N$8,1+$O$8),4),"")</f>
        <v>2.1800999999999999</v>
      </c>
    </row>
    <row r="95" spans="4:9" x14ac:dyDescent="0.3">
      <c r="D95" s="26" t="str">
        <f t="shared" si="5"/>
        <v>Demand</v>
      </c>
      <c r="E95" s="10">
        <f t="shared" si="4"/>
        <v>2023</v>
      </c>
      <c r="F95" s="25" t="str">
        <f>INDATA_FILL_DEMAND!E94</f>
        <v>CLHLT</v>
      </c>
      <c r="I95" s="29">
        <f>IFERROR(ROUNDDOWN(VLOOKUP(F95,INDATA_FILL_DEMAND!$E$4:$F$251,2,FALSE)*IF(E95&lt;2043,1+$N$8,1+$O$8),4),"")</f>
        <v>0.16370000000000001</v>
      </c>
    </row>
    <row r="96" spans="4:9" x14ac:dyDescent="0.3">
      <c r="D96" s="26" t="str">
        <f t="shared" si="5"/>
        <v>Demand</v>
      </c>
      <c r="E96" s="10">
        <f t="shared" si="4"/>
        <v>2023</v>
      </c>
      <c r="F96" s="25" t="str">
        <f>INDATA_FILL_DEMAND!E95</f>
        <v>CLOFF</v>
      </c>
      <c r="I96" s="29">
        <f>IFERROR(ROUNDDOWN(VLOOKUP(F96,INDATA_FILL_DEMAND!$E$4:$F$251,2,FALSE)*IF(E96&lt;2043,1+$N$8,1+$O$8),4),"")</f>
        <v>0.2324</v>
      </c>
    </row>
    <row r="97" spans="4:9" x14ac:dyDescent="0.3">
      <c r="D97" s="26" t="str">
        <f t="shared" si="5"/>
        <v>Demand</v>
      </c>
      <c r="E97" s="10">
        <f t="shared" si="4"/>
        <v>2023</v>
      </c>
      <c r="F97" s="25" t="str">
        <f>INDATA_FILL_DEMAND!E96</f>
        <v>CLOTH</v>
      </c>
      <c r="I97" s="29">
        <f>IFERROR(ROUNDDOWN(VLOOKUP(F97,INDATA_FILL_DEMAND!$E$4:$F$251,2,FALSE)*IF(E97&lt;2043,1+$N$8,1+$O$8),4),"")</f>
        <v>1.3836999999999999</v>
      </c>
    </row>
    <row r="98" spans="4:9" x14ac:dyDescent="0.3">
      <c r="D98" s="26" t="str">
        <f t="shared" si="5"/>
        <v>Demand</v>
      </c>
      <c r="E98" s="10">
        <f t="shared" si="4"/>
        <v>2023</v>
      </c>
      <c r="F98" s="25" t="str">
        <f>INDATA_FILL_DEMAND!E97</f>
        <v>CLRET</v>
      </c>
      <c r="I98" s="29">
        <f>IFERROR(ROUNDDOWN(VLOOKUP(F98,INDATA_FILL_DEMAND!$E$4:$F$251,2,FALSE)*IF(E98&lt;2043,1+$N$8,1+$O$8),4),"")</f>
        <v>0.28660000000000002</v>
      </c>
    </row>
    <row r="99" spans="4:9" x14ac:dyDescent="0.3">
      <c r="D99" s="26" t="str">
        <f t="shared" si="5"/>
        <v>Demand</v>
      </c>
      <c r="E99" s="10">
        <f t="shared" si="4"/>
        <v>2023</v>
      </c>
      <c r="F99" s="25" t="str">
        <f>INDATA_FILL_DEMAND!E98</f>
        <v>CLSPO</v>
      </c>
      <c r="I99" s="29">
        <f>IFERROR(ROUNDDOWN(VLOOKUP(F99,INDATA_FILL_DEMAND!$E$4:$F$251,2,FALSE)*IF(E99&lt;2043,1+$N$8,1+$O$8),4),"")</f>
        <v>0.61480000000000001</v>
      </c>
    </row>
    <row r="100" spans="4:9" x14ac:dyDescent="0.3">
      <c r="D100" s="26" t="str">
        <f t="shared" si="5"/>
        <v>Demand</v>
      </c>
      <c r="E100" s="10">
        <f t="shared" si="4"/>
        <v>2023</v>
      </c>
      <c r="F100" s="25" t="str">
        <f>INDATA_FILL_DEMAND!E99</f>
        <v>CLTUR</v>
      </c>
      <c r="I100" s="29">
        <f>IFERROR(ROUNDDOWN(VLOOKUP(F100,INDATA_FILL_DEMAND!$E$4:$F$251,2,FALSE)*IF(E100&lt;2043,1+$N$8,1+$O$8),4),"")</f>
        <v>0.17460000000000001</v>
      </c>
    </row>
    <row r="101" spans="4:9" x14ac:dyDescent="0.3">
      <c r="D101" s="26" t="str">
        <f t="shared" si="5"/>
        <v>Demand</v>
      </c>
      <c r="E101" s="10">
        <f t="shared" si="4"/>
        <v>2023</v>
      </c>
      <c r="F101" s="25" t="str">
        <f>INDATA_FILL_DEMAND!E100</f>
        <v>COCUL</v>
      </c>
      <c r="I101" s="29">
        <f>IFERROR(ROUNDDOWN(VLOOKUP(F101,INDATA_FILL_DEMAND!$E$4:$F$251,2,FALSE)*IF(E101&lt;2043,1+$N$8,1+$O$8),4),"")</f>
        <v>4.3029999999999999</v>
      </c>
    </row>
    <row r="102" spans="4:9" x14ac:dyDescent="0.3">
      <c r="D102" s="26" t="str">
        <f t="shared" si="5"/>
        <v>Demand</v>
      </c>
      <c r="E102" s="10">
        <f t="shared" si="4"/>
        <v>2023</v>
      </c>
      <c r="F102" s="25" t="str">
        <f>INDATA_FILL_DEMAND!E101</f>
        <v>COEDU</v>
      </c>
      <c r="I102" s="29">
        <f>IFERROR(ROUNDDOWN(VLOOKUP(F102,INDATA_FILL_DEMAND!$E$4:$F$251,2,FALSE)*IF(E102&lt;2043,1+$N$8,1+$O$8),4),"")</f>
        <v>10.331</v>
      </c>
    </row>
    <row r="103" spans="4:9" x14ac:dyDescent="0.3">
      <c r="D103" s="26" t="str">
        <f t="shared" si="5"/>
        <v>Demand</v>
      </c>
      <c r="E103" s="10">
        <f t="shared" si="4"/>
        <v>2023</v>
      </c>
      <c r="F103" s="25" t="str">
        <f>INDATA_FILL_DEMAND!E102</f>
        <v>COHLT</v>
      </c>
      <c r="I103" s="29">
        <f>IFERROR(ROUNDDOWN(VLOOKUP(F103,INDATA_FILL_DEMAND!$E$4:$F$251,2,FALSE)*IF(E103&lt;2043,1+$N$8,1+$O$8),4),"")</f>
        <v>0.77610000000000001</v>
      </c>
    </row>
    <row r="104" spans="4:9" x14ac:dyDescent="0.3">
      <c r="D104" s="26" t="str">
        <f t="shared" si="5"/>
        <v>Demand</v>
      </c>
      <c r="E104" s="10">
        <f t="shared" si="4"/>
        <v>2023</v>
      </c>
      <c r="F104" s="25" t="str">
        <f>INDATA_FILL_DEMAND!E103</f>
        <v>COOFF</v>
      </c>
      <c r="I104" s="29">
        <f>IFERROR(ROUNDDOWN(VLOOKUP(F104,INDATA_FILL_DEMAND!$E$4:$F$251,2,FALSE)*IF(E104&lt;2043,1+$N$8,1+$O$8),4),"")</f>
        <v>1.1013999999999999</v>
      </c>
    </row>
    <row r="105" spans="4:9" x14ac:dyDescent="0.3">
      <c r="D105" s="26" t="str">
        <f t="shared" si="5"/>
        <v>Demand</v>
      </c>
      <c r="E105" s="10">
        <f t="shared" si="4"/>
        <v>2023</v>
      </c>
      <c r="F105" s="25" t="str">
        <f>INDATA_FILL_DEMAND!E104</f>
        <v>COOTH</v>
      </c>
      <c r="I105" s="29">
        <f>IFERROR(ROUNDDOWN(VLOOKUP(F105,INDATA_FILL_DEMAND!$E$4:$F$251,2,FALSE)*IF(E105&lt;2043,1+$N$8,1+$O$8),4),"")</f>
        <v>6.5572999999999997</v>
      </c>
    </row>
    <row r="106" spans="4:9" x14ac:dyDescent="0.3">
      <c r="D106" s="26" t="str">
        <f t="shared" si="5"/>
        <v>Demand</v>
      </c>
      <c r="E106" s="10">
        <f t="shared" si="4"/>
        <v>2023</v>
      </c>
      <c r="F106" s="25" t="str">
        <f>INDATA_FILL_DEMAND!E105</f>
        <v>CORET</v>
      </c>
      <c r="I106" s="29">
        <f>IFERROR(ROUNDDOWN(VLOOKUP(F106,INDATA_FILL_DEMAND!$E$4:$F$251,2,FALSE)*IF(E106&lt;2043,1+$N$8,1+$O$8),4),"")</f>
        <v>1.3582000000000001</v>
      </c>
    </row>
    <row r="107" spans="4:9" x14ac:dyDescent="0.3">
      <c r="D107" s="26" t="str">
        <f t="shared" si="5"/>
        <v>Demand</v>
      </c>
      <c r="E107" s="10">
        <f t="shared" si="4"/>
        <v>2023</v>
      </c>
      <c r="F107" s="25" t="str">
        <f>INDATA_FILL_DEMAND!E106</f>
        <v>COSPO</v>
      </c>
      <c r="I107" s="29">
        <f>IFERROR(ROUNDDOWN(VLOOKUP(F107,INDATA_FILL_DEMAND!$E$4:$F$251,2,FALSE)*IF(E107&lt;2043,1+$N$8,1+$O$8),4),"")</f>
        <v>2.9134000000000002</v>
      </c>
    </row>
    <row r="108" spans="4:9" x14ac:dyDescent="0.3">
      <c r="D108" s="26" t="str">
        <f t="shared" si="5"/>
        <v>Demand</v>
      </c>
      <c r="E108" s="10">
        <f t="shared" si="4"/>
        <v>2023</v>
      </c>
      <c r="F108" s="25" t="str">
        <f>INDATA_FILL_DEMAND!E107</f>
        <v>COTUR</v>
      </c>
      <c r="I108" s="29">
        <f>IFERROR(ROUNDDOWN(VLOOKUP(F108,INDATA_FILL_DEMAND!$E$4:$F$251,2,FALSE)*IF(E108&lt;2043,1+$N$8,1+$O$8),4),"")</f>
        <v>0.82750000000000001</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3.7602000000000002</v>
      </c>
    </row>
    <row r="118" spans="4:9" x14ac:dyDescent="0.3">
      <c r="D118" s="26" t="str">
        <f t="shared" si="5"/>
        <v>Demand</v>
      </c>
      <c r="E118" s="10">
        <f t="shared" si="4"/>
        <v>2023</v>
      </c>
      <c r="F118" s="25" t="str">
        <f>INDATA_FILL_DEMAND!E117</f>
        <v>MHEDU</v>
      </c>
      <c r="I118" s="29">
        <f>IFERROR(ROUNDDOWN(VLOOKUP(F118,INDATA_FILL_DEMAND!$E$4:$F$251,2,FALSE)*IF(E118&lt;2043,1+$N$8,1+$O$8),4),"")</f>
        <v>30.9392</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3.7073999999999998</v>
      </c>
    </row>
    <row r="121" spans="4:9" x14ac:dyDescent="0.3">
      <c r="D121" s="26" t="str">
        <f t="shared" si="5"/>
        <v>Demand</v>
      </c>
      <c r="E121" s="10">
        <f t="shared" si="4"/>
        <v>2023</v>
      </c>
      <c r="F121" s="25" t="str">
        <f>INDATA_FILL_DEMAND!E120</f>
        <v>MHOFS</v>
      </c>
      <c r="I121" s="29">
        <f>IFERROR(ROUNDDOWN(VLOOKUP(F121,INDATA_FILL_DEMAND!$E$4:$F$251,2,FALSE)*IF(E121&lt;2043,1+$N$8,1+$O$8),4),"")</f>
        <v>3.8685999999999998</v>
      </c>
    </row>
    <row r="122" spans="4:9" x14ac:dyDescent="0.3">
      <c r="D122" s="26" t="str">
        <f t="shared" si="5"/>
        <v>Demand</v>
      </c>
      <c r="E122" s="10">
        <f t="shared" si="4"/>
        <v>2023</v>
      </c>
      <c r="F122" s="25" t="str">
        <f>INDATA_FILL_DEMAND!E121</f>
        <v>MHOTH</v>
      </c>
      <c r="I122" s="29">
        <f>IFERROR(ROUNDDOWN(VLOOKUP(F122,INDATA_FILL_DEMAND!$E$4:$F$251,2,FALSE)*IF(E122&lt;2043,1+$N$8,1+$O$8),4),"")</f>
        <v>5.3570000000000002</v>
      </c>
    </row>
    <row r="123" spans="4:9" x14ac:dyDescent="0.3">
      <c r="D123" s="26" t="str">
        <f t="shared" si="5"/>
        <v>Demand</v>
      </c>
      <c r="E123" s="10">
        <f t="shared" si="4"/>
        <v>2023</v>
      </c>
      <c r="F123" s="25" t="str">
        <f>INDATA_FILL_DEMAND!E122</f>
        <v>MHSPO</v>
      </c>
      <c r="I123" s="29">
        <f>IFERROR(ROUNDDOWN(VLOOKUP(F123,INDATA_FILL_DEMAND!$E$4:$F$251,2,FALSE)*IF(E123&lt;2043,1+$N$8,1+$O$8),4),"")</f>
        <v>12.138400000000001</v>
      </c>
    </row>
    <row r="124" spans="4:9" x14ac:dyDescent="0.3">
      <c r="D124" s="26" t="str">
        <f t="shared" si="5"/>
        <v>Demand</v>
      </c>
      <c r="E124" s="10">
        <f t="shared" si="4"/>
        <v>2023</v>
      </c>
      <c r="F124" s="25" t="str">
        <f>INDATA_FILL_DEMAND!E123</f>
        <v>MHTCH</v>
      </c>
      <c r="I124" s="29">
        <f>IFERROR(ROUNDDOWN(VLOOKUP(F124,INDATA_FILL_DEMAND!$E$4:$F$251,2,FALSE)*IF(E124&lt;2043,1+$N$8,1+$O$8),4),"")</f>
        <v>1.8236000000000001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0.84809999999999997</v>
      </c>
    </row>
    <row r="134" spans="4:9" x14ac:dyDescent="0.3">
      <c r="D134" s="26" t="str">
        <f t="shared" si="5"/>
        <v>Demand</v>
      </c>
      <c r="E134" s="10">
        <f t="shared" si="4"/>
        <v>2023</v>
      </c>
      <c r="F134" s="25" t="str">
        <f>INDATA_FILL_DEMAND!E133</f>
        <v>MWEDU</v>
      </c>
      <c r="I134" s="29">
        <f>IFERROR(ROUNDDOWN(VLOOKUP(F134,INDATA_FILL_DEMAND!$E$4:$F$251,2,FALSE)*IF(E134&lt;2043,1+$N$8,1+$O$8),4),"")</f>
        <v>7.7447999999999997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0.93220000000000003</v>
      </c>
    </row>
    <row r="137" spans="4:9" x14ac:dyDescent="0.3">
      <c r="D137" s="26" t="str">
        <f t="shared" si="5"/>
        <v>Demand</v>
      </c>
      <c r="E137" s="10">
        <f t="shared" si="6"/>
        <v>2023</v>
      </c>
      <c r="F137" s="25" t="str">
        <f>INDATA_FILL_DEMAND!E136</f>
        <v>MWOFS</v>
      </c>
      <c r="I137" s="29">
        <f>IFERROR(ROUNDDOWN(VLOOKUP(F137,INDATA_FILL_DEMAND!$E$4:$F$251,2,FALSE)*IF(E137&lt;2043,1+$N$8,1+$O$8),4),"")</f>
        <v>0.8075</v>
      </c>
    </row>
    <row r="138" spans="4:9" x14ac:dyDescent="0.3">
      <c r="D138" s="26" t="str">
        <f t="shared" si="5"/>
        <v>Demand</v>
      </c>
      <c r="E138" s="10">
        <f t="shared" si="6"/>
        <v>2023</v>
      </c>
      <c r="F138" s="25" t="str">
        <f>INDATA_FILL_DEMAND!E137</f>
        <v>MWOTH</v>
      </c>
      <c r="I138" s="29">
        <f>IFERROR(ROUNDDOWN(VLOOKUP(F138,INDATA_FILL_DEMAND!$E$4:$F$251,2,FALSE)*IF(E138&lt;2043,1+$N$8,1+$O$8),4),"")</f>
        <v>1.3541000000000001</v>
      </c>
    </row>
    <row r="139" spans="4:9" x14ac:dyDescent="0.3">
      <c r="D139" s="26" t="str">
        <f t="shared" si="5"/>
        <v>Demand</v>
      </c>
      <c r="E139" s="10">
        <f t="shared" si="6"/>
        <v>2023</v>
      </c>
      <c r="F139" s="25" t="str">
        <f>INDATA_FILL_DEMAND!E138</f>
        <v>MWSPO</v>
      </c>
      <c r="I139" s="29">
        <f>IFERROR(ROUNDDOWN(VLOOKUP(F139,INDATA_FILL_DEMAND!$E$4:$F$251,2,FALSE)*IF(E139&lt;2043,1+$N$8,1+$O$8),4),"")</f>
        <v>3.0733000000000001</v>
      </c>
    </row>
    <row r="140" spans="4:9" x14ac:dyDescent="0.3">
      <c r="D140" s="26" t="str">
        <f t="shared" si="5"/>
        <v>Demand</v>
      </c>
      <c r="E140" s="10">
        <f t="shared" si="6"/>
        <v>2023</v>
      </c>
      <c r="F140" s="25" t="str">
        <f>INDATA_FILL_DEMAND!E139</f>
        <v>MWTCH</v>
      </c>
      <c r="I140" s="29">
        <f>IFERROR(ROUNDDOWN(VLOOKUP(F140,INDATA_FILL_DEMAND!$E$4:$F$251,2,FALSE)*IF(E140&lt;2043,1+$N$8,1+$O$8),4),"")</f>
        <v>0.44979999999999998</v>
      </c>
    </row>
    <row r="141" spans="4:9" x14ac:dyDescent="0.3">
      <c r="D141" s="26" t="str">
        <f t="shared" si="5"/>
        <v>Demand</v>
      </c>
      <c r="E141" s="10">
        <f t="shared" si="6"/>
        <v>2023</v>
      </c>
      <c r="F141" s="25" t="str">
        <f>INDATA_FILL_DEMAND!E140</f>
        <v>MKCUL</v>
      </c>
      <c r="I141" s="29">
        <f>IFERROR(ROUNDDOWN(VLOOKUP(F141,INDATA_FILL_DEMAND!$E$4:$F$251,2,FALSE)*IF(E141&lt;2043,1+$N$8,1+$O$8),4),"")</f>
        <v>0.27729999999999999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0.66569999999999996</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7.0900000000000005E-2</v>
      </c>
    </row>
    <row r="145" spans="4:9" x14ac:dyDescent="0.3">
      <c r="D145" s="26" t="str">
        <f t="shared" si="7"/>
        <v>Demand</v>
      </c>
      <c r="E145" s="10">
        <f t="shared" si="6"/>
        <v>2023</v>
      </c>
      <c r="F145" s="25" t="str">
        <f>INDATA_FILL_DEMAND!E144</f>
        <v>MKOFS</v>
      </c>
      <c r="I145" s="29">
        <f>IFERROR(ROUNDDOWN(VLOOKUP(F145,INDATA_FILL_DEMAND!$E$4:$F$251,2,FALSE)*IF(E145&lt;2043,1+$N$8,1+$O$8),4),"")</f>
        <v>0.42249999999999999</v>
      </c>
    </row>
    <row r="146" spans="4:9" x14ac:dyDescent="0.3">
      <c r="D146" s="26" t="str">
        <f t="shared" si="7"/>
        <v>Demand</v>
      </c>
      <c r="E146" s="10">
        <f t="shared" si="6"/>
        <v>2023</v>
      </c>
      <c r="F146" s="25" t="str">
        <f>INDATA_FILL_DEMAND!E145</f>
        <v>MKOTH</v>
      </c>
      <c r="I146" s="29">
        <f>IFERROR(ROUNDDOWN(VLOOKUP(F146,INDATA_FILL_DEMAND!$E$4:$F$251,2,FALSE)*IF(E146&lt;2043,1+$N$8,1+$O$8),4),"")</f>
        <v>8.7499999999999994E-2</v>
      </c>
    </row>
    <row r="147" spans="4:9" x14ac:dyDescent="0.3">
      <c r="D147" s="26" t="str">
        <f t="shared" si="7"/>
        <v>Demand</v>
      </c>
      <c r="E147" s="10">
        <f t="shared" si="6"/>
        <v>2023</v>
      </c>
      <c r="F147" s="25" t="str">
        <f>INDATA_FILL_DEMAND!E146</f>
        <v>MKSPO</v>
      </c>
      <c r="I147" s="29">
        <f>IFERROR(ROUNDDOWN(VLOOKUP(F147,INDATA_FILL_DEMAND!$E$4:$F$251,2,FALSE)*IF(E147&lt;2043,1+$N$8,1+$O$8),4),"")</f>
        <v>0.18770000000000001</v>
      </c>
    </row>
    <row r="148" spans="4:9" x14ac:dyDescent="0.3">
      <c r="D148" s="26" t="str">
        <f t="shared" si="7"/>
        <v>Demand</v>
      </c>
      <c r="E148" s="10">
        <f t="shared" si="6"/>
        <v>2023</v>
      </c>
      <c r="F148" s="25" t="str">
        <f>INDATA_FILL_DEMAND!E147</f>
        <v>MKTCH</v>
      </c>
      <c r="I148" s="29">
        <f>IFERROR(ROUNDDOWN(VLOOKUP(F148,INDATA_FILL_DEMAND!$E$4:$F$251,2,FALSE)*IF(E148&lt;2043,1+$N$8,1+$O$8),4),"")</f>
        <v>5.33E-2</v>
      </c>
    </row>
    <row r="149" spans="4:9" x14ac:dyDescent="0.3">
      <c r="D149" s="26" t="str">
        <f t="shared" si="7"/>
        <v>Demand</v>
      </c>
      <c r="E149" s="10">
        <f t="shared" si="6"/>
        <v>2023</v>
      </c>
      <c r="F149" s="25" t="str">
        <f>INDATA_FILL_DEMAND!E148</f>
        <v>MLCUL</v>
      </c>
      <c r="I149" s="29">
        <f>IFERROR(ROUNDDOWN(VLOOKUP(F149,INDATA_FILL_DEMAND!$E$4:$F$251,2,FALSE)*IF(E149&lt;2043,1+$N$8,1+$O$8),4),"")</f>
        <v>0.36699999999999999</v>
      </c>
    </row>
    <row r="150" spans="4:9" x14ac:dyDescent="0.3">
      <c r="D150" s="26" t="str">
        <f t="shared" si="7"/>
        <v>Demand</v>
      </c>
      <c r="E150" s="10">
        <f t="shared" si="6"/>
        <v>2023</v>
      </c>
      <c r="F150" s="25" t="str">
        <f>INDATA_FILL_DEMAND!E149</f>
        <v>MLEDU</v>
      </c>
      <c r="I150" s="29">
        <f>IFERROR(ROUNDDOWN(VLOOKUP(F150,INDATA_FILL_DEMAND!$E$4:$F$251,2,FALSE)*IF(E150&lt;2043,1+$N$8,1+$O$8),4),"")</f>
        <v>0.88109999999999999</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9.3899999999999997E-2</v>
      </c>
    </row>
    <row r="153" spans="4:9" x14ac:dyDescent="0.3">
      <c r="D153" s="26" t="str">
        <f t="shared" si="7"/>
        <v>Demand</v>
      </c>
      <c r="E153" s="10">
        <f t="shared" si="6"/>
        <v>2023</v>
      </c>
      <c r="F153" s="25" t="str">
        <f>INDATA_FILL_DEMAND!E152</f>
        <v>MLOFS</v>
      </c>
      <c r="I153" s="29">
        <f>IFERROR(ROUNDDOWN(VLOOKUP(F153,INDATA_FILL_DEMAND!$E$4:$F$251,2,FALSE)*IF(E153&lt;2043,1+$N$8,1+$O$8),4),"")</f>
        <v>0.55920000000000003</v>
      </c>
    </row>
    <row r="154" spans="4:9" x14ac:dyDescent="0.3">
      <c r="D154" s="26" t="str">
        <f t="shared" si="7"/>
        <v>Demand</v>
      </c>
      <c r="E154" s="10">
        <f t="shared" si="6"/>
        <v>2023</v>
      </c>
      <c r="F154" s="25" t="str">
        <f>INDATA_FILL_DEMAND!E153</f>
        <v>MLOTH</v>
      </c>
      <c r="I154" s="29">
        <f>IFERROR(ROUNDDOWN(VLOOKUP(F154,INDATA_FILL_DEMAND!$E$4:$F$251,2,FALSE)*IF(E154&lt;2043,1+$N$8,1+$O$8),4),"")</f>
        <v>0.1158</v>
      </c>
    </row>
    <row r="155" spans="4:9" x14ac:dyDescent="0.3">
      <c r="D155" s="26" t="str">
        <f t="shared" si="7"/>
        <v>Demand</v>
      </c>
      <c r="E155" s="10">
        <f t="shared" si="6"/>
        <v>2023</v>
      </c>
      <c r="F155" s="25" t="str">
        <f>INDATA_FILL_DEMAND!E154</f>
        <v>MLSPO</v>
      </c>
      <c r="I155" s="29">
        <f>IFERROR(ROUNDDOWN(VLOOKUP(F155,INDATA_FILL_DEMAND!$E$4:$F$251,2,FALSE)*IF(E155&lt;2043,1+$N$8,1+$O$8),4),"")</f>
        <v>0.24840000000000001</v>
      </c>
    </row>
    <row r="156" spans="4:9" x14ac:dyDescent="0.3">
      <c r="D156" s="26" t="str">
        <f t="shared" si="7"/>
        <v>Demand</v>
      </c>
      <c r="E156" s="10">
        <f t="shared" si="6"/>
        <v>2023</v>
      </c>
      <c r="F156" s="25" t="str">
        <f>INDATA_FILL_DEMAND!E155</f>
        <v>MLTCH</v>
      </c>
      <c r="I156" s="29">
        <f>IFERROR(ROUNDDOWN(VLOOKUP(F156,INDATA_FILL_DEMAND!$E$4:$F$251,2,FALSE)*IF(E156&lt;2043,1+$N$8,1+$O$8),4),"")</f>
        <v>7.0499999999999993E-2</v>
      </c>
    </row>
    <row r="157" spans="4:9" x14ac:dyDescent="0.3">
      <c r="D157" s="26" t="str">
        <f t="shared" si="7"/>
        <v>Demand</v>
      </c>
      <c r="E157" s="10">
        <f t="shared" si="6"/>
        <v>2023</v>
      </c>
      <c r="F157" s="25" t="str">
        <f>INDATA_FILL_DEMAND!E156</f>
        <v>MOCUL</v>
      </c>
      <c r="I157" s="29">
        <f>IFERROR(ROUNDDOWN(VLOOKUP(F157,INDATA_FILL_DEMAND!$E$4:$F$251,2,FALSE)*IF(E157&lt;2043,1+$N$8,1+$O$8),4),"")</f>
        <v>1.7391000000000001</v>
      </c>
    </row>
    <row r="158" spans="4:9" x14ac:dyDescent="0.3">
      <c r="D158" s="26" t="str">
        <f t="shared" si="7"/>
        <v>Demand</v>
      </c>
      <c r="E158" s="10">
        <f t="shared" si="6"/>
        <v>2023</v>
      </c>
      <c r="F158" s="25" t="str">
        <f>INDATA_FILL_DEMAND!E157</f>
        <v>MOEDU</v>
      </c>
      <c r="I158" s="29">
        <f>IFERROR(ROUNDDOWN(VLOOKUP(F158,INDATA_FILL_DEMAND!$E$4:$F$251,2,FALSE)*IF(E158&lt;2043,1+$N$8,1+$O$8),4),"")</f>
        <v>4.1753999999999998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0.4451</v>
      </c>
    </row>
    <row r="161" spans="4:9" x14ac:dyDescent="0.3">
      <c r="D161" s="26" t="str">
        <f t="shared" si="7"/>
        <v>Demand</v>
      </c>
      <c r="E161" s="10">
        <f t="shared" si="6"/>
        <v>2023</v>
      </c>
      <c r="F161" s="25" t="str">
        <f>INDATA_FILL_DEMAND!E160</f>
        <v>MOOFS</v>
      </c>
      <c r="I161" s="29">
        <f>IFERROR(ROUNDDOWN(VLOOKUP(F161,INDATA_FILL_DEMAND!$E$4:$F$251,2,FALSE)*IF(E161&lt;2043,1+$N$8,1+$O$8),4),"")</f>
        <v>2.6501999999999999</v>
      </c>
    </row>
    <row r="162" spans="4:9" x14ac:dyDescent="0.3">
      <c r="D162" s="26" t="str">
        <f t="shared" si="7"/>
        <v>Demand</v>
      </c>
      <c r="E162" s="10">
        <f t="shared" si="6"/>
        <v>2023</v>
      </c>
      <c r="F162" s="25" t="str">
        <f>INDATA_FILL_DEMAND!E161</f>
        <v>MOOTH</v>
      </c>
      <c r="I162" s="29">
        <f>IFERROR(ROUNDDOWN(VLOOKUP(F162,INDATA_FILL_DEMAND!$E$4:$F$251,2,FALSE)*IF(E162&lt;2043,1+$N$8,1+$O$8),4),"")</f>
        <v>0.54890000000000005</v>
      </c>
    </row>
    <row r="163" spans="4:9" x14ac:dyDescent="0.3">
      <c r="D163" s="26" t="str">
        <f t="shared" si="7"/>
        <v>Demand</v>
      </c>
      <c r="E163" s="10">
        <f t="shared" si="6"/>
        <v>2023</v>
      </c>
      <c r="F163" s="25" t="str">
        <f>INDATA_FILL_DEMAND!E162</f>
        <v>MOSPO</v>
      </c>
      <c r="I163" s="29">
        <f>IFERROR(ROUNDDOWN(VLOOKUP(F163,INDATA_FILL_DEMAND!$E$4:$F$251,2,FALSE)*IF(E163&lt;2043,1+$N$8,1+$O$8),4),"")</f>
        <v>1.1774</v>
      </c>
    </row>
    <row r="164" spans="4:9" x14ac:dyDescent="0.3">
      <c r="D164" s="26" t="str">
        <f t="shared" si="7"/>
        <v>Demand</v>
      </c>
      <c r="E164" s="10">
        <f t="shared" si="6"/>
        <v>2023</v>
      </c>
      <c r="F164" s="25" t="str">
        <f>INDATA_FILL_DEMAND!E163</f>
        <v>MOTCH</v>
      </c>
      <c r="I164" s="29">
        <f>IFERROR(ROUNDDOWN(VLOOKUP(F164,INDATA_FILL_DEMAND!$E$4:$F$251,2,FALSE)*IF(E164&lt;2043,1+$N$8,1+$O$8),4),"")</f>
        <v>0.33439999999999998</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13.234999999999999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7.7511999999999999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10.87</v>
      </c>
    </row>
    <row r="255" spans="4:16" x14ac:dyDescent="0.3">
      <c r="D255" s="26" t="str">
        <f t="shared" si="9"/>
        <v>Demand</v>
      </c>
      <c r="E255" s="10">
        <f t="shared" ref="E255:E318" si="11">E254</f>
        <v>2033</v>
      </c>
      <c r="F255" s="25" t="str">
        <f t="shared" si="10"/>
        <v>RHAPC</v>
      </c>
      <c r="I255" s="29">
        <f>IFERROR(ROUNDDOWN(VLOOKUP(F255,INDATA_FILL_DEMAND!$E$4:$F$251,2,FALSE)*IF(E255&lt;2043,1+$N$8,1+$O$8),4),"")</f>
        <v>165.3903</v>
      </c>
    </row>
    <row r="256" spans="4:16" x14ac:dyDescent="0.3">
      <c r="D256" s="26" t="str">
        <f t="shared" si="9"/>
        <v>Demand</v>
      </c>
      <c r="E256" s="10">
        <f t="shared" si="11"/>
        <v>2033</v>
      </c>
      <c r="F256" s="25" t="str">
        <f t="shared" si="10"/>
        <v>RHAPE</v>
      </c>
      <c r="I256" s="29">
        <f>IFERROR(ROUNDDOWN(VLOOKUP(F256,INDATA_FILL_DEMAND!$E$4:$F$251,2,FALSE)*IF(E256&lt;2043,1+$N$8,1+$O$8),4),"")</f>
        <v>23.391200000000001</v>
      </c>
    </row>
    <row r="257" spans="4:9" x14ac:dyDescent="0.3">
      <c r="D257" s="26" t="str">
        <f t="shared" si="9"/>
        <v>Demand</v>
      </c>
      <c r="E257" s="10">
        <f t="shared" si="11"/>
        <v>2033</v>
      </c>
      <c r="F257" s="25" t="str">
        <f t="shared" si="10"/>
        <v>RHHSA</v>
      </c>
      <c r="I257" s="29">
        <f>IFERROR(ROUNDDOWN(VLOOKUP(F257,INDATA_FILL_DEMAND!$E$4:$F$251,2,FALSE)*IF(E257&lt;2043,1+$N$8,1+$O$8),4),"")</f>
        <v>14.456</v>
      </c>
    </row>
    <row r="258" spans="4:9" x14ac:dyDescent="0.3">
      <c r="D258" s="26" t="str">
        <f t="shared" si="9"/>
        <v>Demand</v>
      </c>
      <c r="E258" s="10">
        <f t="shared" si="11"/>
        <v>2033</v>
      </c>
      <c r="F258" s="25" t="str">
        <f t="shared" si="10"/>
        <v>RHHSB</v>
      </c>
      <c r="I258" s="29">
        <f>IFERROR(ROUNDDOWN(VLOOKUP(F258,INDATA_FILL_DEMAND!$E$4:$F$251,2,FALSE)*IF(E258&lt;2043,1+$N$8,1+$O$8),4),"")</f>
        <v>57.163699999999999</v>
      </c>
    </row>
    <row r="259" spans="4:9" x14ac:dyDescent="0.3">
      <c r="D259" s="26" t="str">
        <f t="shared" si="9"/>
        <v>Demand</v>
      </c>
      <c r="E259" s="10">
        <f t="shared" si="11"/>
        <v>2033</v>
      </c>
      <c r="F259" s="25" t="str">
        <f t="shared" si="10"/>
        <v>RHHSC</v>
      </c>
      <c r="I259" s="29">
        <f>IFERROR(ROUNDDOWN(VLOOKUP(F259,INDATA_FILL_DEMAND!$E$4:$F$251,2,FALSE)*IF(E259&lt;2043,1+$N$8,1+$O$8),4),"")</f>
        <v>335.63119999999998</v>
      </c>
    </row>
    <row r="260" spans="4:9" x14ac:dyDescent="0.3">
      <c r="D260" s="26" t="str">
        <f t="shared" si="9"/>
        <v>Demand</v>
      </c>
      <c r="E260" s="10">
        <f t="shared" si="11"/>
        <v>2033</v>
      </c>
      <c r="F260" s="25" t="str">
        <f t="shared" si="10"/>
        <v>RHHSE</v>
      </c>
      <c r="I260" s="29">
        <f>IFERROR(ROUNDDOWN(VLOOKUP(F260,INDATA_FILL_DEMAND!$E$4:$F$251,2,FALSE)*IF(E260&lt;2043,1+$N$8,1+$O$8),4),"")</f>
        <v>39.408299999999997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1.8964000000000001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2.6595</v>
      </c>
    </row>
    <row r="271" spans="4:9" x14ac:dyDescent="0.3">
      <c r="D271" s="26" t="str">
        <f t="shared" si="12"/>
        <v>Demand</v>
      </c>
      <c r="E271" s="10">
        <f t="shared" si="11"/>
        <v>2033</v>
      </c>
      <c r="F271" s="25" t="str">
        <f t="shared" si="10"/>
        <v>RWAPC</v>
      </c>
      <c r="I271" s="29">
        <f>IFERROR(ROUNDDOWN(VLOOKUP(F271,INDATA_FILL_DEMAND!$E$4:$F$251,2,FALSE)*IF(E271&lt;2043,1+$N$8,1+$O$8),4),"")</f>
        <v>40.466000000000001</v>
      </c>
    </row>
    <row r="272" spans="4:9" x14ac:dyDescent="0.3">
      <c r="D272" s="26" t="str">
        <f t="shared" si="12"/>
        <v>Demand</v>
      </c>
      <c r="E272" s="10">
        <f t="shared" si="11"/>
        <v>2033</v>
      </c>
      <c r="F272" s="25" t="str">
        <f t="shared" si="10"/>
        <v>RWAPE</v>
      </c>
      <c r="I272" s="29">
        <f>IFERROR(ROUNDDOWN(VLOOKUP(F272,INDATA_FILL_DEMAND!$E$4:$F$251,2,FALSE)*IF(E272&lt;2043,1+$N$8,1+$O$8),4),"")</f>
        <v>5.7230999999999996</v>
      </c>
    </row>
    <row r="273" spans="4:9" x14ac:dyDescent="0.3">
      <c r="D273" s="26" t="str">
        <f t="shared" si="12"/>
        <v>Demand</v>
      </c>
      <c r="E273" s="10">
        <f t="shared" si="11"/>
        <v>2033</v>
      </c>
      <c r="F273" s="25" t="str">
        <f t="shared" si="10"/>
        <v>RWHSA</v>
      </c>
      <c r="I273" s="29">
        <f>IFERROR(ROUNDDOWN(VLOOKUP(F273,INDATA_FILL_DEMAND!$E$4:$F$251,2,FALSE)*IF(E273&lt;2043,1+$N$8,1+$O$8),4),"")</f>
        <v>1.6831</v>
      </c>
    </row>
    <row r="274" spans="4:9" x14ac:dyDescent="0.3">
      <c r="D274" s="26" t="str">
        <f t="shared" si="12"/>
        <v>Demand</v>
      </c>
      <c r="E274" s="10">
        <f t="shared" si="11"/>
        <v>2033</v>
      </c>
      <c r="F274" s="25" t="str">
        <f t="shared" si="10"/>
        <v>RWHSB</v>
      </c>
      <c r="I274" s="29">
        <f>IFERROR(ROUNDDOWN(VLOOKUP(F274,INDATA_FILL_DEMAND!$E$4:$F$251,2,FALSE)*IF(E274&lt;2043,1+$N$8,1+$O$8),4),"")</f>
        <v>6.6558000000000002</v>
      </c>
    </row>
    <row r="275" spans="4:9" x14ac:dyDescent="0.3">
      <c r="D275" s="26" t="str">
        <f t="shared" si="12"/>
        <v>Demand</v>
      </c>
      <c r="E275" s="10">
        <f t="shared" si="11"/>
        <v>2033</v>
      </c>
      <c r="F275" s="25" t="str">
        <f t="shared" si="10"/>
        <v>RWHSC</v>
      </c>
      <c r="I275" s="29">
        <f>IFERROR(ROUNDDOWN(VLOOKUP(F275,INDATA_FILL_DEMAND!$E$4:$F$251,2,FALSE)*IF(E275&lt;2043,1+$N$8,1+$O$8),4),"")</f>
        <v>39.078899999999997</v>
      </c>
    </row>
    <row r="276" spans="4:9" x14ac:dyDescent="0.3">
      <c r="D276" s="26" t="str">
        <f t="shared" si="12"/>
        <v>Demand</v>
      </c>
      <c r="E276" s="10">
        <f t="shared" si="11"/>
        <v>2033</v>
      </c>
      <c r="F276" s="25" t="str">
        <f t="shared" si="10"/>
        <v>RWHSE</v>
      </c>
      <c r="I276" s="29">
        <f>IFERROR(ROUNDDOWN(VLOOKUP(F276,INDATA_FILL_DEMAND!$E$4:$F$251,2,FALSE)*IF(E276&lt;2043,1+$N$8,1+$O$8),4),"")</f>
        <v>2.7730000000000001</v>
      </c>
    </row>
    <row r="277" spans="4:9" x14ac:dyDescent="0.3">
      <c r="D277" s="26" t="str">
        <f t="shared" si="12"/>
        <v>Demand</v>
      </c>
      <c r="E277" s="10">
        <f t="shared" si="11"/>
        <v>2033</v>
      </c>
      <c r="F277" s="25" t="str">
        <f t="shared" si="10"/>
        <v>RKAPA</v>
      </c>
      <c r="I277" s="29">
        <f>IFERROR(ROUNDDOWN(VLOOKUP(F277,INDATA_FILL_DEMAND!$E$4:$F$251,2,FALSE)*IF(E277&lt;2043,1+$N$8,1+$O$8),4),"")</f>
        <v>1.83E-2</v>
      </c>
    </row>
    <row r="278" spans="4:9" x14ac:dyDescent="0.3">
      <c r="D278" s="26" t="str">
        <f t="shared" si="12"/>
        <v>Demand</v>
      </c>
      <c r="E278" s="10">
        <f t="shared" si="11"/>
        <v>2033</v>
      </c>
      <c r="F278" s="25" t="str">
        <f t="shared" si="10"/>
        <v>RKAPB</v>
      </c>
      <c r="I278" s="29">
        <f>IFERROR(ROUNDDOWN(VLOOKUP(F278,INDATA_FILL_DEMAND!$E$4:$F$251,2,FALSE)*IF(E278&lt;2043,1+$N$8,1+$O$8),4),"")</f>
        <v>2.5700000000000001E-2</v>
      </c>
    </row>
    <row r="279" spans="4:9" x14ac:dyDescent="0.3">
      <c r="D279" s="26" t="str">
        <f t="shared" si="12"/>
        <v>Demand</v>
      </c>
      <c r="E279" s="10">
        <f t="shared" si="11"/>
        <v>2033</v>
      </c>
      <c r="F279" s="25" t="str">
        <f t="shared" si="10"/>
        <v>RKAPC</v>
      </c>
      <c r="I279" s="29">
        <f>IFERROR(ROUNDDOWN(VLOOKUP(F279,INDATA_FILL_DEMAND!$E$4:$F$251,2,FALSE)*IF(E279&lt;2043,1+$N$8,1+$O$8),4),"")</f>
        <v>0.39250000000000002</v>
      </c>
    </row>
    <row r="280" spans="4:9" x14ac:dyDescent="0.3">
      <c r="D280" s="26" t="str">
        <f t="shared" si="12"/>
        <v>Demand</v>
      </c>
      <c r="E280" s="10">
        <f t="shared" si="11"/>
        <v>2033</v>
      </c>
      <c r="F280" s="25" t="str">
        <f t="shared" si="10"/>
        <v>RKAPE</v>
      </c>
      <c r="I280" s="29">
        <f>IFERROR(ROUNDDOWN(VLOOKUP(F280,INDATA_FILL_DEMAND!$E$4:$F$251,2,FALSE)*IF(E280&lt;2043,1+$N$8,1+$O$8),4),"")</f>
        <v>5.5500000000000001E-2</v>
      </c>
    </row>
    <row r="281" spans="4:9" x14ac:dyDescent="0.3">
      <c r="D281" s="26" t="str">
        <f t="shared" si="12"/>
        <v>Demand</v>
      </c>
      <c r="E281" s="10">
        <f t="shared" si="11"/>
        <v>2033</v>
      </c>
      <c r="F281" s="25" t="str">
        <f t="shared" si="10"/>
        <v>RKHSA</v>
      </c>
      <c r="I281" s="29">
        <f>IFERROR(ROUNDDOWN(VLOOKUP(F281,INDATA_FILL_DEMAND!$E$4:$F$251,2,FALSE)*IF(E281&lt;2043,1+$N$8,1+$O$8),4),"")</f>
        <v>0.27979999999999999</v>
      </c>
    </row>
    <row r="282" spans="4:9" x14ac:dyDescent="0.3">
      <c r="D282" s="26" t="str">
        <f t="shared" si="12"/>
        <v>Demand</v>
      </c>
      <c r="E282" s="10">
        <f t="shared" si="11"/>
        <v>2033</v>
      </c>
      <c r="F282" s="25" t="str">
        <f t="shared" si="10"/>
        <v>RKHSB</v>
      </c>
      <c r="I282" s="29">
        <f>IFERROR(ROUNDDOWN(VLOOKUP(F282,INDATA_FILL_DEMAND!$E$4:$F$251,2,FALSE)*IF(E282&lt;2043,1+$N$8,1+$O$8),4),"")</f>
        <v>1.1067</v>
      </c>
    </row>
    <row r="283" spans="4:9" x14ac:dyDescent="0.3">
      <c r="D283" s="26" t="str">
        <f t="shared" si="12"/>
        <v>Demand</v>
      </c>
      <c r="E283" s="10">
        <f t="shared" si="11"/>
        <v>2033</v>
      </c>
      <c r="F283" s="25" t="str">
        <f t="shared" si="10"/>
        <v>RKHSC</v>
      </c>
      <c r="I283" s="29">
        <f>IFERROR(ROUNDDOWN(VLOOKUP(F283,INDATA_FILL_DEMAND!$E$4:$F$251,2,FALSE)*IF(E283&lt;2043,1+$N$8,1+$O$8),4),"")</f>
        <v>6.4977999999999998</v>
      </c>
    </row>
    <row r="284" spans="4:9" x14ac:dyDescent="0.3">
      <c r="D284" s="26" t="str">
        <f t="shared" si="12"/>
        <v>Demand</v>
      </c>
      <c r="E284" s="10">
        <f t="shared" si="11"/>
        <v>2033</v>
      </c>
      <c r="F284" s="25" t="str">
        <f t="shared" si="10"/>
        <v>RKHSE</v>
      </c>
      <c r="I284" s="29">
        <f>IFERROR(ROUNDDOWN(VLOOKUP(F284,INDATA_FILL_DEMAND!$E$4:$F$251,2,FALSE)*IF(E284&lt;2043,1+$N$8,1+$O$8),4),"")</f>
        <v>1.1240000000000001</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5.4000000000000003E-3</v>
      </c>
    </row>
    <row r="287" spans="4:9" x14ac:dyDescent="0.3">
      <c r="D287" s="26" t="str">
        <f t="shared" si="12"/>
        <v>Demand</v>
      </c>
      <c r="E287" s="10">
        <f t="shared" si="11"/>
        <v>2033</v>
      </c>
      <c r="F287" s="25" t="str">
        <f t="shared" si="10"/>
        <v>RLAPC</v>
      </c>
      <c r="I287" s="29">
        <f>IFERROR(ROUNDDOWN(VLOOKUP(F287,INDATA_FILL_DEMAND!$E$4:$F$251,2,FALSE)*IF(E287&lt;2043,1+$N$8,1+$O$8),4),"")</f>
        <v>8.2299999999999998E-2</v>
      </c>
    </row>
    <row r="288" spans="4:9" x14ac:dyDescent="0.3">
      <c r="D288" s="26" t="str">
        <f t="shared" si="12"/>
        <v>Demand</v>
      </c>
      <c r="E288" s="10">
        <f t="shared" si="11"/>
        <v>2033</v>
      </c>
      <c r="F288" s="25" t="str">
        <f t="shared" si="10"/>
        <v>RLAPE</v>
      </c>
      <c r="I288" s="29">
        <f>IFERROR(ROUNDDOWN(VLOOKUP(F288,INDATA_FILL_DEMAND!$E$4:$F$251,2,FALSE)*IF(E288&lt;2043,1+$N$8,1+$O$8),4),"")</f>
        <v>1.1599999999999999E-2</v>
      </c>
    </row>
    <row r="289" spans="4:9" x14ac:dyDescent="0.3">
      <c r="D289" s="26" t="str">
        <f t="shared" si="12"/>
        <v>Demand</v>
      </c>
      <c r="E289" s="10">
        <f t="shared" si="11"/>
        <v>2033</v>
      </c>
      <c r="F289" s="25" t="str">
        <f t="shared" si="10"/>
        <v>RLHSA</v>
      </c>
      <c r="I289" s="29">
        <f>IFERROR(ROUNDDOWN(VLOOKUP(F289,INDATA_FILL_DEMAND!$E$4:$F$251,2,FALSE)*IF(E289&lt;2043,1+$N$8,1+$O$8),4),"")</f>
        <v>5.8599999999999999E-2</v>
      </c>
    </row>
    <row r="290" spans="4:9" x14ac:dyDescent="0.3">
      <c r="D290" s="26" t="str">
        <f t="shared" si="12"/>
        <v>Demand</v>
      </c>
      <c r="E290" s="10">
        <f t="shared" si="11"/>
        <v>2033</v>
      </c>
      <c r="F290" s="25" t="str">
        <f t="shared" si="10"/>
        <v>RLHSB</v>
      </c>
      <c r="I290" s="29">
        <f>IFERROR(ROUNDDOWN(VLOOKUP(F290,INDATA_FILL_DEMAND!$E$4:$F$251,2,FALSE)*IF(E290&lt;2043,1+$N$8,1+$O$8),4),"")</f>
        <v>0.23200000000000001</v>
      </c>
    </row>
    <row r="291" spans="4:9" x14ac:dyDescent="0.3">
      <c r="D291" s="26" t="str">
        <f t="shared" si="12"/>
        <v>Demand</v>
      </c>
      <c r="E291" s="10">
        <f t="shared" si="11"/>
        <v>2033</v>
      </c>
      <c r="F291" s="25" t="str">
        <f t="shared" si="10"/>
        <v>RLHSC</v>
      </c>
      <c r="I291" s="29">
        <f>IFERROR(ROUNDDOWN(VLOOKUP(F291,INDATA_FILL_DEMAND!$E$4:$F$251,2,FALSE)*IF(E291&lt;2043,1+$N$8,1+$O$8),4),"")</f>
        <v>1.3625</v>
      </c>
    </row>
    <row r="292" spans="4:9" x14ac:dyDescent="0.3">
      <c r="D292" s="26" t="str">
        <f t="shared" si="12"/>
        <v>Demand</v>
      </c>
      <c r="E292" s="10">
        <f t="shared" si="11"/>
        <v>2033</v>
      </c>
      <c r="F292" s="25" t="str">
        <f t="shared" si="10"/>
        <v>RLHSE</v>
      </c>
      <c r="I292" s="29">
        <f>IFERROR(ROUNDDOWN(VLOOKUP(F292,INDATA_FILL_DEMAND!$E$4:$F$251,2,FALSE)*IF(E292&lt;2043,1+$N$8,1+$O$8),4),"")</f>
        <v>0.23569999999999999</v>
      </c>
    </row>
    <row r="293" spans="4:9" x14ac:dyDescent="0.3">
      <c r="D293" s="26" t="str">
        <f t="shared" si="12"/>
        <v>Demand</v>
      </c>
      <c r="E293" s="10">
        <f t="shared" si="11"/>
        <v>2033</v>
      </c>
      <c r="F293" s="25" t="str">
        <f t="shared" si="10"/>
        <v>ROAPA</v>
      </c>
      <c r="I293" s="29">
        <f>IFERROR(ROUNDDOWN(VLOOKUP(F293,INDATA_FILL_DEMAND!$E$4:$F$251,2,FALSE)*IF(E293&lt;2043,1+$N$8,1+$O$8),4),"")</f>
        <v>7.3499999999999996E-2</v>
      </c>
    </row>
    <row r="294" spans="4:9" x14ac:dyDescent="0.3">
      <c r="D294" s="26" t="str">
        <f t="shared" si="12"/>
        <v>Demand</v>
      </c>
      <c r="E294" s="10">
        <f t="shared" si="11"/>
        <v>2033</v>
      </c>
      <c r="F294" s="25" t="str">
        <f t="shared" si="10"/>
        <v>ROAPB</v>
      </c>
      <c r="I294" s="29">
        <f>IFERROR(ROUNDDOWN(VLOOKUP(F294,INDATA_FILL_DEMAND!$E$4:$F$251,2,FALSE)*IF(E294&lt;2043,1+$N$8,1+$O$8),4),"")</f>
        <v>0.10299999999999999</v>
      </c>
    </row>
    <row r="295" spans="4:9" x14ac:dyDescent="0.3">
      <c r="D295" s="26" t="str">
        <f t="shared" si="12"/>
        <v>Demand</v>
      </c>
      <c r="E295" s="10">
        <f t="shared" si="11"/>
        <v>2033</v>
      </c>
      <c r="F295" s="25" t="str">
        <f t="shared" si="10"/>
        <v>ROAPC</v>
      </c>
      <c r="I295" s="29">
        <f>IFERROR(ROUNDDOWN(VLOOKUP(F295,INDATA_FILL_DEMAND!$E$4:$F$251,2,FALSE)*IF(E295&lt;2043,1+$N$8,1+$O$8),4),"")</f>
        <v>1.5686</v>
      </c>
    </row>
    <row r="296" spans="4:9" x14ac:dyDescent="0.3">
      <c r="D296" s="26" t="str">
        <f t="shared" si="12"/>
        <v>Demand</v>
      </c>
      <c r="E296" s="10">
        <f t="shared" si="11"/>
        <v>2033</v>
      </c>
      <c r="F296" s="25" t="str">
        <f t="shared" si="10"/>
        <v>ROAPE</v>
      </c>
      <c r="I296" s="29">
        <f>IFERROR(ROUNDDOWN(VLOOKUP(F296,INDATA_FILL_DEMAND!$E$4:$F$251,2,FALSE)*IF(E296&lt;2043,1+$N$8,1+$O$8),4),"")</f>
        <v>0.2218</v>
      </c>
    </row>
    <row r="297" spans="4:9" x14ac:dyDescent="0.3">
      <c r="D297" s="26" t="str">
        <f t="shared" si="12"/>
        <v>Demand</v>
      </c>
      <c r="E297" s="10">
        <f t="shared" si="11"/>
        <v>2033</v>
      </c>
      <c r="F297" s="25" t="str">
        <f t="shared" si="10"/>
        <v>ROHSA</v>
      </c>
      <c r="I297" s="29">
        <f>IFERROR(ROUNDDOWN(VLOOKUP(F297,INDATA_FILL_DEMAND!$E$4:$F$251,2,FALSE)*IF(E297&lt;2043,1+$N$8,1+$O$8),4),"")</f>
        <v>1.1184000000000001</v>
      </c>
    </row>
    <row r="298" spans="4:9" x14ac:dyDescent="0.3">
      <c r="D298" s="26" t="str">
        <f t="shared" si="12"/>
        <v>Demand</v>
      </c>
      <c r="E298" s="10">
        <f t="shared" si="11"/>
        <v>2033</v>
      </c>
      <c r="F298" s="25" t="str">
        <f t="shared" si="10"/>
        <v>ROHSB</v>
      </c>
      <c r="I298" s="29">
        <f>IFERROR(ROUNDDOWN(VLOOKUP(F298,INDATA_FILL_DEMAND!$E$4:$F$251,2,FALSE)*IF(E298&lt;2043,1+$N$8,1+$O$8),4),"")</f>
        <v>4.4226999999999999</v>
      </c>
    </row>
    <row r="299" spans="4:9" x14ac:dyDescent="0.3">
      <c r="D299" s="26" t="str">
        <f t="shared" si="12"/>
        <v>Demand</v>
      </c>
      <c r="E299" s="10">
        <f t="shared" si="11"/>
        <v>2033</v>
      </c>
      <c r="F299" s="25" t="str">
        <f t="shared" si="10"/>
        <v>ROHSC</v>
      </c>
      <c r="I299" s="29">
        <f>IFERROR(ROUNDDOWN(VLOOKUP(F299,INDATA_FILL_DEMAND!$E$4:$F$251,2,FALSE)*IF(E299&lt;2043,1+$N$8,1+$O$8),4),"")</f>
        <v>25.967600000000001</v>
      </c>
    </row>
    <row r="300" spans="4:9" x14ac:dyDescent="0.3">
      <c r="D300" s="26" t="str">
        <f t="shared" si="12"/>
        <v>Demand</v>
      </c>
      <c r="E300" s="10">
        <f t="shared" si="11"/>
        <v>2033</v>
      </c>
      <c r="F300" s="25" t="str">
        <f t="shared" si="10"/>
        <v>ROHSE</v>
      </c>
      <c r="I300" s="29">
        <f>IFERROR(ROUNDDOWN(VLOOKUP(F300,INDATA_FILL_DEMAND!$E$4:$F$251,2,FALSE)*IF(E300&lt;2043,1+$N$8,1+$O$8),4),"")</f>
        <v>4.4922000000000004</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13.619899999999999</v>
      </c>
    </row>
    <row r="310" spans="4:9" x14ac:dyDescent="0.3">
      <c r="D310" s="26" t="str">
        <f t="shared" si="12"/>
        <v>Demand</v>
      </c>
      <c r="E310" s="10">
        <f t="shared" si="11"/>
        <v>2033</v>
      </c>
      <c r="F310" s="25" t="str">
        <f t="shared" si="10"/>
        <v>CHEDU</v>
      </c>
      <c r="I310" s="29">
        <f>IFERROR(ROUNDDOWN(VLOOKUP(F310,INDATA_FILL_DEMAND!$E$4:$F$251,2,FALSE)*IF(E310&lt;2043,1+$N$8,1+$O$8),4),"")</f>
        <v>32.6995</v>
      </c>
    </row>
    <row r="311" spans="4:9" x14ac:dyDescent="0.3">
      <c r="D311" s="26" t="str">
        <f t="shared" si="12"/>
        <v>Demand</v>
      </c>
      <c r="E311" s="10">
        <f t="shared" si="11"/>
        <v>2033</v>
      </c>
      <c r="F311" s="25" t="str">
        <f t="shared" si="10"/>
        <v>CHHLT</v>
      </c>
      <c r="I311" s="29">
        <f>IFERROR(ROUNDDOWN(VLOOKUP(F311,INDATA_FILL_DEMAND!$E$4:$F$251,2,FALSE)*IF(E311&lt;2043,1+$N$8,1+$O$8),4),"")</f>
        <v>2.4565999999999999</v>
      </c>
    </row>
    <row r="312" spans="4:9" x14ac:dyDescent="0.3">
      <c r="D312" s="26" t="str">
        <f t="shared" si="12"/>
        <v>Demand</v>
      </c>
      <c r="E312" s="10">
        <f t="shared" si="11"/>
        <v>2033</v>
      </c>
      <c r="F312" s="25" t="str">
        <f t="shared" si="10"/>
        <v>CHOFF</v>
      </c>
      <c r="I312" s="29">
        <f>IFERROR(ROUNDDOWN(VLOOKUP(F312,INDATA_FILL_DEMAND!$E$4:$F$251,2,FALSE)*IF(E312&lt;2043,1+$N$8,1+$O$8),4),"")</f>
        <v>3.4862000000000002</v>
      </c>
    </row>
    <row r="313" spans="4:9" x14ac:dyDescent="0.3">
      <c r="D313" s="26" t="str">
        <f t="shared" si="12"/>
        <v>Demand</v>
      </c>
      <c r="E313" s="10">
        <f t="shared" si="11"/>
        <v>2033</v>
      </c>
      <c r="F313" s="25" t="str">
        <f t="shared" si="10"/>
        <v>CHOTH</v>
      </c>
      <c r="I313" s="29">
        <f>IFERROR(ROUNDDOWN(VLOOKUP(F313,INDATA_FILL_DEMAND!$E$4:$F$251,2,FALSE)*IF(E313&lt;2043,1+$N$8,1+$O$8),4),"")</f>
        <v>20.754999999999999</v>
      </c>
    </row>
    <row r="314" spans="4:9" x14ac:dyDescent="0.3">
      <c r="D314" s="26" t="str">
        <f t="shared" si="12"/>
        <v>Demand</v>
      </c>
      <c r="E314" s="10">
        <f t="shared" si="11"/>
        <v>2033</v>
      </c>
      <c r="F314" s="25" t="str">
        <f t="shared" si="10"/>
        <v>CHRET</v>
      </c>
      <c r="I314" s="29">
        <f>IFERROR(ROUNDDOWN(VLOOKUP(F314,INDATA_FILL_DEMAND!$E$4:$F$251,2,FALSE)*IF(E314&lt;2043,1+$N$8,1+$O$8),4),"")</f>
        <v>4.2991000000000001</v>
      </c>
    </row>
    <row r="315" spans="4:9" x14ac:dyDescent="0.3">
      <c r="D315" s="26" t="str">
        <f t="shared" si="12"/>
        <v>Demand</v>
      </c>
      <c r="E315" s="10">
        <f t="shared" si="11"/>
        <v>2033</v>
      </c>
      <c r="F315" s="25" t="str">
        <f t="shared" si="10"/>
        <v>CHSPO</v>
      </c>
      <c r="I315" s="29">
        <f>IFERROR(ROUNDDOWN(VLOOKUP(F315,INDATA_FILL_DEMAND!$E$4:$F$251,2,FALSE)*IF(E315&lt;2043,1+$N$8,1+$O$8),4),"")</f>
        <v>9.2213999999999992</v>
      </c>
    </row>
    <row r="316" spans="4:9" x14ac:dyDescent="0.3">
      <c r="D316" s="26" t="str">
        <f t="shared" si="12"/>
        <v>Demand</v>
      </c>
      <c r="E316" s="10">
        <f t="shared" si="11"/>
        <v>2033</v>
      </c>
      <c r="F316" s="25" t="str">
        <f t="shared" si="10"/>
        <v>CHTUR</v>
      </c>
      <c r="I316" s="29">
        <f>IFERROR(ROUNDDOWN(VLOOKUP(F316,INDATA_FILL_DEMAND!$E$4:$F$251,2,FALSE)*IF(E316&lt;2043,1+$N$8,1+$O$8),4),"")</f>
        <v>2.6192000000000002</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3.2229999999999999</v>
      </c>
    </row>
    <row r="326" spans="4:9" x14ac:dyDescent="0.3">
      <c r="D326" s="26" t="str">
        <f t="shared" si="12"/>
        <v>Demand</v>
      </c>
      <c r="E326" s="10">
        <f t="shared" si="14"/>
        <v>2033</v>
      </c>
      <c r="F326" s="25" t="str">
        <f t="shared" si="13"/>
        <v>CWEDU</v>
      </c>
      <c r="I326" s="29">
        <f>IFERROR(ROUNDDOWN(VLOOKUP(F326,INDATA_FILL_DEMAND!$E$4:$F$251,2,FALSE)*IF(E326&lt;2043,1+$N$8,1+$O$8),4),"")</f>
        <v>7.7381000000000002</v>
      </c>
    </row>
    <row r="327" spans="4:9" x14ac:dyDescent="0.3">
      <c r="D327" s="26" t="str">
        <f t="shared" si="12"/>
        <v>Demand</v>
      </c>
      <c r="E327" s="10">
        <f t="shared" si="14"/>
        <v>2033</v>
      </c>
      <c r="F327" s="25" t="str">
        <f t="shared" si="13"/>
        <v>CWHLT</v>
      </c>
      <c r="I327" s="29">
        <f>IFERROR(ROUNDDOWN(VLOOKUP(F327,INDATA_FILL_DEMAND!$E$4:$F$251,2,FALSE)*IF(E327&lt;2043,1+$N$8,1+$O$8),4),"")</f>
        <v>0.58130000000000004</v>
      </c>
    </row>
    <row r="328" spans="4:9" x14ac:dyDescent="0.3">
      <c r="D328" s="26" t="str">
        <f t="shared" si="12"/>
        <v>Demand</v>
      </c>
      <c r="E328" s="10">
        <f t="shared" si="14"/>
        <v>2033</v>
      </c>
      <c r="F328" s="25" t="str">
        <f t="shared" si="13"/>
        <v>CWOFF</v>
      </c>
      <c r="I328" s="29">
        <f>IFERROR(ROUNDDOWN(VLOOKUP(F328,INDATA_FILL_DEMAND!$E$4:$F$251,2,FALSE)*IF(E328&lt;2043,1+$N$8,1+$O$8),4),"")</f>
        <v>0.82499999999999996</v>
      </c>
    </row>
    <row r="329" spans="4:9" x14ac:dyDescent="0.3">
      <c r="D329" s="26" t="str">
        <f t="shared" si="12"/>
        <v>Demand</v>
      </c>
      <c r="E329" s="10">
        <f t="shared" si="14"/>
        <v>2033</v>
      </c>
      <c r="F329" s="25" t="str">
        <f t="shared" si="13"/>
        <v>CWOTH</v>
      </c>
      <c r="I329" s="29">
        <f>IFERROR(ROUNDDOWN(VLOOKUP(F329,INDATA_FILL_DEMAND!$E$4:$F$251,2,FALSE)*IF(E329&lt;2043,1+$N$8,1+$O$8),4),"")</f>
        <v>4.9115000000000002</v>
      </c>
    </row>
    <row r="330" spans="4:9" x14ac:dyDescent="0.3">
      <c r="D330" s="26" t="str">
        <f t="shared" si="12"/>
        <v>Demand</v>
      </c>
      <c r="E330" s="10">
        <f t="shared" si="14"/>
        <v>2033</v>
      </c>
      <c r="F330" s="25" t="str">
        <f t="shared" si="13"/>
        <v>CWRET</v>
      </c>
      <c r="I330" s="29">
        <f>IFERROR(ROUNDDOWN(VLOOKUP(F330,INDATA_FILL_DEMAND!$E$4:$F$251,2,FALSE)*IF(E330&lt;2043,1+$N$8,1+$O$8),4),"")</f>
        <v>1.0173000000000001</v>
      </c>
    </row>
    <row r="331" spans="4:9" x14ac:dyDescent="0.3">
      <c r="D331" s="26" t="str">
        <f t="shared" si="12"/>
        <v>Demand</v>
      </c>
      <c r="E331" s="10">
        <f t="shared" si="14"/>
        <v>2033</v>
      </c>
      <c r="F331" s="25" t="str">
        <f t="shared" si="13"/>
        <v>CWSPO</v>
      </c>
      <c r="I331" s="29">
        <f>IFERROR(ROUNDDOWN(VLOOKUP(F331,INDATA_FILL_DEMAND!$E$4:$F$251,2,FALSE)*IF(E331&lt;2043,1+$N$8,1+$O$8),4),"")</f>
        <v>2.1821000000000002</v>
      </c>
    </row>
    <row r="332" spans="4:9" x14ac:dyDescent="0.3">
      <c r="D332" s="26" t="str">
        <f t="shared" si="12"/>
        <v>Demand</v>
      </c>
      <c r="E332" s="10">
        <f t="shared" si="14"/>
        <v>2033</v>
      </c>
      <c r="F332" s="25" t="str">
        <f t="shared" si="13"/>
        <v>CWTUR</v>
      </c>
      <c r="I332" s="29">
        <f>IFERROR(ROUNDDOWN(VLOOKUP(F332,INDATA_FILL_DEMAND!$E$4:$F$251,2,FALSE)*IF(E332&lt;2043,1+$N$8,1+$O$8),4),"")</f>
        <v>0.61980000000000002</v>
      </c>
    </row>
    <row r="333" spans="4:9" x14ac:dyDescent="0.3">
      <c r="D333" s="26" t="str">
        <f t="shared" si="12"/>
        <v>Demand</v>
      </c>
      <c r="E333" s="10">
        <f t="shared" si="14"/>
        <v>2033</v>
      </c>
      <c r="F333" s="25" t="str">
        <f t="shared" si="13"/>
        <v>CKCUL</v>
      </c>
      <c r="I333" s="29">
        <f>IFERROR(ROUNDDOWN(VLOOKUP(F333,INDATA_FILL_DEMAND!$E$4:$F$251,2,FALSE)*IF(E333&lt;2043,1+$N$8,1+$O$8),4),"")</f>
        <v>0.68610000000000004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1.6473</v>
      </c>
    </row>
    <row r="335" spans="4:9" x14ac:dyDescent="0.3">
      <c r="D335" s="26" t="str">
        <f t="shared" si="15"/>
        <v>Demand</v>
      </c>
      <c r="E335" s="10">
        <f t="shared" si="14"/>
        <v>2033</v>
      </c>
      <c r="F335" s="25" t="str">
        <f t="shared" si="13"/>
        <v>CKHLT</v>
      </c>
      <c r="I335" s="29">
        <f>IFERROR(ROUNDDOWN(VLOOKUP(F335,INDATA_FILL_DEMAND!$E$4:$F$251,2,FALSE)*IF(E335&lt;2043,1+$N$8,1+$O$8),4),"")</f>
        <v>0.1237</v>
      </c>
    </row>
    <row r="336" spans="4:9" x14ac:dyDescent="0.3">
      <c r="D336" s="26" t="str">
        <f t="shared" si="15"/>
        <v>Demand</v>
      </c>
      <c r="E336" s="10">
        <f t="shared" si="14"/>
        <v>2033</v>
      </c>
      <c r="F336" s="25" t="str">
        <f t="shared" si="13"/>
        <v>CKOFF</v>
      </c>
      <c r="I336" s="29">
        <f>IFERROR(ROUNDDOWN(VLOOKUP(F336,INDATA_FILL_DEMAND!$E$4:$F$251,2,FALSE)*IF(E336&lt;2043,1+$N$8,1+$O$8),4),"")</f>
        <v>0.17560000000000001</v>
      </c>
    </row>
    <row r="337" spans="4:9" x14ac:dyDescent="0.3">
      <c r="D337" s="26" t="str">
        <f t="shared" si="15"/>
        <v>Demand</v>
      </c>
      <c r="E337" s="10">
        <f t="shared" si="14"/>
        <v>2033</v>
      </c>
      <c r="F337" s="25" t="str">
        <f t="shared" si="13"/>
        <v>CKOTH</v>
      </c>
      <c r="I337" s="29">
        <f>IFERROR(ROUNDDOWN(VLOOKUP(F337,INDATA_FILL_DEMAND!$E$4:$F$251,2,FALSE)*IF(E337&lt;2043,1+$N$8,1+$O$8),4),"")</f>
        <v>1.0456000000000001</v>
      </c>
    </row>
    <row r="338" spans="4:9" x14ac:dyDescent="0.3">
      <c r="D338" s="26" t="str">
        <f t="shared" si="15"/>
        <v>Demand</v>
      </c>
      <c r="E338" s="10">
        <f t="shared" si="14"/>
        <v>2033</v>
      </c>
      <c r="F338" s="25" t="str">
        <f t="shared" si="13"/>
        <v>CKRET</v>
      </c>
      <c r="I338" s="29">
        <f>IFERROR(ROUNDDOWN(VLOOKUP(F338,INDATA_FILL_DEMAND!$E$4:$F$251,2,FALSE)*IF(E338&lt;2043,1+$N$8,1+$O$8),4),"")</f>
        <v>0.2165</v>
      </c>
    </row>
    <row r="339" spans="4:9" x14ac:dyDescent="0.3">
      <c r="D339" s="26" t="str">
        <f t="shared" si="15"/>
        <v>Demand</v>
      </c>
      <c r="E339" s="10">
        <f t="shared" si="14"/>
        <v>2033</v>
      </c>
      <c r="F339" s="25" t="str">
        <f t="shared" si="13"/>
        <v>CKSPO</v>
      </c>
      <c r="I339" s="29">
        <f>IFERROR(ROUNDDOWN(VLOOKUP(F339,INDATA_FILL_DEMAND!$E$4:$F$251,2,FALSE)*IF(E339&lt;2043,1+$N$8,1+$O$8),4),"")</f>
        <v>0.46450000000000002</v>
      </c>
    </row>
    <row r="340" spans="4:9" x14ac:dyDescent="0.3">
      <c r="D340" s="26" t="str">
        <f t="shared" si="15"/>
        <v>Demand</v>
      </c>
      <c r="E340" s="10">
        <f t="shared" si="14"/>
        <v>2033</v>
      </c>
      <c r="F340" s="25" t="str">
        <f t="shared" si="13"/>
        <v>CKTUR</v>
      </c>
      <c r="I340" s="29">
        <f>IFERROR(ROUNDDOWN(VLOOKUP(F340,INDATA_FILL_DEMAND!$E$4:$F$251,2,FALSE)*IF(E340&lt;2043,1+$N$8,1+$O$8),4),"")</f>
        <v>0.13189999999999999</v>
      </c>
    </row>
    <row r="341" spans="4:9" x14ac:dyDescent="0.3">
      <c r="D341" s="26" t="str">
        <f t="shared" si="15"/>
        <v>Demand</v>
      </c>
      <c r="E341" s="10">
        <f t="shared" si="14"/>
        <v>2033</v>
      </c>
      <c r="F341" s="25" t="str">
        <f t="shared" si="13"/>
        <v>CLCUL</v>
      </c>
      <c r="I341" s="29">
        <f>IFERROR(ROUNDDOWN(VLOOKUP(F341,INDATA_FILL_DEMAND!$E$4:$F$251,2,FALSE)*IF(E341&lt;2043,1+$N$8,1+$O$8),4),"")</f>
        <v>0.90800000000000003</v>
      </c>
    </row>
    <row r="342" spans="4:9" x14ac:dyDescent="0.3">
      <c r="D342" s="26" t="str">
        <f t="shared" si="15"/>
        <v>Demand</v>
      </c>
      <c r="E342" s="10">
        <f t="shared" si="14"/>
        <v>2033</v>
      </c>
      <c r="F342" s="25" t="str">
        <f t="shared" si="13"/>
        <v>CLEDU</v>
      </c>
      <c r="I342" s="29">
        <f>IFERROR(ROUNDDOWN(VLOOKUP(F342,INDATA_FILL_DEMAND!$E$4:$F$251,2,FALSE)*IF(E342&lt;2043,1+$N$8,1+$O$8),4),"")</f>
        <v>2.1800999999999999</v>
      </c>
    </row>
    <row r="343" spans="4:9" x14ac:dyDescent="0.3">
      <c r="D343" s="26" t="str">
        <f t="shared" si="15"/>
        <v>Demand</v>
      </c>
      <c r="E343" s="10">
        <f t="shared" si="14"/>
        <v>2033</v>
      </c>
      <c r="F343" s="25" t="str">
        <f t="shared" si="13"/>
        <v>CLHLT</v>
      </c>
      <c r="I343" s="29">
        <f>IFERROR(ROUNDDOWN(VLOOKUP(F343,INDATA_FILL_DEMAND!$E$4:$F$251,2,FALSE)*IF(E343&lt;2043,1+$N$8,1+$O$8),4),"")</f>
        <v>0.16370000000000001</v>
      </c>
    </row>
    <row r="344" spans="4:9" x14ac:dyDescent="0.3">
      <c r="D344" s="26" t="str">
        <f t="shared" si="15"/>
        <v>Demand</v>
      </c>
      <c r="E344" s="10">
        <f t="shared" si="14"/>
        <v>2033</v>
      </c>
      <c r="F344" s="25" t="str">
        <f t="shared" si="13"/>
        <v>CLOFF</v>
      </c>
      <c r="I344" s="29">
        <f>IFERROR(ROUNDDOWN(VLOOKUP(F344,INDATA_FILL_DEMAND!$E$4:$F$251,2,FALSE)*IF(E344&lt;2043,1+$N$8,1+$O$8),4),"")</f>
        <v>0.2324</v>
      </c>
    </row>
    <row r="345" spans="4:9" x14ac:dyDescent="0.3">
      <c r="D345" s="26" t="str">
        <f t="shared" si="15"/>
        <v>Demand</v>
      </c>
      <c r="E345" s="10">
        <f t="shared" si="14"/>
        <v>2033</v>
      </c>
      <c r="F345" s="25" t="str">
        <f t="shared" si="13"/>
        <v>CLOTH</v>
      </c>
      <c r="I345" s="29">
        <f>IFERROR(ROUNDDOWN(VLOOKUP(F345,INDATA_FILL_DEMAND!$E$4:$F$251,2,FALSE)*IF(E345&lt;2043,1+$N$8,1+$O$8),4),"")</f>
        <v>1.3836999999999999</v>
      </c>
    </row>
    <row r="346" spans="4:9" x14ac:dyDescent="0.3">
      <c r="D346" s="26" t="str">
        <f t="shared" si="15"/>
        <v>Demand</v>
      </c>
      <c r="E346" s="10">
        <f t="shared" si="14"/>
        <v>2033</v>
      </c>
      <c r="F346" s="25" t="str">
        <f t="shared" si="13"/>
        <v>CLRET</v>
      </c>
      <c r="I346" s="29">
        <f>IFERROR(ROUNDDOWN(VLOOKUP(F346,INDATA_FILL_DEMAND!$E$4:$F$251,2,FALSE)*IF(E346&lt;2043,1+$N$8,1+$O$8),4),"")</f>
        <v>0.28660000000000002</v>
      </c>
    </row>
    <row r="347" spans="4:9" x14ac:dyDescent="0.3">
      <c r="D347" s="26" t="str">
        <f t="shared" si="15"/>
        <v>Demand</v>
      </c>
      <c r="E347" s="10">
        <f t="shared" si="14"/>
        <v>2033</v>
      </c>
      <c r="F347" s="25" t="str">
        <f t="shared" si="13"/>
        <v>CLSPO</v>
      </c>
      <c r="I347" s="29">
        <f>IFERROR(ROUNDDOWN(VLOOKUP(F347,INDATA_FILL_DEMAND!$E$4:$F$251,2,FALSE)*IF(E347&lt;2043,1+$N$8,1+$O$8),4),"")</f>
        <v>0.61480000000000001</v>
      </c>
    </row>
    <row r="348" spans="4:9" x14ac:dyDescent="0.3">
      <c r="D348" s="26" t="str">
        <f t="shared" si="15"/>
        <v>Demand</v>
      </c>
      <c r="E348" s="10">
        <f t="shared" si="14"/>
        <v>2033</v>
      </c>
      <c r="F348" s="25" t="str">
        <f t="shared" si="13"/>
        <v>CLTUR</v>
      </c>
      <c r="I348" s="29">
        <f>IFERROR(ROUNDDOWN(VLOOKUP(F348,INDATA_FILL_DEMAND!$E$4:$F$251,2,FALSE)*IF(E348&lt;2043,1+$N$8,1+$O$8),4),"")</f>
        <v>0.17460000000000001</v>
      </c>
    </row>
    <row r="349" spans="4:9" x14ac:dyDescent="0.3">
      <c r="D349" s="26" t="str">
        <f t="shared" si="15"/>
        <v>Demand</v>
      </c>
      <c r="E349" s="10">
        <f t="shared" si="14"/>
        <v>2033</v>
      </c>
      <c r="F349" s="25" t="str">
        <f t="shared" si="13"/>
        <v>COCUL</v>
      </c>
      <c r="I349" s="29">
        <f>IFERROR(ROUNDDOWN(VLOOKUP(F349,INDATA_FILL_DEMAND!$E$4:$F$251,2,FALSE)*IF(E349&lt;2043,1+$N$8,1+$O$8),4),"")</f>
        <v>4.3029999999999999</v>
      </c>
    </row>
    <row r="350" spans="4:9" x14ac:dyDescent="0.3">
      <c r="D350" s="26" t="str">
        <f t="shared" si="15"/>
        <v>Demand</v>
      </c>
      <c r="E350" s="10">
        <f t="shared" si="14"/>
        <v>2033</v>
      </c>
      <c r="F350" s="25" t="str">
        <f t="shared" si="13"/>
        <v>COEDU</v>
      </c>
      <c r="I350" s="29">
        <f>IFERROR(ROUNDDOWN(VLOOKUP(F350,INDATA_FILL_DEMAND!$E$4:$F$251,2,FALSE)*IF(E350&lt;2043,1+$N$8,1+$O$8),4),"")</f>
        <v>10.331</v>
      </c>
    </row>
    <row r="351" spans="4:9" x14ac:dyDescent="0.3">
      <c r="D351" s="26" t="str">
        <f t="shared" si="15"/>
        <v>Demand</v>
      </c>
      <c r="E351" s="10">
        <f t="shared" si="14"/>
        <v>2033</v>
      </c>
      <c r="F351" s="25" t="str">
        <f t="shared" si="13"/>
        <v>COHLT</v>
      </c>
      <c r="I351" s="29">
        <f>IFERROR(ROUNDDOWN(VLOOKUP(F351,INDATA_FILL_DEMAND!$E$4:$F$251,2,FALSE)*IF(E351&lt;2043,1+$N$8,1+$O$8),4),"")</f>
        <v>0.77610000000000001</v>
      </c>
    </row>
    <row r="352" spans="4:9" x14ac:dyDescent="0.3">
      <c r="D352" s="26" t="str">
        <f t="shared" si="15"/>
        <v>Demand</v>
      </c>
      <c r="E352" s="10">
        <f t="shared" si="14"/>
        <v>2033</v>
      </c>
      <c r="F352" s="25" t="str">
        <f t="shared" si="13"/>
        <v>COOFF</v>
      </c>
      <c r="I352" s="29">
        <f>IFERROR(ROUNDDOWN(VLOOKUP(F352,INDATA_FILL_DEMAND!$E$4:$F$251,2,FALSE)*IF(E352&lt;2043,1+$N$8,1+$O$8),4),"")</f>
        <v>1.1013999999999999</v>
      </c>
    </row>
    <row r="353" spans="4:9" x14ac:dyDescent="0.3">
      <c r="D353" s="26" t="str">
        <f t="shared" si="15"/>
        <v>Demand</v>
      </c>
      <c r="E353" s="10">
        <f t="shared" si="14"/>
        <v>2033</v>
      </c>
      <c r="F353" s="25" t="str">
        <f t="shared" si="13"/>
        <v>COOTH</v>
      </c>
      <c r="I353" s="29">
        <f>IFERROR(ROUNDDOWN(VLOOKUP(F353,INDATA_FILL_DEMAND!$E$4:$F$251,2,FALSE)*IF(E353&lt;2043,1+$N$8,1+$O$8),4),"")</f>
        <v>6.5572999999999997</v>
      </c>
    </row>
    <row r="354" spans="4:9" x14ac:dyDescent="0.3">
      <c r="D354" s="26" t="str">
        <f t="shared" si="15"/>
        <v>Demand</v>
      </c>
      <c r="E354" s="10">
        <f t="shared" si="14"/>
        <v>2033</v>
      </c>
      <c r="F354" s="25" t="str">
        <f t="shared" si="13"/>
        <v>CORET</v>
      </c>
      <c r="I354" s="29">
        <f>IFERROR(ROUNDDOWN(VLOOKUP(F354,INDATA_FILL_DEMAND!$E$4:$F$251,2,FALSE)*IF(E354&lt;2043,1+$N$8,1+$O$8),4),"")</f>
        <v>1.3582000000000001</v>
      </c>
    </row>
    <row r="355" spans="4:9" x14ac:dyDescent="0.3">
      <c r="D355" s="26" t="str">
        <f t="shared" si="15"/>
        <v>Demand</v>
      </c>
      <c r="E355" s="10">
        <f t="shared" si="14"/>
        <v>2033</v>
      </c>
      <c r="F355" s="25" t="str">
        <f t="shared" si="13"/>
        <v>COSPO</v>
      </c>
      <c r="I355" s="29">
        <f>IFERROR(ROUNDDOWN(VLOOKUP(F355,INDATA_FILL_DEMAND!$E$4:$F$251,2,FALSE)*IF(E355&lt;2043,1+$N$8,1+$O$8),4),"")</f>
        <v>2.9134000000000002</v>
      </c>
    </row>
    <row r="356" spans="4:9" x14ac:dyDescent="0.3">
      <c r="D356" s="26" t="str">
        <f t="shared" si="15"/>
        <v>Demand</v>
      </c>
      <c r="E356" s="10">
        <f t="shared" si="14"/>
        <v>2033</v>
      </c>
      <c r="F356" s="25" t="str">
        <f t="shared" si="13"/>
        <v>COTUR</v>
      </c>
      <c r="I356" s="29">
        <f>IFERROR(ROUNDDOWN(VLOOKUP(F356,INDATA_FILL_DEMAND!$E$4:$F$251,2,FALSE)*IF(E356&lt;2043,1+$N$8,1+$O$8),4),"")</f>
        <v>0.82750000000000001</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3.7602000000000002</v>
      </c>
    </row>
    <row r="366" spans="4:9" x14ac:dyDescent="0.3">
      <c r="D366" s="26" t="str">
        <f t="shared" si="15"/>
        <v>Demand</v>
      </c>
      <c r="E366" s="10">
        <f t="shared" si="14"/>
        <v>2033</v>
      </c>
      <c r="F366" s="25" t="str">
        <f t="shared" si="13"/>
        <v>MHEDU</v>
      </c>
      <c r="I366" s="29">
        <f>IFERROR(ROUNDDOWN(VLOOKUP(F366,INDATA_FILL_DEMAND!$E$4:$F$251,2,FALSE)*IF(E366&lt;2043,1+$N$8,1+$O$8),4),"")</f>
        <v>30.9392</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3.7073999999999998</v>
      </c>
    </row>
    <row r="369" spans="4:9" x14ac:dyDescent="0.3">
      <c r="D369" s="26" t="str">
        <f t="shared" si="15"/>
        <v>Demand</v>
      </c>
      <c r="E369" s="10">
        <f t="shared" si="14"/>
        <v>2033</v>
      </c>
      <c r="F369" s="25" t="str">
        <f t="shared" si="13"/>
        <v>MHOFS</v>
      </c>
      <c r="I369" s="29">
        <f>IFERROR(ROUNDDOWN(VLOOKUP(F369,INDATA_FILL_DEMAND!$E$4:$F$251,2,FALSE)*IF(E369&lt;2043,1+$N$8,1+$O$8),4),"")</f>
        <v>3.8685999999999998</v>
      </c>
    </row>
    <row r="370" spans="4:9" x14ac:dyDescent="0.3">
      <c r="D370" s="26" t="str">
        <f t="shared" si="15"/>
        <v>Demand</v>
      </c>
      <c r="E370" s="10">
        <f t="shared" si="14"/>
        <v>2033</v>
      </c>
      <c r="F370" s="25" t="str">
        <f t="shared" si="13"/>
        <v>MHOTH</v>
      </c>
      <c r="I370" s="29">
        <f>IFERROR(ROUNDDOWN(VLOOKUP(F370,INDATA_FILL_DEMAND!$E$4:$F$251,2,FALSE)*IF(E370&lt;2043,1+$N$8,1+$O$8),4),"")</f>
        <v>5.3570000000000002</v>
      </c>
    </row>
    <row r="371" spans="4:9" x14ac:dyDescent="0.3">
      <c r="D371" s="26" t="str">
        <f t="shared" si="15"/>
        <v>Demand</v>
      </c>
      <c r="E371" s="10">
        <f t="shared" si="14"/>
        <v>2033</v>
      </c>
      <c r="F371" s="25" t="str">
        <f t="shared" si="13"/>
        <v>MHSPO</v>
      </c>
      <c r="I371" s="29">
        <f>IFERROR(ROUNDDOWN(VLOOKUP(F371,INDATA_FILL_DEMAND!$E$4:$F$251,2,FALSE)*IF(E371&lt;2043,1+$N$8,1+$O$8),4),"")</f>
        <v>12.138400000000001</v>
      </c>
    </row>
    <row r="372" spans="4:9" x14ac:dyDescent="0.3">
      <c r="D372" s="26" t="str">
        <f t="shared" si="15"/>
        <v>Demand</v>
      </c>
      <c r="E372" s="10">
        <f t="shared" si="14"/>
        <v>2033</v>
      </c>
      <c r="F372" s="25" t="str">
        <f t="shared" si="13"/>
        <v>MHTCH</v>
      </c>
      <c r="I372" s="29">
        <f>IFERROR(ROUNDDOWN(VLOOKUP(F372,INDATA_FILL_DEMAND!$E$4:$F$251,2,FALSE)*IF(E372&lt;2043,1+$N$8,1+$O$8),4),"")</f>
        <v>1.8236000000000001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0.84809999999999997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7.7447999999999997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0.93220000000000003</v>
      </c>
    </row>
    <row r="385" spans="4:9" x14ac:dyDescent="0.3">
      <c r="D385" s="26" t="str">
        <f t="shared" si="15"/>
        <v>Demand</v>
      </c>
      <c r="E385" s="10">
        <f t="shared" si="17"/>
        <v>2033</v>
      </c>
      <c r="F385" s="25" t="str">
        <f t="shared" si="16"/>
        <v>MWOFS</v>
      </c>
      <c r="I385" s="29">
        <f>IFERROR(ROUNDDOWN(VLOOKUP(F385,INDATA_FILL_DEMAND!$E$4:$F$251,2,FALSE)*IF(E385&lt;2043,1+$N$8,1+$O$8),4),"")</f>
        <v>0.8075</v>
      </c>
    </row>
    <row r="386" spans="4:9" x14ac:dyDescent="0.3">
      <c r="D386" s="26" t="str">
        <f t="shared" si="15"/>
        <v>Demand</v>
      </c>
      <c r="E386" s="10">
        <f t="shared" si="17"/>
        <v>2033</v>
      </c>
      <c r="F386" s="25" t="str">
        <f t="shared" si="16"/>
        <v>MWOTH</v>
      </c>
      <c r="I386" s="29">
        <f>IFERROR(ROUNDDOWN(VLOOKUP(F386,INDATA_FILL_DEMAND!$E$4:$F$251,2,FALSE)*IF(E386&lt;2043,1+$N$8,1+$O$8),4),"")</f>
        <v>1.3541000000000001</v>
      </c>
    </row>
    <row r="387" spans="4:9" x14ac:dyDescent="0.3">
      <c r="D387" s="26" t="str">
        <f t="shared" si="15"/>
        <v>Demand</v>
      </c>
      <c r="E387" s="10">
        <f t="shared" si="17"/>
        <v>2033</v>
      </c>
      <c r="F387" s="25" t="str">
        <f t="shared" si="16"/>
        <v>MWSPO</v>
      </c>
      <c r="I387" s="29">
        <f>IFERROR(ROUNDDOWN(VLOOKUP(F387,INDATA_FILL_DEMAND!$E$4:$F$251,2,FALSE)*IF(E387&lt;2043,1+$N$8,1+$O$8),4),"")</f>
        <v>3.0733000000000001</v>
      </c>
    </row>
    <row r="388" spans="4:9" x14ac:dyDescent="0.3">
      <c r="D388" s="26" t="str">
        <f t="shared" si="15"/>
        <v>Demand</v>
      </c>
      <c r="E388" s="10">
        <f t="shared" si="17"/>
        <v>2033</v>
      </c>
      <c r="F388" s="25" t="str">
        <f t="shared" si="16"/>
        <v>MWTCH</v>
      </c>
      <c r="I388" s="29">
        <f>IFERROR(ROUNDDOWN(VLOOKUP(F388,INDATA_FILL_DEMAND!$E$4:$F$251,2,FALSE)*IF(E388&lt;2043,1+$N$8,1+$O$8),4),"")</f>
        <v>0.44979999999999998</v>
      </c>
    </row>
    <row r="389" spans="4:9" x14ac:dyDescent="0.3">
      <c r="D389" s="26" t="str">
        <f t="shared" si="15"/>
        <v>Demand</v>
      </c>
      <c r="E389" s="10">
        <f t="shared" si="17"/>
        <v>2033</v>
      </c>
      <c r="F389" s="25" t="str">
        <f t="shared" si="16"/>
        <v>MKCUL</v>
      </c>
      <c r="I389" s="29">
        <f>IFERROR(ROUNDDOWN(VLOOKUP(F389,INDATA_FILL_DEMAND!$E$4:$F$251,2,FALSE)*IF(E389&lt;2043,1+$N$8,1+$O$8),4),"")</f>
        <v>0.27729999999999999</v>
      </c>
    </row>
    <row r="390" spans="4:9" x14ac:dyDescent="0.3">
      <c r="D390" s="26" t="str">
        <f t="shared" si="15"/>
        <v>Demand</v>
      </c>
      <c r="E390" s="10">
        <f t="shared" si="17"/>
        <v>2033</v>
      </c>
      <c r="F390" s="25" t="str">
        <f t="shared" si="16"/>
        <v>MKEDU</v>
      </c>
      <c r="I390" s="29">
        <f>IFERROR(ROUNDDOWN(VLOOKUP(F390,INDATA_FILL_DEMAND!$E$4:$F$251,2,FALSE)*IF(E390&lt;2043,1+$N$8,1+$O$8),4),"")</f>
        <v>0.66569999999999996</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7.0900000000000005E-2</v>
      </c>
    </row>
    <row r="393" spans="4:9" x14ac:dyDescent="0.3">
      <c r="D393" s="26" t="str">
        <f t="shared" si="15"/>
        <v>Demand</v>
      </c>
      <c r="E393" s="10">
        <f t="shared" si="17"/>
        <v>2033</v>
      </c>
      <c r="F393" s="25" t="str">
        <f t="shared" si="16"/>
        <v>MKOFS</v>
      </c>
      <c r="I393" s="29">
        <f>IFERROR(ROUNDDOWN(VLOOKUP(F393,INDATA_FILL_DEMAND!$E$4:$F$251,2,FALSE)*IF(E393&lt;2043,1+$N$8,1+$O$8),4),"")</f>
        <v>0.42249999999999999</v>
      </c>
    </row>
    <row r="394" spans="4:9" x14ac:dyDescent="0.3">
      <c r="D394" s="26" t="str">
        <f t="shared" si="15"/>
        <v>Demand</v>
      </c>
      <c r="E394" s="10">
        <f t="shared" si="17"/>
        <v>2033</v>
      </c>
      <c r="F394" s="25" t="str">
        <f t="shared" si="16"/>
        <v>MKOTH</v>
      </c>
      <c r="I394" s="29">
        <f>IFERROR(ROUNDDOWN(VLOOKUP(F394,INDATA_FILL_DEMAND!$E$4:$F$251,2,FALSE)*IF(E394&lt;2043,1+$N$8,1+$O$8),4),"")</f>
        <v>8.7499999999999994E-2</v>
      </c>
    </row>
    <row r="395" spans="4:9" x14ac:dyDescent="0.3">
      <c r="D395" s="26" t="str">
        <f t="shared" si="15"/>
        <v>Demand</v>
      </c>
      <c r="E395" s="10">
        <f t="shared" si="17"/>
        <v>2033</v>
      </c>
      <c r="F395" s="25" t="str">
        <f t="shared" si="16"/>
        <v>MKSPO</v>
      </c>
      <c r="I395" s="29">
        <f>IFERROR(ROUNDDOWN(VLOOKUP(F395,INDATA_FILL_DEMAND!$E$4:$F$251,2,FALSE)*IF(E395&lt;2043,1+$N$8,1+$O$8),4),"")</f>
        <v>0.18770000000000001</v>
      </c>
    </row>
    <row r="396" spans="4:9" x14ac:dyDescent="0.3">
      <c r="D396" s="26" t="str">
        <f t="shared" si="15"/>
        <v>Demand</v>
      </c>
      <c r="E396" s="10">
        <f t="shared" si="17"/>
        <v>2033</v>
      </c>
      <c r="F396" s="25" t="str">
        <f t="shared" si="16"/>
        <v>MKTCH</v>
      </c>
      <c r="I396" s="29">
        <f>IFERROR(ROUNDDOWN(VLOOKUP(F396,INDATA_FILL_DEMAND!$E$4:$F$251,2,FALSE)*IF(E396&lt;2043,1+$N$8,1+$O$8),4),"")</f>
        <v>5.33E-2</v>
      </c>
    </row>
    <row r="397" spans="4:9" x14ac:dyDescent="0.3">
      <c r="D397" s="26" t="str">
        <f t="shared" si="15"/>
        <v>Demand</v>
      </c>
      <c r="E397" s="10">
        <f t="shared" si="17"/>
        <v>2033</v>
      </c>
      <c r="F397" s="25" t="str">
        <f t="shared" si="16"/>
        <v>MLCUL</v>
      </c>
      <c r="I397" s="29">
        <f>IFERROR(ROUNDDOWN(VLOOKUP(F397,INDATA_FILL_DEMAND!$E$4:$F$251,2,FALSE)*IF(E397&lt;2043,1+$N$8,1+$O$8),4),"")</f>
        <v>0.36699999999999999</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0.88109999999999999</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9.3899999999999997E-2</v>
      </c>
    </row>
    <row r="401" spans="4:9" x14ac:dyDescent="0.3">
      <c r="D401" s="26" t="str">
        <f t="shared" si="18"/>
        <v>Demand</v>
      </c>
      <c r="E401" s="10">
        <f t="shared" si="17"/>
        <v>2033</v>
      </c>
      <c r="F401" s="25" t="str">
        <f t="shared" si="16"/>
        <v>MLOFS</v>
      </c>
      <c r="I401" s="29">
        <f>IFERROR(ROUNDDOWN(VLOOKUP(F401,INDATA_FILL_DEMAND!$E$4:$F$251,2,FALSE)*IF(E401&lt;2043,1+$N$8,1+$O$8),4),"")</f>
        <v>0.55920000000000003</v>
      </c>
    </row>
    <row r="402" spans="4:9" x14ac:dyDescent="0.3">
      <c r="D402" s="26" t="str">
        <f t="shared" si="18"/>
        <v>Demand</v>
      </c>
      <c r="E402" s="10">
        <f t="shared" si="17"/>
        <v>2033</v>
      </c>
      <c r="F402" s="25" t="str">
        <f t="shared" si="16"/>
        <v>MLOTH</v>
      </c>
      <c r="I402" s="29">
        <f>IFERROR(ROUNDDOWN(VLOOKUP(F402,INDATA_FILL_DEMAND!$E$4:$F$251,2,FALSE)*IF(E402&lt;2043,1+$N$8,1+$O$8),4),"")</f>
        <v>0.1158</v>
      </c>
    </row>
    <row r="403" spans="4:9" x14ac:dyDescent="0.3">
      <c r="D403" s="26" t="str">
        <f t="shared" si="18"/>
        <v>Demand</v>
      </c>
      <c r="E403" s="10">
        <f t="shared" si="17"/>
        <v>2033</v>
      </c>
      <c r="F403" s="25" t="str">
        <f t="shared" si="16"/>
        <v>MLSPO</v>
      </c>
      <c r="I403" s="29">
        <f>IFERROR(ROUNDDOWN(VLOOKUP(F403,INDATA_FILL_DEMAND!$E$4:$F$251,2,FALSE)*IF(E403&lt;2043,1+$N$8,1+$O$8),4),"")</f>
        <v>0.24840000000000001</v>
      </c>
    </row>
    <row r="404" spans="4:9" x14ac:dyDescent="0.3">
      <c r="D404" s="26" t="str">
        <f t="shared" si="18"/>
        <v>Demand</v>
      </c>
      <c r="E404" s="10">
        <f t="shared" si="17"/>
        <v>2033</v>
      </c>
      <c r="F404" s="25" t="str">
        <f t="shared" si="16"/>
        <v>MLTCH</v>
      </c>
      <c r="I404" s="29">
        <f>IFERROR(ROUNDDOWN(VLOOKUP(F404,INDATA_FILL_DEMAND!$E$4:$F$251,2,FALSE)*IF(E404&lt;2043,1+$N$8,1+$O$8),4),"")</f>
        <v>7.0499999999999993E-2</v>
      </c>
    </row>
    <row r="405" spans="4:9" x14ac:dyDescent="0.3">
      <c r="D405" s="26" t="str">
        <f t="shared" si="18"/>
        <v>Demand</v>
      </c>
      <c r="E405" s="10">
        <f t="shared" si="17"/>
        <v>2033</v>
      </c>
      <c r="F405" s="25" t="str">
        <f t="shared" si="16"/>
        <v>MOCUL</v>
      </c>
      <c r="I405" s="29">
        <f>IFERROR(ROUNDDOWN(VLOOKUP(F405,INDATA_FILL_DEMAND!$E$4:$F$251,2,FALSE)*IF(E405&lt;2043,1+$N$8,1+$O$8),4),"")</f>
        <v>1.7391000000000001</v>
      </c>
    </row>
    <row r="406" spans="4:9" x14ac:dyDescent="0.3">
      <c r="D406" s="26" t="str">
        <f t="shared" si="18"/>
        <v>Demand</v>
      </c>
      <c r="E406" s="10">
        <f t="shared" si="17"/>
        <v>2033</v>
      </c>
      <c r="F406" s="25" t="str">
        <f t="shared" si="16"/>
        <v>MOEDU</v>
      </c>
      <c r="I406" s="29">
        <f>IFERROR(ROUNDDOWN(VLOOKUP(F406,INDATA_FILL_DEMAND!$E$4:$F$251,2,FALSE)*IF(E406&lt;2043,1+$N$8,1+$O$8),4),"")</f>
        <v>4.1753999999999998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0.4451</v>
      </c>
    </row>
    <row r="409" spans="4:9" x14ac:dyDescent="0.3">
      <c r="D409" s="26" t="str">
        <f t="shared" si="18"/>
        <v>Demand</v>
      </c>
      <c r="E409" s="10">
        <f t="shared" si="17"/>
        <v>2033</v>
      </c>
      <c r="F409" s="25" t="str">
        <f t="shared" si="16"/>
        <v>MOOFS</v>
      </c>
      <c r="I409" s="29">
        <f>IFERROR(ROUNDDOWN(VLOOKUP(F409,INDATA_FILL_DEMAND!$E$4:$F$251,2,FALSE)*IF(E409&lt;2043,1+$N$8,1+$O$8),4),"")</f>
        <v>2.6501999999999999</v>
      </c>
    </row>
    <row r="410" spans="4:9" x14ac:dyDescent="0.3">
      <c r="D410" s="26" t="str">
        <f t="shared" si="18"/>
        <v>Demand</v>
      </c>
      <c r="E410" s="10">
        <f t="shared" si="17"/>
        <v>2033</v>
      </c>
      <c r="F410" s="25" t="str">
        <f t="shared" si="16"/>
        <v>MOOTH</v>
      </c>
      <c r="I410" s="29">
        <f>IFERROR(ROUNDDOWN(VLOOKUP(F410,INDATA_FILL_DEMAND!$E$4:$F$251,2,FALSE)*IF(E410&lt;2043,1+$N$8,1+$O$8),4),"")</f>
        <v>0.54890000000000005</v>
      </c>
    </row>
    <row r="411" spans="4:9" x14ac:dyDescent="0.3">
      <c r="D411" s="26" t="str">
        <f t="shared" si="18"/>
        <v>Demand</v>
      </c>
      <c r="E411" s="10">
        <f t="shared" si="17"/>
        <v>2033</v>
      </c>
      <c r="F411" s="25" t="str">
        <f t="shared" si="16"/>
        <v>MOSPO</v>
      </c>
      <c r="I411" s="29">
        <f>IFERROR(ROUNDDOWN(VLOOKUP(F411,INDATA_FILL_DEMAND!$E$4:$F$251,2,FALSE)*IF(E411&lt;2043,1+$N$8,1+$O$8),4),"")</f>
        <v>1.1774</v>
      </c>
    </row>
    <row r="412" spans="4:9" x14ac:dyDescent="0.3">
      <c r="D412" s="26" t="str">
        <f t="shared" si="18"/>
        <v>Demand</v>
      </c>
      <c r="E412" s="10">
        <f t="shared" si="17"/>
        <v>2033</v>
      </c>
      <c r="F412" s="25" t="str">
        <f t="shared" si="16"/>
        <v>MOTCH</v>
      </c>
      <c r="I412" s="29">
        <f>IFERROR(ROUNDDOWN(VLOOKUP(F412,INDATA_FILL_DEMAND!$E$4:$F$251,2,FALSE)*IF(E412&lt;2043,1+$N$8,1+$O$8),4),"")</f>
        <v>0.33439999999999998</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13.234999999999999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7.7511999999999999</v>
      </c>
    </row>
    <row r="502" spans="4:9" x14ac:dyDescent="0.3">
      <c r="D502" s="26" t="str">
        <f t="shared" si="21"/>
        <v>Demand</v>
      </c>
      <c r="E502" s="10">
        <f>E501</f>
        <v>2043</v>
      </c>
      <c r="F502" s="25" t="str">
        <f t="shared" si="19"/>
        <v>RHAPB</v>
      </c>
      <c r="I502" s="29">
        <f>IFERROR(ROUNDDOWN(VLOOKUP(F502,INDATA_FILL_DEMAND!$E$4:$F$251,2,FALSE)*IF(E502&lt;2043,1+$N$8,1+$O$8),4),"")</f>
        <v>10.87</v>
      </c>
    </row>
    <row r="503" spans="4:9" x14ac:dyDescent="0.3">
      <c r="D503" s="26" t="str">
        <f t="shared" si="21"/>
        <v>Demand</v>
      </c>
      <c r="E503" s="10">
        <f t="shared" ref="E503:E566" si="22">E502</f>
        <v>2043</v>
      </c>
      <c r="F503" s="25" t="str">
        <f t="shared" si="19"/>
        <v>RHAPC</v>
      </c>
      <c r="I503" s="29">
        <f>IFERROR(ROUNDDOWN(VLOOKUP(F503,INDATA_FILL_DEMAND!$E$4:$F$251,2,FALSE)*IF(E503&lt;2043,1+$N$8,1+$O$8),4),"")</f>
        <v>165.3903</v>
      </c>
    </row>
    <row r="504" spans="4:9" x14ac:dyDescent="0.3">
      <c r="D504" s="26" t="str">
        <f t="shared" si="21"/>
        <v>Demand</v>
      </c>
      <c r="E504" s="10">
        <f t="shared" si="22"/>
        <v>2043</v>
      </c>
      <c r="F504" s="25" t="str">
        <f t="shared" si="19"/>
        <v>RHAPE</v>
      </c>
      <c r="I504" s="29">
        <f>IFERROR(ROUNDDOWN(VLOOKUP(F504,INDATA_FILL_DEMAND!$E$4:$F$251,2,FALSE)*IF(E504&lt;2043,1+$N$8,1+$O$8),4),"")</f>
        <v>23.391200000000001</v>
      </c>
    </row>
    <row r="505" spans="4:9" x14ac:dyDescent="0.3">
      <c r="D505" s="26" t="str">
        <f t="shared" si="21"/>
        <v>Demand</v>
      </c>
      <c r="E505" s="10">
        <f t="shared" si="22"/>
        <v>2043</v>
      </c>
      <c r="F505" s="25" t="str">
        <f t="shared" si="19"/>
        <v>RHHSA</v>
      </c>
      <c r="I505" s="29">
        <f>IFERROR(ROUNDDOWN(VLOOKUP(F505,INDATA_FILL_DEMAND!$E$4:$F$251,2,FALSE)*IF(E505&lt;2043,1+$N$8,1+$O$8),4),"")</f>
        <v>14.456</v>
      </c>
    </row>
    <row r="506" spans="4:9" x14ac:dyDescent="0.3">
      <c r="D506" s="26" t="str">
        <f t="shared" si="21"/>
        <v>Demand</v>
      </c>
      <c r="E506" s="10">
        <f t="shared" si="22"/>
        <v>2043</v>
      </c>
      <c r="F506" s="25" t="str">
        <f t="shared" si="19"/>
        <v>RHHSB</v>
      </c>
      <c r="I506" s="29">
        <f>IFERROR(ROUNDDOWN(VLOOKUP(F506,INDATA_FILL_DEMAND!$E$4:$F$251,2,FALSE)*IF(E506&lt;2043,1+$N$8,1+$O$8),4),"")</f>
        <v>57.163699999999999</v>
      </c>
    </row>
    <row r="507" spans="4:9" x14ac:dyDescent="0.3">
      <c r="D507" s="26" t="str">
        <f t="shared" si="21"/>
        <v>Demand</v>
      </c>
      <c r="E507" s="10">
        <f t="shared" si="22"/>
        <v>2043</v>
      </c>
      <c r="F507" s="25" t="str">
        <f t="shared" si="19"/>
        <v>RHHSC</v>
      </c>
      <c r="I507" s="29">
        <f>IFERROR(ROUNDDOWN(VLOOKUP(F507,INDATA_FILL_DEMAND!$E$4:$F$251,2,FALSE)*IF(E507&lt;2043,1+$N$8,1+$O$8),4),"")</f>
        <v>335.63119999999998</v>
      </c>
    </row>
    <row r="508" spans="4:9" x14ac:dyDescent="0.3">
      <c r="D508" s="26" t="str">
        <f t="shared" si="21"/>
        <v>Demand</v>
      </c>
      <c r="E508" s="10">
        <f t="shared" si="22"/>
        <v>2043</v>
      </c>
      <c r="F508" s="25" t="str">
        <f t="shared" si="19"/>
        <v>RHHSE</v>
      </c>
      <c r="I508" s="29">
        <f>IFERROR(ROUNDDOWN(VLOOKUP(F508,INDATA_FILL_DEMAND!$E$4:$F$251,2,FALSE)*IF(E508&lt;2043,1+$N$8,1+$O$8),4),"")</f>
        <v>39.408299999999997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1.8964000000000001</v>
      </c>
    </row>
    <row r="518" spans="4:9" x14ac:dyDescent="0.3">
      <c r="D518" s="26" t="str">
        <f t="shared" si="21"/>
        <v>Demand</v>
      </c>
      <c r="E518" s="10">
        <f t="shared" si="22"/>
        <v>2043</v>
      </c>
      <c r="F518" s="25" t="str">
        <f t="shared" si="23"/>
        <v>RWAPB</v>
      </c>
      <c r="I518" s="29">
        <f>IFERROR(ROUNDDOWN(VLOOKUP(F518,INDATA_FILL_DEMAND!$E$4:$F$251,2,FALSE)*IF(E518&lt;2043,1+$N$8,1+$O$8),4),"")</f>
        <v>2.6595</v>
      </c>
    </row>
    <row r="519" spans="4:9" x14ac:dyDescent="0.3">
      <c r="D519" s="26" t="str">
        <f t="shared" si="21"/>
        <v>Demand</v>
      </c>
      <c r="E519" s="10">
        <f t="shared" si="22"/>
        <v>2043</v>
      </c>
      <c r="F519" s="25" t="str">
        <f t="shared" si="23"/>
        <v>RWAPC</v>
      </c>
      <c r="I519" s="29">
        <f>IFERROR(ROUNDDOWN(VLOOKUP(F519,INDATA_FILL_DEMAND!$E$4:$F$251,2,FALSE)*IF(E519&lt;2043,1+$N$8,1+$O$8),4),"")</f>
        <v>40.466000000000001</v>
      </c>
    </row>
    <row r="520" spans="4:9" x14ac:dyDescent="0.3">
      <c r="D520" s="26" t="str">
        <f t="shared" si="21"/>
        <v>Demand</v>
      </c>
      <c r="E520" s="10">
        <f t="shared" si="22"/>
        <v>2043</v>
      </c>
      <c r="F520" s="25" t="str">
        <f t="shared" si="23"/>
        <v>RWAPE</v>
      </c>
      <c r="I520" s="29">
        <f>IFERROR(ROUNDDOWN(VLOOKUP(F520,INDATA_FILL_DEMAND!$E$4:$F$251,2,FALSE)*IF(E520&lt;2043,1+$N$8,1+$O$8),4),"")</f>
        <v>5.7230999999999996</v>
      </c>
    </row>
    <row r="521" spans="4:9" x14ac:dyDescent="0.3">
      <c r="D521" s="26" t="str">
        <f t="shared" si="21"/>
        <v>Demand</v>
      </c>
      <c r="E521" s="10">
        <f t="shared" si="22"/>
        <v>2043</v>
      </c>
      <c r="F521" s="25" t="str">
        <f t="shared" si="23"/>
        <v>RWHSA</v>
      </c>
      <c r="I521" s="29">
        <f>IFERROR(ROUNDDOWN(VLOOKUP(F521,INDATA_FILL_DEMAND!$E$4:$F$251,2,FALSE)*IF(E521&lt;2043,1+$N$8,1+$O$8),4),"")</f>
        <v>1.6831</v>
      </c>
    </row>
    <row r="522" spans="4:9" x14ac:dyDescent="0.3">
      <c r="D522" s="26" t="str">
        <f t="shared" si="21"/>
        <v>Demand</v>
      </c>
      <c r="E522" s="10">
        <f t="shared" si="22"/>
        <v>2043</v>
      </c>
      <c r="F522" s="25" t="str">
        <f t="shared" si="23"/>
        <v>RWHSB</v>
      </c>
      <c r="I522" s="29">
        <f>IFERROR(ROUNDDOWN(VLOOKUP(F522,INDATA_FILL_DEMAND!$E$4:$F$251,2,FALSE)*IF(E522&lt;2043,1+$N$8,1+$O$8),4),"")</f>
        <v>6.6558000000000002</v>
      </c>
    </row>
    <row r="523" spans="4:9" x14ac:dyDescent="0.3">
      <c r="D523" s="26" t="str">
        <f t="shared" si="21"/>
        <v>Demand</v>
      </c>
      <c r="E523" s="10">
        <f t="shared" si="22"/>
        <v>2043</v>
      </c>
      <c r="F523" s="25" t="str">
        <f t="shared" si="23"/>
        <v>RWHSC</v>
      </c>
      <c r="I523" s="29">
        <f>IFERROR(ROUNDDOWN(VLOOKUP(F523,INDATA_FILL_DEMAND!$E$4:$F$251,2,FALSE)*IF(E523&lt;2043,1+$N$8,1+$O$8),4),"")</f>
        <v>39.078899999999997</v>
      </c>
    </row>
    <row r="524" spans="4:9" x14ac:dyDescent="0.3">
      <c r="D524" s="26" t="str">
        <f t="shared" si="21"/>
        <v>Demand</v>
      </c>
      <c r="E524" s="10">
        <f t="shared" si="22"/>
        <v>2043</v>
      </c>
      <c r="F524" s="25" t="str">
        <f t="shared" si="23"/>
        <v>RWHSE</v>
      </c>
      <c r="I524" s="29">
        <f>IFERROR(ROUNDDOWN(VLOOKUP(F524,INDATA_FILL_DEMAND!$E$4:$F$251,2,FALSE)*IF(E524&lt;2043,1+$N$8,1+$O$8),4),"")</f>
        <v>2.7730000000000001</v>
      </c>
    </row>
    <row r="525" spans="4:9" x14ac:dyDescent="0.3">
      <c r="D525" s="26" t="str">
        <f t="shared" si="21"/>
        <v>Demand</v>
      </c>
      <c r="E525" s="10">
        <f t="shared" si="22"/>
        <v>2043</v>
      </c>
      <c r="F525" s="25" t="str">
        <f t="shared" si="23"/>
        <v>RKAPA</v>
      </c>
      <c r="I525" s="29">
        <f>IFERROR(ROUNDDOWN(VLOOKUP(F525,INDATA_FILL_DEMAND!$E$4:$F$251,2,FALSE)*IF(E525&lt;2043,1+$N$8,1+$O$8),4),"")</f>
        <v>1.83E-2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2.5700000000000001E-2</v>
      </c>
    </row>
    <row r="527" spans="4:9" x14ac:dyDescent="0.3">
      <c r="D527" s="26" t="str">
        <f t="shared" si="24"/>
        <v>Demand</v>
      </c>
      <c r="E527" s="10">
        <f t="shared" si="22"/>
        <v>2043</v>
      </c>
      <c r="F527" s="25" t="str">
        <f t="shared" si="23"/>
        <v>RKAPC</v>
      </c>
      <c r="I527" s="29">
        <f>IFERROR(ROUNDDOWN(VLOOKUP(F527,INDATA_FILL_DEMAND!$E$4:$F$251,2,FALSE)*IF(E527&lt;2043,1+$N$8,1+$O$8),4),"")</f>
        <v>0.39250000000000002</v>
      </c>
    </row>
    <row r="528" spans="4:9" x14ac:dyDescent="0.3">
      <c r="D528" s="26" t="str">
        <f t="shared" si="24"/>
        <v>Demand</v>
      </c>
      <c r="E528" s="10">
        <f t="shared" si="22"/>
        <v>2043</v>
      </c>
      <c r="F528" s="25" t="str">
        <f t="shared" si="23"/>
        <v>RKAPE</v>
      </c>
      <c r="I528" s="29">
        <f>IFERROR(ROUNDDOWN(VLOOKUP(F528,INDATA_FILL_DEMAND!$E$4:$F$251,2,FALSE)*IF(E528&lt;2043,1+$N$8,1+$O$8),4),"")</f>
        <v>5.5500000000000001E-2</v>
      </c>
    </row>
    <row r="529" spans="4:9" x14ac:dyDescent="0.3">
      <c r="D529" s="26" t="str">
        <f t="shared" si="24"/>
        <v>Demand</v>
      </c>
      <c r="E529" s="10">
        <f t="shared" si="22"/>
        <v>2043</v>
      </c>
      <c r="F529" s="25" t="str">
        <f t="shared" si="23"/>
        <v>RKHSA</v>
      </c>
      <c r="I529" s="29">
        <f>IFERROR(ROUNDDOWN(VLOOKUP(F529,INDATA_FILL_DEMAND!$E$4:$F$251,2,FALSE)*IF(E529&lt;2043,1+$N$8,1+$O$8),4),"")</f>
        <v>0.27979999999999999</v>
      </c>
    </row>
    <row r="530" spans="4:9" x14ac:dyDescent="0.3">
      <c r="D530" s="26" t="str">
        <f t="shared" si="24"/>
        <v>Demand</v>
      </c>
      <c r="E530" s="10">
        <f t="shared" si="22"/>
        <v>2043</v>
      </c>
      <c r="F530" s="25" t="str">
        <f t="shared" si="23"/>
        <v>RKHSB</v>
      </c>
      <c r="I530" s="29">
        <f>IFERROR(ROUNDDOWN(VLOOKUP(F530,INDATA_FILL_DEMAND!$E$4:$F$251,2,FALSE)*IF(E530&lt;2043,1+$N$8,1+$O$8),4),"")</f>
        <v>1.1067</v>
      </c>
    </row>
    <row r="531" spans="4:9" x14ac:dyDescent="0.3">
      <c r="D531" s="26" t="str">
        <f t="shared" si="24"/>
        <v>Demand</v>
      </c>
      <c r="E531" s="10">
        <f t="shared" si="22"/>
        <v>2043</v>
      </c>
      <c r="F531" s="25" t="str">
        <f t="shared" si="23"/>
        <v>RKHSC</v>
      </c>
      <c r="I531" s="29">
        <f>IFERROR(ROUNDDOWN(VLOOKUP(F531,INDATA_FILL_DEMAND!$E$4:$F$251,2,FALSE)*IF(E531&lt;2043,1+$N$8,1+$O$8),4),"")</f>
        <v>6.4977999999999998</v>
      </c>
    </row>
    <row r="532" spans="4:9" x14ac:dyDescent="0.3">
      <c r="D532" s="26" t="str">
        <f t="shared" si="24"/>
        <v>Demand</v>
      </c>
      <c r="E532" s="10">
        <f t="shared" si="22"/>
        <v>2043</v>
      </c>
      <c r="F532" s="25" t="str">
        <f t="shared" si="23"/>
        <v>RKHSE</v>
      </c>
      <c r="I532" s="29">
        <f>IFERROR(ROUNDDOWN(VLOOKUP(F532,INDATA_FILL_DEMAND!$E$4:$F$251,2,FALSE)*IF(E532&lt;2043,1+$N$8,1+$O$8),4),"")</f>
        <v>1.1240000000000001</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5.4000000000000003E-3</v>
      </c>
    </row>
    <row r="535" spans="4:9" x14ac:dyDescent="0.3">
      <c r="D535" s="26" t="str">
        <f t="shared" si="24"/>
        <v>Demand</v>
      </c>
      <c r="E535" s="10">
        <f t="shared" si="22"/>
        <v>2043</v>
      </c>
      <c r="F535" s="25" t="str">
        <f t="shared" si="23"/>
        <v>RLAPC</v>
      </c>
      <c r="I535" s="29">
        <f>IFERROR(ROUNDDOWN(VLOOKUP(F535,INDATA_FILL_DEMAND!$E$4:$F$251,2,FALSE)*IF(E535&lt;2043,1+$N$8,1+$O$8),4),"")</f>
        <v>8.2299999999999998E-2</v>
      </c>
    </row>
    <row r="536" spans="4:9" x14ac:dyDescent="0.3">
      <c r="D536" s="26" t="str">
        <f t="shared" si="24"/>
        <v>Demand</v>
      </c>
      <c r="E536" s="10">
        <f t="shared" si="22"/>
        <v>2043</v>
      </c>
      <c r="F536" s="25" t="str">
        <f t="shared" si="23"/>
        <v>RLAPE</v>
      </c>
      <c r="I536" s="29">
        <f>IFERROR(ROUNDDOWN(VLOOKUP(F536,INDATA_FILL_DEMAND!$E$4:$F$251,2,FALSE)*IF(E536&lt;2043,1+$N$8,1+$O$8),4),"")</f>
        <v>1.1599999999999999E-2</v>
      </c>
    </row>
    <row r="537" spans="4:9" x14ac:dyDescent="0.3">
      <c r="D537" s="26" t="str">
        <f t="shared" si="24"/>
        <v>Demand</v>
      </c>
      <c r="E537" s="10">
        <f t="shared" si="22"/>
        <v>2043</v>
      </c>
      <c r="F537" s="25" t="str">
        <f t="shared" si="23"/>
        <v>RLHSA</v>
      </c>
      <c r="I537" s="29">
        <f>IFERROR(ROUNDDOWN(VLOOKUP(F537,INDATA_FILL_DEMAND!$E$4:$F$251,2,FALSE)*IF(E537&lt;2043,1+$N$8,1+$O$8),4),"")</f>
        <v>5.8599999999999999E-2</v>
      </c>
    </row>
    <row r="538" spans="4:9" x14ac:dyDescent="0.3">
      <c r="D538" s="26" t="str">
        <f t="shared" si="24"/>
        <v>Demand</v>
      </c>
      <c r="E538" s="10">
        <f t="shared" si="22"/>
        <v>2043</v>
      </c>
      <c r="F538" s="25" t="str">
        <f t="shared" si="23"/>
        <v>RLHSB</v>
      </c>
      <c r="I538" s="29">
        <f>IFERROR(ROUNDDOWN(VLOOKUP(F538,INDATA_FILL_DEMAND!$E$4:$F$251,2,FALSE)*IF(E538&lt;2043,1+$N$8,1+$O$8),4),"")</f>
        <v>0.23200000000000001</v>
      </c>
    </row>
    <row r="539" spans="4:9" x14ac:dyDescent="0.3">
      <c r="D539" s="26" t="str">
        <f t="shared" si="24"/>
        <v>Demand</v>
      </c>
      <c r="E539" s="10">
        <f t="shared" si="22"/>
        <v>2043</v>
      </c>
      <c r="F539" s="25" t="str">
        <f t="shared" si="23"/>
        <v>RLHSC</v>
      </c>
      <c r="I539" s="29">
        <f>IFERROR(ROUNDDOWN(VLOOKUP(F539,INDATA_FILL_DEMAND!$E$4:$F$251,2,FALSE)*IF(E539&lt;2043,1+$N$8,1+$O$8),4),"")</f>
        <v>1.3625</v>
      </c>
    </row>
    <row r="540" spans="4:9" x14ac:dyDescent="0.3">
      <c r="D540" s="26" t="str">
        <f t="shared" si="24"/>
        <v>Demand</v>
      </c>
      <c r="E540" s="10">
        <f t="shared" si="22"/>
        <v>2043</v>
      </c>
      <c r="F540" s="25" t="str">
        <f t="shared" si="23"/>
        <v>RLHSE</v>
      </c>
      <c r="I540" s="29">
        <f>IFERROR(ROUNDDOWN(VLOOKUP(F540,INDATA_FILL_DEMAND!$E$4:$F$251,2,FALSE)*IF(E540&lt;2043,1+$N$8,1+$O$8),4),"")</f>
        <v>0.23569999999999999</v>
      </c>
    </row>
    <row r="541" spans="4:9" x14ac:dyDescent="0.3">
      <c r="D541" s="26" t="str">
        <f t="shared" si="24"/>
        <v>Demand</v>
      </c>
      <c r="E541" s="10">
        <f t="shared" si="22"/>
        <v>2043</v>
      </c>
      <c r="F541" s="25" t="str">
        <f t="shared" si="23"/>
        <v>ROAPA</v>
      </c>
      <c r="I541" s="29">
        <f>IFERROR(ROUNDDOWN(VLOOKUP(F541,INDATA_FILL_DEMAND!$E$4:$F$251,2,FALSE)*IF(E541&lt;2043,1+$N$8,1+$O$8),4),"")</f>
        <v>7.3499999999999996E-2</v>
      </c>
    </row>
    <row r="542" spans="4:9" x14ac:dyDescent="0.3">
      <c r="D542" s="26" t="str">
        <f t="shared" si="24"/>
        <v>Demand</v>
      </c>
      <c r="E542" s="10">
        <f t="shared" si="22"/>
        <v>2043</v>
      </c>
      <c r="F542" s="25" t="str">
        <f t="shared" si="23"/>
        <v>ROAPB</v>
      </c>
      <c r="I542" s="29">
        <f>IFERROR(ROUNDDOWN(VLOOKUP(F542,INDATA_FILL_DEMAND!$E$4:$F$251,2,FALSE)*IF(E542&lt;2043,1+$N$8,1+$O$8),4),"")</f>
        <v>0.10299999999999999</v>
      </c>
    </row>
    <row r="543" spans="4:9" x14ac:dyDescent="0.3">
      <c r="D543" s="26" t="str">
        <f t="shared" si="24"/>
        <v>Demand</v>
      </c>
      <c r="E543" s="10">
        <f t="shared" si="22"/>
        <v>2043</v>
      </c>
      <c r="F543" s="25" t="str">
        <f t="shared" si="23"/>
        <v>ROAPC</v>
      </c>
      <c r="I543" s="29">
        <f>IFERROR(ROUNDDOWN(VLOOKUP(F543,INDATA_FILL_DEMAND!$E$4:$F$251,2,FALSE)*IF(E543&lt;2043,1+$N$8,1+$O$8),4),"")</f>
        <v>1.5686</v>
      </c>
    </row>
    <row r="544" spans="4:9" x14ac:dyDescent="0.3">
      <c r="D544" s="26" t="str">
        <f t="shared" si="24"/>
        <v>Demand</v>
      </c>
      <c r="E544" s="10">
        <f t="shared" si="22"/>
        <v>2043</v>
      </c>
      <c r="F544" s="25" t="str">
        <f t="shared" si="23"/>
        <v>ROAPE</v>
      </c>
      <c r="I544" s="29">
        <f>IFERROR(ROUNDDOWN(VLOOKUP(F544,INDATA_FILL_DEMAND!$E$4:$F$251,2,FALSE)*IF(E544&lt;2043,1+$N$8,1+$O$8),4),"")</f>
        <v>0.2218</v>
      </c>
    </row>
    <row r="545" spans="4:9" x14ac:dyDescent="0.3">
      <c r="D545" s="26" t="str">
        <f t="shared" si="24"/>
        <v>Demand</v>
      </c>
      <c r="E545" s="10">
        <f t="shared" si="22"/>
        <v>2043</v>
      </c>
      <c r="F545" s="25" t="str">
        <f t="shared" si="23"/>
        <v>ROHSA</v>
      </c>
      <c r="I545" s="29">
        <f>IFERROR(ROUNDDOWN(VLOOKUP(F545,INDATA_FILL_DEMAND!$E$4:$F$251,2,FALSE)*IF(E545&lt;2043,1+$N$8,1+$O$8),4),"")</f>
        <v>1.1184000000000001</v>
      </c>
    </row>
    <row r="546" spans="4:9" x14ac:dyDescent="0.3">
      <c r="D546" s="26" t="str">
        <f t="shared" si="24"/>
        <v>Demand</v>
      </c>
      <c r="E546" s="10">
        <f t="shared" si="22"/>
        <v>2043</v>
      </c>
      <c r="F546" s="25" t="str">
        <f t="shared" si="23"/>
        <v>ROHSB</v>
      </c>
      <c r="I546" s="29">
        <f>IFERROR(ROUNDDOWN(VLOOKUP(F546,INDATA_FILL_DEMAND!$E$4:$F$251,2,FALSE)*IF(E546&lt;2043,1+$N$8,1+$O$8),4),"")</f>
        <v>4.4226999999999999</v>
      </c>
    </row>
    <row r="547" spans="4:9" x14ac:dyDescent="0.3">
      <c r="D547" s="26" t="str">
        <f t="shared" si="24"/>
        <v>Demand</v>
      </c>
      <c r="E547" s="10">
        <f t="shared" si="22"/>
        <v>2043</v>
      </c>
      <c r="F547" s="25" t="str">
        <f t="shared" si="23"/>
        <v>ROHSC</v>
      </c>
      <c r="I547" s="29">
        <f>IFERROR(ROUNDDOWN(VLOOKUP(F547,INDATA_FILL_DEMAND!$E$4:$F$251,2,FALSE)*IF(E547&lt;2043,1+$N$8,1+$O$8),4),"")</f>
        <v>25.967600000000001</v>
      </c>
    </row>
    <row r="548" spans="4:9" x14ac:dyDescent="0.3">
      <c r="D548" s="26" t="str">
        <f t="shared" si="24"/>
        <v>Demand</v>
      </c>
      <c r="E548" s="10">
        <f t="shared" si="22"/>
        <v>2043</v>
      </c>
      <c r="F548" s="25" t="str">
        <f t="shared" si="23"/>
        <v>ROHSE</v>
      </c>
      <c r="I548" s="29">
        <f>IFERROR(ROUNDDOWN(VLOOKUP(F548,INDATA_FILL_DEMAND!$E$4:$F$251,2,FALSE)*IF(E548&lt;2043,1+$N$8,1+$O$8),4),"")</f>
        <v>4.4922000000000004</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13.619899999999999</v>
      </c>
    </row>
    <row r="558" spans="4:9" x14ac:dyDescent="0.3">
      <c r="D558" s="26" t="str">
        <f t="shared" si="24"/>
        <v>Demand</v>
      </c>
      <c r="E558" s="10">
        <f t="shared" si="22"/>
        <v>2043</v>
      </c>
      <c r="F558" s="25" t="str">
        <f t="shared" si="23"/>
        <v>CHEDU</v>
      </c>
      <c r="I558" s="29">
        <f>IFERROR(ROUNDDOWN(VLOOKUP(F558,INDATA_FILL_DEMAND!$E$4:$F$251,2,FALSE)*IF(E558&lt;2043,1+$N$8,1+$O$8),4),"")</f>
        <v>32.6995</v>
      </c>
    </row>
    <row r="559" spans="4:9" x14ac:dyDescent="0.3">
      <c r="D559" s="26" t="str">
        <f t="shared" si="24"/>
        <v>Demand</v>
      </c>
      <c r="E559" s="10">
        <f t="shared" si="22"/>
        <v>2043</v>
      </c>
      <c r="F559" s="25" t="str">
        <f t="shared" si="23"/>
        <v>CHHLT</v>
      </c>
      <c r="I559" s="29">
        <f>IFERROR(ROUNDDOWN(VLOOKUP(F559,INDATA_FILL_DEMAND!$E$4:$F$251,2,FALSE)*IF(E559&lt;2043,1+$N$8,1+$O$8),4),"")</f>
        <v>2.4565999999999999</v>
      </c>
    </row>
    <row r="560" spans="4:9" x14ac:dyDescent="0.3">
      <c r="D560" s="26" t="str">
        <f t="shared" si="24"/>
        <v>Demand</v>
      </c>
      <c r="E560" s="10">
        <f t="shared" si="22"/>
        <v>2043</v>
      </c>
      <c r="F560" s="25" t="str">
        <f t="shared" si="23"/>
        <v>CHOFF</v>
      </c>
      <c r="I560" s="29">
        <f>IFERROR(ROUNDDOWN(VLOOKUP(F560,INDATA_FILL_DEMAND!$E$4:$F$251,2,FALSE)*IF(E560&lt;2043,1+$N$8,1+$O$8),4),"")</f>
        <v>3.4862000000000002</v>
      </c>
    </row>
    <row r="561" spans="4:9" x14ac:dyDescent="0.3">
      <c r="D561" s="26" t="str">
        <f t="shared" si="24"/>
        <v>Demand</v>
      </c>
      <c r="E561" s="10">
        <f t="shared" si="22"/>
        <v>2043</v>
      </c>
      <c r="F561" s="25" t="str">
        <f t="shared" si="23"/>
        <v>CHOTH</v>
      </c>
      <c r="I561" s="29">
        <f>IFERROR(ROUNDDOWN(VLOOKUP(F561,INDATA_FILL_DEMAND!$E$4:$F$251,2,FALSE)*IF(E561&lt;2043,1+$N$8,1+$O$8),4),"")</f>
        <v>20.754999999999999</v>
      </c>
    </row>
    <row r="562" spans="4:9" x14ac:dyDescent="0.3">
      <c r="D562" s="26" t="str">
        <f t="shared" si="24"/>
        <v>Demand</v>
      </c>
      <c r="E562" s="10">
        <f t="shared" si="22"/>
        <v>2043</v>
      </c>
      <c r="F562" s="25" t="str">
        <f t="shared" si="23"/>
        <v>CHRET</v>
      </c>
      <c r="I562" s="29">
        <f>IFERROR(ROUNDDOWN(VLOOKUP(F562,INDATA_FILL_DEMAND!$E$4:$F$251,2,FALSE)*IF(E562&lt;2043,1+$N$8,1+$O$8),4),"")</f>
        <v>4.2991000000000001</v>
      </c>
    </row>
    <row r="563" spans="4:9" x14ac:dyDescent="0.3">
      <c r="D563" s="26" t="str">
        <f t="shared" si="24"/>
        <v>Demand</v>
      </c>
      <c r="E563" s="10">
        <f t="shared" si="22"/>
        <v>2043</v>
      </c>
      <c r="F563" s="25" t="str">
        <f t="shared" si="23"/>
        <v>CHSPO</v>
      </c>
      <c r="I563" s="29">
        <f>IFERROR(ROUNDDOWN(VLOOKUP(F563,INDATA_FILL_DEMAND!$E$4:$F$251,2,FALSE)*IF(E563&lt;2043,1+$N$8,1+$O$8),4),"")</f>
        <v>9.2213999999999992</v>
      </c>
    </row>
    <row r="564" spans="4:9" x14ac:dyDescent="0.3">
      <c r="D564" s="26" t="str">
        <f t="shared" si="24"/>
        <v>Demand</v>
      </c>
      <c r="E564" s="10">
        <f t="shared" si="22"/>
        <v>2043</v>
      </c>
      <c r="F564" s="25" t="str">
        <f t="shared" si="23"/>
        <v>CHTUR</v>
      </c>
      <c r="I564" s="29">
        <f>IFERROR(ROUNDDOWN(VLOOKUP(F564,INDATA_FILL_DEMAND!$E$4:$F$251,2,FALSE)*IF(E564&lt;2043,1+$N$8,1+$O$8),4),"")</f>
        <v>2.6192000000000002</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3.2229999999999999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7.7381000000000002</v>
      </c>
    </row>
    <row r="575" spans="4:9" x14ac:dyDescent="0.3">
      <c r="D575" s="26" t="str">
        <f t="shared" si="24"/>
        <v>Demand</v>
      </c>
      <c r="E575" s="10">
        <f t="shared" si="25"/>
        <v>2043</v>
      </c>
      <c r="F575" s="25" t="str">
        <f t="shared" si="26"/>
        <v>CWHLT</v>
      </c>
      <c r="I575" s="29">
        <f>IFERROR(ROUNDDOWN(VLOOKUP(F575,INDATA_FILL_DEMAND!$E$4:$F$251,2,FALSE)*IF(E575&lt;2043,1+$N$8,1+$O$8),4),"")</f>
        <v>0.58130000000000004</v>
      </c>
    </row>
    <row r="576" spans="4:9" x14ac:dyDescent="0.3">
      <c r="D576" s="26" t="str">
        <f t="shared" si="24"/>
        <v>Demand</v>
      </c>
      <c r="E576" s="10">
        <f t="shared" si="25"/>
        <v>2043</v>
      </c>
      <c r="F576" s="25" t="str">
        <f t="shared" si="26"/>
        <v>CWOFF</v>
      </c>
      <c r="I576" s="29">
        <f>IFERROR(ROUNDDOWN(VLOOKUP(F576,INDATA_FILL_DEMAND!$E$4:$F$251,2,FALSE)*IF(E576&lt;2043,1+$N$8,1+$O$8),4),"")</f>
        <v>0.82499999999999996</v>
      </c>
    </row>
    <row r="577" spans="4:9" x14ac:dyDescent="0.3">
      <c r="D577" s="26" t="str">
        <f t="shared" si="24"/>
        <v>Demand</v>
      </c>
      <c r="E577" s="10">
        <f t="shared" si="25"/>
        <v>2043</v>
      </c>
      <c r="F577" s="25" t="str">
        <f t="shared" si="26"/>
        <v>CWOTH</v>
      </c>
      <c r="I577" s="29">
        <f>IFERROR(ROUNDDOWN(VLOOKUP(F577,INDATA_FILL_DEMAND!$E$4:$F$251,2,FALSE)*IF(E577&lt;2043,1+$N$8,1+$O$8),4),"")</f>
        <v>4.9115000000000002</v>
      </c>
    </row>
    <row r="578" spans="4:9" x14ac:dyDescent="0.3">
      <c r="D578" s="26" t="str">
        <f t="shared" si="24"/>
        <v>Demand</v>
      </c>
      <c r="E578" s="10">
        <f t="shared" si="25"/>
        <v>2043</v>
      </c>
      <c r="F578" s="25" t="str">
        <f t="shared" si="26"/>
        <v>CWRET</v>
      </c>
      <c r="I578" s="29">
        <f>IFERROR(ROUNDDOWN(VLOOKUP(F578,INDATA_FILL_DEMAND!$E$4:$F$251,2,FALSE)*IF(E578&lt;2043,1+$N$8,1+$O$8),4),"")</f>
        <v>1.0173000000000001</v>
      </c>
    </row>
    <row r="579" spans="4:9" x14ac:dyDescent="0.3">
      <c r="D579" s="26" t="str">
        <f t="shared" si="24"/>
        <v>Demand</v>
      </c>
      <c r="E579" s="10">
        <f t="shared" si="25"/>
        <v>2043</v>
      </c>
      <c r="F579" s="25" t="str">
        <f t="shared" si="26"/>
        <v>CWSPO</v>
      </c>
      <c r="I579" s="29">
        <f>IFERROR(ROUNDDOWN(VLOOKUP(F579,INDATA_FILL_DEMAND!$E$4:$F$251,2,FALSE)*IF(E579&lt;2043,1+$N$8,1+$O$8),4),"")</f>
        <v>2.1821000000000002</v>
      </c>
    </row>
    <row r="580" spans="4:9" x14ac:dyDescent="0.3">
      <c r="D580" s="26" t="str">
        <f t="shared" si="24"/>
        <v>Demand</v>
      </c>
      <c r="E580" s="10">
        <f t="shared" si="25"/>
        <v>2043</v>
      </c>
      <c r="F580" s="25" t="str">
        <f t="shared" si="26"/>
        <v>CWTUR</v>
      </c>
      <c r="I580" s="29">
        <f>IFERROR(ROUNDDOWN(VLOOKUP(F580,INDATA_FILL_DEMAND!$E$4:$F$251,2,FALSE)*IF(E580&lt;2043,1+$N$8,1+$O$8),4),"")</f>
        <v>0.61980000000000002</v>
      </c>
    </row>
    <row r="581" spans="4:9" x14ac:dyDescent="0.3">
      <c r="D581" s="26" t="str">
        <f t="shared" si="24"/>
        <v>Demand</v>
      </c>
      <c r="E581" s="10">
        <f t="shared" si="25"/>
        <v>2043</v>
      </c>
      <c r="F581" s="25" t="str">
        <f t="shared" si="26"/>
        <v>CKCUL</v>
      </c>
      <c r="I581" s="29">
        <f>IFERROR(ROUNDDOWN(VLOOKUP(F581,INDATA_FILL_DEMAND!$E$4:$F$251,2,FALSE)*IF(E581&lt;2043,1+$N$8,1+$O$8),4),"")</f>
        <v>0.68610000000000004</v>
      </c>
    </row>
    <row r="582" spans="4:9" x14ac:dyDescent="0.3">
      <c r="D582" s="26" t="str">
        <f t="shared" si="24"/>
        <v>Demand</v>
      </c>
      <c r="E582" s="10">
        <f t="shared" si="25"/>
        <v>2043</v>
      </c>
      <c r="F582" s="25" t="str">
        <f t="shared" si="26"/>
        <v>CKEDU</v>
      </c>
      <c r="I582" s="29">
        <f>IFERROR(ROUNDDOWN(VLOOKUP(F582,INDATA_FILL_DEMAND!$E$4:$F$251,2,FALSE)*IF(E582&lt;2043,1+$N$8,1+$O$8),4),"")</f>
        <v>1.6473</v>
      </c>
    </row>
    <row r="583" spans="4:9" x14ac:dyDescent="0.3">
      <c r="D583" s="26" t="str">
        <f t="shared" si="24"/>
        <v>Demand</v>
      </c>
      <c r="E583" s="10">
        <f t="shared" si="25"/>
        <v>2043</v>
      </c>
      <c r="F583" s="25" t="str">
        <f t="shared" si="26"/>
        <v>CKHLT</v>
      </c>
      <c r="I583" s="29">
        <f>IFERROR(ROUNDDOWN(VLOOKUP(F583,INDATA_FILL_DEMAND!$E$4:$F$251,2,FALSE)*IF(E583&lt;2043,1+$N$8,1+$O$8),4),"")</f>
        <v>0.1237</v>
      </c>
    </row>
    <row r="584" spans="4:9" x14ac:dyDescent="0.3">
      <c r="D584" s="26" t="str">
        <f t="shared" si="24"/>
        <v>Demand</v>
      </c>
      <c r="E584" s="10">
        <f t="shared" si="25"/>
        <v>2043</v>
      </c>
      <c r="F584" s="25" t="str">
        <f t="shared" si="26"/>
        <v>CKOFF</v>
      </c>
      <c r="I584" s="29">
        <f>IFERROR(ROUNDDOWN(VLOOKUP(F584,INDATA_FILL_DEMAND!$E$4:$F$251,2,FALSE)*IF(E584&lt;2043,1+$N$8,1+$O$8),4),"")</f>
        <v>0.17560000000000001</v>
      </c>
    </row>
    <row r="585" spans="4:9" x14ac:dyDescent="0.3">
      <c r="D585" s="26" t="str">
        <f t="shared" si="24"/>
        <v>Demand</v>
      </c>
      <c r="E585" s="10">
        <f t="shared" si="25"/>
        <v>2043</v>
      </c>
      <c r="F585" s="25" t="str">
        <f t="shared" si="26"/>
        <v>CKOTH</v>
      </c>
      <c r="I585" s="29">
        <f>IFERROR(ROUNDDOWN(VLOOKUP(F585,INDATA_FILL_DEMAND!$E$4:$F$251,2,FALSE)*IF(E585&lt;2043,1+$N$8,1+$O$8),4),"")</f>
        <v>1.0456000000000001</v>
      </c>
    </row>
    <row r="586" spans="4:9" x14ac:dyDescent="0.3">
      <c r="D586" s="26" t="str">
        <f t="shared" si="24"/>
        <v>Demand</v>
      </c>
      <c r="E586" s="10">
        <f t="shared" si="25"/>
        <v>2043</v>
      </c>
      <c r="F586" s="25" t="str">
        <f t="shared" si="26"/>
        <v>CKRET</v>
      </c>
      <c r="I586" s="29">
        <f>IFERROR(ROUNDDOWN(VLOOKUP(F586,INDATA_FILL_DEMAND!$E$4:$F$251,2,FALSE)*IF(E586&lt;2043,1+$N$8,1+$O$8),4),"")</f>
        <v>0.2165</v>
      </c>
    </row>
    <row r="587" spans="4:9" x14ac:dyDescent="0.3">
      <c r="D587" s="26" t="str">
        <f t="shared" si="24"/>
        <v>Demand</v>
      </c>
      <c r="E587" s="10">
        <f t="shared" si="25"/>
        <v>2043</v>
      </c>
      <c r="F587" s="25" t="str">
        <f t="shared" si="26"/>
        <v>CKSPO</v>
      </c>
      <c r="I587" s="29">
        <f>IFERROR(ROUNDDOWN(VLOOKUP(F587,INDATA_FILL_DEMAND!$E$4:$F$251,2,FALSE)*IF(E587&lt;2043,1+$N$8,1+$O$8),4),"")</f>
        <v>0.46450000000000002</v>
      </c>
    </row>
    <row r="588" spans="4:9" x14ac:dyDescent="0.3">
      <c r="D588" s="26" t="str">
        <f t="shared" si="24"/>
        <v>Demand</v>
      </c>
      <c r="E588" s="10">
        <f t="shared" si="25"/>
        <v>2043</v>
      </c>
      <c r="F588" s="25" t="str">
        <f t="shared" si="26"/>
        <v>CKTUR</v>
      </c>
      <c r="I588" s="29">
        <f>IFERROR(ROUNDDOWN(VLOOKUP(F588,INDATA_FILL_DEMAND!$E$4:$F$251,2,FALSE)*IF(E588&lt;2043,1+$N$8,1+$O$8),4),"")</f>
        <v>0.13189999999999999</v>
      </c>
    </row>
    <row r="589" spans="4:9" x14ac:dyDescent="0.3">
      <c r="D589" s="26" t="str">
        <f t="shared" si="24"/>
        <v>Demand</v>
      </c>
      <c r="E589" s="10">
        <f t="shared" si="25"/>
        <v>2043</v>
      </c>
      <c r="F589" s="25" t="str">
        <f t="shared" si="26"/>
        <v>CLCUL</v>
      </c>
      <c r="I589" s="29">
        <f>IFERROR(ROUNDDOWN(VLOOKUP(F589,INDATA_FILL_DEMAND!$E$4:$F$251,2,FALSE)*IF(E589&lt;2043,1+$N$8,1+$O$8),4),"")</f>
        <v>0.90800000000000003</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2.1800999999999999</v>
      </c>
    </row>
    <row r="591" spans="4:9" x14ac:dyDescent="0.3">
      <c r="D591" s="26" t="str">
        <f t="shared" si="27"/>
        <v>Demand</v>
      </c>
      <c r="E591" s="10">
        <f t="shared" si="25"/>
        <v>2043</v>
      </c>
      <c r="F591" s="25" t="str">
        <f t="shared" si="26"/>
        <v>CLHLT</v>
      </c>
      <c r="I591" s="29">
        <f>IFERROR(ROUNDDOWN(VLOOKUP(F591,INDATA_FILL_DEMAND!$E$4:$F$251,2,FALSE)*IF(E591&lt;2043,1+$N$8,1+$O$8),4),"")</f>
        <v>0.16370000000000001</v>
      </c>
    </row>
    <row r="592" spans="4:9" x14ac:dyDescent="0.3">
      <c r="D592" s="26" t="str">
        <f t="shared" si="27"/>
        <v>Demand</v>
      </c>
      <c r="E592" s="10">
        <f t="shared" si="25"/>
        <v>2043</v>
      </c>
      <c r="F592" s="25" t="str">
        <f t="shared" si="26"/>
        <v>CLOFF</v>
      </c>
      <c r="I592" s="29">
        <f>IFERROR(ROUNDDOWN(VLOOKUP(F592,INDATA_FILL_DEMAND!$E$4:$F$251,2,FALSE)*IF(E592&lt;2043,1+$N$8,1+$O$8),4),"")</f>
        <v>0.2324</v>
      </c>
    </row>
    <row r="593" spans="4:9" x14ac:dyDescent="0.3">
      <c r="D593" s="26" t="str">
        <f t="shared" si="27"/>
        <v>Demand</v>
      </c>
      <c r="E593" s="10">
        <f t="shared" si="25"/>
        <v>2043</v>
      </c>
      <c r="F593" s="25" t="str">
        <f t="shared" si="26"/>
        <v>CLOTH</v>
      </c>
      <c r="I593" s="29">
        <f>IFERROR(ROUNDDOWN(VLOOKUP(F593,INDATA_FILL_DEMAND!$E$4:$F$251,2,FALSE)*IF(E593&lt;2043,1+$N$8,1+$O$8),4),"")</f>
        <v>1.3836999999999999</v>
      </c>
    </row>
    <row r="594" spans="4:9" x14ac:dyDescent="0.3">
      <c r="D594" s="26" t="str">
        <f t="shared" si="27"/>
        <v>Demand</v>
      </c>
      <c r="E594" s="10">
        <f t="shared" si="25"/>
        <v>2043</v>
      </c>
      <c r="F594" s="25" t="str">
        <f t="shared" si="26"/>
        <v>CLRET</v>
      </c>
      <c r="I594" s="29">
        <f>IFERROR(ROUNDDOWN(VLOOKUP(F594,INDATA_FILL_DEMAND!$E$4:$F$251,2,FALSE)*IF(E594&lt;2043,1+$N$8,1+$O$8),4),"")</f>
        <v>0.28660000000000002</v>
      </c>
    </row>
    <row r="595" spans="4:9" x14ac:dyDescent="0.3">
      <c r="D595" s="26" t="str">
        <f t="shared" si="27"/>
        <v>Demand</v>
      </c>
      <c r="E595" s="10">
        <f t="shared" si="25"/>
        <v>2043</v>
      </c>
      <c r="F595" s="25" t="str">
        <f t="shared" si="26"/>
        <v>CLSPO</v>
      </c>
      <c r="I595" s="29">
        <f>IFERROR(ROUNDDOWN(VLOOKUP(F595,INDATA_FILL_DEMAND!$E$4:$F$251,2,FALSE)*IF(E595&lt;2043,1+$N$8,1+$O$8),4),"")</f>
        <v>0.61480000000000001</v>
      </c>
    </row>
    <row r="596" spans="4:9" x14ac:dyDescent="0.3">
      <c r="D596" s="26" t="str">
        <f t="shared" si="27"/>
        <v>Demand</v>
      </c>
      <c r="E596" s="10">
        <f t="shared" si="25"/>
        <v>2043</v>
      </c>
      <c r="F596" s="25" t="str">
        <f t="shared" si="26"/>
        <v>CLTUR</v>
      </c>
      <c r="I596" s="29">
        <f>IFERROR(ROUNDDOWN(VLOOKUP(F596,INDATA_FILL_DEMAND!$E$4:$F$251,2,FALSE)*IF(E596&lt;2043,1+$N$8,1+$O$8),4),"")</f>
        <v>0.17460000000000001</v>
      </c>
    </row>
    <row r="597" spans="4:9" x14ac:dyDescent="0.3">
      <c r="D597" s="26" t="str">
        <f t="shared" si="27"/>
        <v>Demand</v>
      </c>
      <c r="E597" s="10">
        <f t="shared" si="25"/>
        <v>2043</v>
      </c>
      <c r="F597" s="25" t="str">
        <f t="shared" si="26"/>
        <v>COCUL</v>
      </c>
      <c r="I597" s="29">
        <f>IFERROR(ROUNDDOWN(VLOOKUP(F597,INDATA_FILL_DEMAND!$E$4:$F$251,2,FALSE)*IF(E597&lt;2043,1+$N$8,1+$O$8),4),"")</f>
        <v>4.3029999999999999</v>
      </c>
    </row>
    <row r="598" spans="4:9" x14ac:dyDescent="0.3">
      <c r="D598" s="26" t="str">
        <f t="shared" si="27"/>
        <v>Demand</v>
      </c>
      <c r="E598" s="10">
        <f t="shared" si="25"/>
        <v>2043</v>
      </c>
      <c r="F598" s="25" t="str">
        <f t="shared" si="26"/>
        <v>COEDU</v>
      </c>
      <c r="I598" s="29">
        <f>IFERROR(ROUNDDOWN(VLOOKUP(F598,INDATA_FILL_DEMAND!$E$4:$F$251,2,FALSE)*IF(E598&lt;2043,1+$N$8,1+$O$8),4),"")</f>
        <v>10.331</v>
      </c>
    </row>
    <row r="599" spans="4:9" x14ac:dyDescent="0.3">
      <c r="D599" s="26" t="str">
        <f t="shared" si="27"/>
        <v>Demand</v>
      </c>
      <c r="E599" s="10">
        <f t="shared" si="25"/>
        <v>2043</v>
      </c>
      <c r="F599" s="25" t="str">
        <f t="shared" si="26"/>
        <v>COHLT</v>
      </c>
      <c r="I599" s="29">
        <f>IFERROR(ROUNDDOWN(VLOOKUP(F599,INDATA_FILL_DEMAND!$E$4:$F$251,2,FALSE)*IF(E599&lt;2043,1+$N$8,1+$O$8),4),"")</f>
        <v>0.77610000000000001</v>
      </c>
    </row>
    <row r="600" spans="4:9" x14ac:dyDescent="0.3">
      <c r="D600" s="26" t="str">
        <f t="shared" si="27"/>
        <v>Demand</v>
      </c>
      <c r="E600" s="10">
        <f t="shared" si="25"/>
        <v>2043</v>
      </c>
      <c r="F600" s="25" t="str">
        <f t="shared" si="26"/>
        <v>COOFF</v>
      </c>
      <c r="I600" s="29">
        <f>IFERROR(ROUNDDOWN(VLOOKUP(F600,INDATA_FILL_DEMAND!$E$4:$F$251,2,FALSE)*IF(E600&lt;2043,1+$N$8,1+$O$8),4),"")</f>
        <v>1.1013999999999999</v>
      </c>
    </row>
    <row r="601" spans="4:9" x14ac:dyDescent="0.3">
      <c r="D601" s="26" t="str">
        <f t="shared" si="27"/>
        <v>Demand</v>
      </c>
      <c r="E601" s="10">
        <f t="shared" si="25"/>
        <v>2043</v>
      </c>
      <c r="F601" s="25" t="str">
        <f t="shared" si="26"/>
        <v>COOTH</v>
      </c>
      <c r="I601" s="29">
        <f>IFERROR(ROUNDDOWN(VLOOKUP(F601,INDATA_FILL_DEMAND!$E$4:$F$251,2,FALSE)*IF(E601&lt;2043,1+$N$8,1+$O$8),4),"")</f>
        <v>6.5572999999999997</v>
      </c>
    </row>
    <row r="602" spans="4:9" x14ac:dyDescent="0.3">
      <c r="D602" s="26" t="str">
        <f t="shared" si="27"/>
        <v>Demand</v>
      </c>
      <c r="E602" s="10">
        <f t="shared" si="25"/>
        <v>2043</v>
      </c>
      <c r="F602" s="25" t="str">
        <f t="shared" si="26"/>
        <v>CORET</v>
      </c>
      <c r="I602" s="29">
        <f>IFERROR(ROUNDDOWN(VLOOKUP(F602,INDATA_FILL_DEMAND!$E$4:$F$251,2,FALSE)*IF(E602&lt;2043,1+$N$8,1+$O$8),4),"")</f>
        <v>1.3582000000000001</v>
      </c>
    </row>
    <row r="603" spans="4:9" x14ac:dyDescent="0.3">
      <c r="D603" s="26" t="str">
        <f t="shared" si="27"/>
        <v>Demand</v>
      </c>
      <c r="E603" s="10">
        <f t="shared" si="25"/>
        <v>2043</v>
      </c>
      <c r="F603" s="25" t="str">
        <f t="shared" si="26"/>
        <v>COSPO</v>
      </c>
      <c r="I603" s="29">
        <f>IFERROR(ROUNDDOWN(VLOOKUP(F603,INDATA_FILL_DEMAND!$E$4:$F$251,2,FALSE)*IF(E603&lt;2043,1+$N$8,1+$O$8),4),"")</f>
        <v>2.9134000000000002</v>
      </c>
    </row>
    <row r="604" spans="4:9" x14ac:dyDescent="0.3">
      <c r="D604" s="26" t="str">
        <f t="shared" si="27"/>
        <v>Demand</v>
      </c>
      <c r="E604" s="10">
        <f t="shared" si="25"/>
        <v>2043</v>
      </c>
      <c r="F604" s="25" t="str">
        <f t="shared" si="26"/>
        <v>COTUR</v>
      </c>
      <c r="I604" s="29">
        <f>IFERROR(ROUNDDOWN(VLOOKUP(F604,INDATA_FILL_DEMAND!$E$4:$F$251,2,FALSE)*IF(E604&lt;2043,1+$N$8,1+$O$8),4),"")</f>
        <v>0.82750000000000001</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3.7602000000000002</v>
      </c>
    </row>
    <row r="614" spans="4:9" x14ac:dyDescent="0.3">
      <c r="D614" s="26" t="str">
        <f t="shared" si="27"/>
        <v>Demand</v>
      </c>
      <c r="E614" s="10">
        <f t="shared" si="25"/>
        <v>2043</v>
      </c>
      <c r="F614" s="25" t="str">
        <f t="shared" si="26"/>
        <v>MHEDU</v>
      </c>
      <c r="I614" s="29">
        <f>IFERROR(ROUNDDOWN(VLOOKUP(F614,INDATA_FILL_DEMAND!$E$4:$F$251,2,FALSE)*IF(E614&lt;2043,1+$N$8,1+$O$8),4),"")</f>
        <v>30.9392</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3.7073999999999998</v>
      </c>
    </row>
    <row r="617" spans="4:9" x14ac:dyDescent="0.3">
      <c r="D617" s="26" t="str">
        <f t="shared" si="27"/>
        <v>Demand</v>
      </c>
      <c r="E617" s="10">
        <f t="shared" si="25"/>
        <v>2043</v>
      </c>
      <c r="F617" s="25" t="str">
        <f t="shared" si="26"/>
        <v>MHOFS</v>
      </c>
      <c r="I617" s="29">
        <f>IFERROR(ROUNDDOWN(VLOOKUP(F617,INDATA_FILL_DEMAND!$E$4:$F$251,2,FALSE)*IF(E617&lt;2043,1+$N$8,1+$O$8),4),"")</f>
        <v>3.8685999999999998</v>
      </c>
    </row>
    <row r="618" spans="4:9" x14ac:dyDescent="0.3">
      <c r="D618" s="26" t="str">
        <f t="shared" si="27"/>
        <v>Demand</v>
      </c>
      <c r="E618" s="10">
        <f t="shared" si="25"/>
        <v>2043</v>
      </c>
      <c r="F618" s="25" t="str">
        <f t="shared" si="26"/>
        <v>MHOTH</v>
      </c>
      <c r="I618" s="29">
        <f>IFERROR(ROUNDDOWN(VLOOKUP(F618,INDATA_FILL_DEMAND!$E$4:$F$251,2,FALSE)*IF(E618&lt;2043,1+$N$8,1+$O$8),4),"")</f>
        <v>5.3570000000000002</v>
      </c>
    </row>
    <row r="619" spans="4:9" x14ac:dyDescent="0.3">
      <c r="D619" s="26" t="str">
        <f t="shared" si="27"/>
        <v>Demand</v>
      </c>
      <c r="E619" s="10">
        <f t="shared" si="25"/>
        <v>2043</v>
      </c>
      <c r="F619" s="25" t="str">
        <f t="shared" si="26"/>
        <v>MHSPO</v>
      </c>
      <c r="I619" s="29">
        <f>IFERROR(ROUNDDOWN(VLOOKUP(F619,INDATA_FILL_DEMAND!$E$4:$F$251,2,FALSE)*IF(E619&lt;2043,1+$N$8,1+$O$8),4),"")</f>
        <v>12.138400000000001</v>
      </c>
    </row>
    <row r="620" spans="4:9" x14ac:dyDescent="0.3">
      <c r="D620" s="26" t="str">
        <f t="shared" si="27"/>
        <v>Demand</v>
      </c>
      <c r="E620" s="10">
        <f t="shared" si="25"/>
        <v>2043</v>
      </c>
      <c r="F620" s="25" t="str">
        <f t="shared" si="26"/>
        <v>MHTCH</v>
      </c>
      <c r="I620" s="29">
        <f>IFERROR(ROUNDDOWN(VLOOKUP(F620,INDATA_FILL_DEMAND!$E$4:$F$251,2,FALSE)*IF(E620&lt;2043,1+$N$8,1+$O$8),4),"")</f>
        <v>1.8236000000000001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0.84809999999999997</v>
      </c>
    </row>
    <row r="630" spans="4:9" x14ac:dyDescent="0.3">
      <c r="D630" s="26" t="str">
        <f t="shared" si="27"/>
        <v>Demand</v>
      </c>
      <c r="E630" s="10">
        <f t="shared" si="25"/>
        <v>2043</v>
      </c>
      <c r="F630" s="25" t="str">
        <f t="shared" si="26"/>
        <v>MWEDU</v>
      </c>
      <c r="I630" s="29">
        <f>IFERROR(ROUNDDOWN(VLOOKUP(F630,INDATA_FILL_DEMAND!$E$4:$F$251,2,FALSE)*IF(E630&lt;2043,1+$N$8,1+$O$8),4),"")</f>
        <v>7.7447999999999997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0.93220000000000003</v>
      </c>
    </row>
    <row r="633" spans="4:9" x14ac:dyDescent="0.3">
      <c r="D633" s="26" t="str">
        <f t="shared" si="27"/>
        <v>Demand</v>
      </c>
      <c r="E633" s="10">
        <f t="shared" si="28"/>
        <v>2043</v>
      </c>
      <c r="F633" s="25" t="str">
        <f t="shared" si="26"/>
        <v>MWOFS</v>
      </c>
      <c r="I633" s="29">
        <f>IFERROR(ROUNDDOWN(VLOOKUP(F633,INDATA_FILL_DEMAND!$E$4:$F$251,2,FALSE)*IF(E633&lt;2043,1+$N$8,1+$O$8),4),"")</f>
        <v>0.8075</v>
      </c>
    </row>
    <row r="634" spans="4:9" x14ac:dyDescent="0.3">
      <c r="D634" s="26" t="str">
        <f t="shared" si="27"/>
        <v>Demand</v>
      </c>
      <c r="E634" s="10">
        <f t="shared" si="28"/>
        <v>2043</v>
      </c>
      <c r="F634" s="25" t="str">
        <f t="shared" si="26"/>
        <v>MWOTH</v>
      </c>
      <c r="I634" s="29">
        <f>IFERROR(ROUNDDOWN(VLOOKUP(F634,INDATA_FILL_DEMAND!$E$4:$F$251,2,FALSE)*IF(E634&lt;2043,1+$N$8,1+$O$8),4),"")</f>
        <v>1.3541000000000001</v>
      </c>
    </row>
    <row r="635" spans="4:9" x14ac:dyDescent="0.3">
      <c r="D635" s="26" t="str">
        <f t="shared" si="27"/>
        <v>Demand</v>
      </c>
      <c r="E635" s="10">
        <f t="shared" si="28"/>
        <v>2043</v>
      </c>
      <c r="F635" s="25" t="str">
        <f t="shared" si="26"/>
        <v>MWSPO</v>
      </c>
      <c r="I635" s="29">
        <f>IFERROR(ROUNDDOWN(VLOOKUP(F635,INDATA_FILL_DEMAND!$E$4:$F$251,2,FALSE)*IF(E635&lt;2043,1+$N$8,1+$O$8),4),"")</f>
        <v>3.0733000000000001</v>
      </c>
    </row>
    <row r="636" spans="4:9" x14ac:dyDescent="0.3">
      <c r="D636" s="26" t="str">
        <f t="shared" si="27"/>
        <v>Demand</v>
      </c>
      <c r="E636" s="10">
        <f t="shared" si="28"/>
        <v>2043</v>
      </c>
      <c r="F636" s="25" t="str">
        <f t="shared" si="26"/>
        <v>MWTCH</v>
      </c>
      <c r="I636" s="29">
        <f>IFERROR(ROUNDDOWN(VLOOKUP(F636,INDATA_FILL_DEMAND!$E$4:$F$251,2,FALSE)*IF(E636&lt;2043,1+$N$8,1+$O$8),4),"")</f>
        <v>0.44979999999999998</v>
      </c>
    </row>
    <row r="637" spans="4:9" x14ac:dyDescent="0.3">
      <c r="D637" s="26" t="str">
        <f t="shared" si="27"/>
        <v>Demand</v>
      </c>
      <c r="E637" s="10">
        <f t="shared" si="28"/>
        <v>2043</v>
      </c>
      <c r="F637" s="25" t="str">
        <f t="shared" si="26"/>
        <v>MKCUL</v>
      </c>
      <c r="I637" s="29">
        <f>IFERROR(ROUNDDOWN(VLOOKUP(F637,INDATA_FILL_DEMAND!$E$4:$F$251,2,FALSE)*IF(E637&lt;2043,1+$N$8,1+$O$8),4),"")</f>
        <v>0.27729999999999999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0.66569999999999996</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7.0900000000000005E-2</v>
      </c>
    </row>
    <row r="641" spans="4:9" x14ac:dyDescent="0.3">
      <c r="D641" s="26" t="str">
        <f t="shared" si="27"/>
        <v>Demand</v>
      </c>
      <c r="E641" s="10">
        <f t="shared" si="28"/>
        <v>2043</v>
      </c>
      <c r="F641" s="25" t="str">
        <f t="shared" si="29"/>
        <v>MKOFS</v>
      </c>
      <c r="I641" s="29">
        <f>IFERROR(ROUNDDOWN(VLOOKUP(F641,INDATA_FILL_DEMAND!$E$4:$F$251,2,FALSE)*IF(E641&lt;2043,1+$N$8,1+$O$8),4),"")</f>
        <v>0.42249999999999999</v>
      </c>
    </row>
    <row r="642" spans="4:9" x14ac:dyDescent="0.3">
      <c r="D642" s="26" t="str">
        <f t="shared" si="27"/>
        <v>Demand</v>
      </c>
      <c r="E642" s="10">
        <f t="shared" si="28"/>
        <v>2043</v>
      </c>
      <c r="F642" s="25" t="str">
        <f t="shared" si="29"/>
        <v>MKOTH</v>
      </c>
      <c r="I642" s="29">
        <f>IFERROR(ROUNDDOWN(VLOOKUP(F642,INDATA_FILL_DEMAND!$E$4:$F$251,2,FALSE)*IF(E642&lt;2043,1+$N$8,1+$O$8),4),"")</f>
        <v>8.7499999999999994E-2</v>
      </c>
    </row>
    <row r="643" spans="4:9" x14ac:dyDescent="0.3">
      <c r="D643" s="26" t="str">
        <f t="shared" si="27"/>
        <v>Demand</v>
      </c>
      <c r="E643" s="10">
        <f t="shared" si="28"/>
        <v>2043</v>
      </c>
      <c r="F643" s="25" t="str">
        <f t="shared" si="29"/>
        <v>MKSPO</v>
      </c>
      <c r="I643" s="29">
        <f>IFERROR(ROUNDDOWN(VLOOKUP(F643,INDATA_FILL_DEMAND!$E$4:$F$251,2,FALSE)*IF(E643&lt;2043,1+$N$8,1+$O$8),4),"")</f>
        <v>0.18770000000000001</v>
      </c>
    </row>
    <row r="644" spans="4:9" x14ac:dyDescent="0.3">
      <c r="D644" s="26" t="str">
        <f t="shared" si="27"/>
        <v>Demand</v>
      </c>
      <c r="E644" s="10">
        <f t="shared" si="28"/>
        <v>2043</v>
      </c>
      <c r="F644" s="25" t="str">
        <f t="shared" si="29"/>
        <v>MKTCH</v>
      </c>
      <c r="I644" s="29">
        <f>IFERROR(ROUNDDOWN(VLOOKUP(F644,INDATA_FILL_DEMAND!$E$4:$F$251,2,FALSE)*IF(E644&lt;2043,1+$N$8,1+$O$8),4),"")</f>
        <v>5.33E-2</v>
      </c>
    </row>
    <row r="645" spans="4:9" x14ac:dyDescent="0.3">
      <c r="D645" s="26" t="str">
        <f t="shared" si="27"/>
        <v>Demand</v>
      </c>
      <c r="E645" s="10">
        <f t="shared" si="28"/>
        <v>2043</v>
      </c>
      <c r="F645" s="25" t="str">
        <f t="shared" si="29"/>
        <v>MLCUL</v>
      </c>
      <c r="I645" s="29">
        <f>IFERROR(ROUNDDOWN(VLOOKUP(F645,INDATA_FILL_DEMAND!$E$4:$F$251,2,FALSE)*IF(E645&lt;2043,1+$N$8,1+$O$8),4),"")</f>
        <v>0.36699999999999999</v>
      </c>
    </row>
    <row r="646" spans="4:9" x14ac:dyDescent="0.3">
      <c r="D646" s="26" t="str">
        <f t="shared" si="27"/>
        <v>Demand</v>
      </c>
      <c r="E646" s="10">
        <f t="shared" si="28"/>
        <v>2043</v>
      </c>
      <c r="F646" s="25" t="str">
        <f t="shared" si="29"/>
        <v>MLEDU</v>
      </c>
      <c r="I646" s="29">
        <f>IFERROR(ROUNDDOWN(VLOOKUP(F646,INDATA_FILL_DEMAND!$E$4:$F$251,2,FALSE)*IF(E646&lt;2043,1+$N$8,1+$O$8),4),"")</f>
        <v>0.88109999999999999</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9.3899999999999997E-2</v>
      </c>
    </row>
    <row r="649" spans="4:9" x14ac:dyDescent="0.3">
      <c r="D649" s="26" t="str">
        <f t="shared" si="27"/>
        <v>Demand</v>
      </c>
      <c r="E649" s="10">
        <f t="shared" si="28"/>
        <v>2043</v>
      </c>
      <c r="F649" s="25" t="str">
        <f t="shared" si="29"/>
        <v>MLOFS</v>
      </c>
      <c r="I649" s="29">
        <f>IFERROR(ROUNDDOWN(VLOOKUP(F649,INDATA_FILL_DEMAND!$E$4:$F$251,2,FALSE)*IF(E649&lt;2043,1+$N$8,1+$O$8),4),"")</f>
        <v>0.55920000000000003</v>
      </c>
    </row>
    <row r="650" spans="4:9" x14ac:dyDescent="0.3">
      <c r="D650" s="26" t="str">
        <f t="shared" si="27"/>
        <v>Demand</v>
      </c>
      <c r="E650" s="10">
        <f t="shared" si="28"/>
        <v>2043</v>
      </c>
      <c r="F650" s="25" t="str">
        <f t="shared" si="29"/>
        <v>MLOTH</v>
      </c>
      <c r="I650" s="29">
        <f>IFERROR(ROUNDDOWN(VLOOKUP(F650,INDATA_FILL_DEMAND!$E$4:$F$251,2,FALSE)*IF(E650&lt;2043,1+$N$8,1+$O$8),4),"")</f>
        <v>0.1158</v>
      </c>
    </row>
    <row r="651" spans="4:9" x14ac:dyDescent="0.3">
      <c r="D651" s="26" t="str">
        <f t="shared" si="27"/>
        <v>Demand</v>
      </c>
      <c r="E651" s="10">
        <f t="shared" si="28"/>
        <v>2043</v>
      </c>
      <c r="F651" s="25" t="str">
        <f t="shared" si="29"/>
        <v>MLSPO</v>
      </c>
      <c r="I651" s="29">
        <f>IFERROR(ROUNDDOWN(VLOOKUP(F651,INDATA_FILL_DEMAND!$E$4:$F$251,2,FALSE)*IF(E651&lt;2043,1+$N$8,1+$O$8),4),"")</f>
        <v>0.24840000000000001</v>
      </c>
    </row>
    <row r="652" spans="4:9" x14ac:dyDescent="0.3">
      <c r="D652" s="26" t="str">
        <f t="shared" si="27"/>
        <v>Demand</v>
      </c>
      <c r="E652" s="10">
        <f t="shared" si="28"/>
        <v>2043</v>
      </c>
      <c r="F652" s="25" t="str">
        <f t="shared" si="29"/>
        <v>MLTCH</v>
      </c>
      <c r="I652" s="29">
        <f>IFERROR(ROUNDDOWN(VLOOKUP(F652,INDATA_FILL_DEMAND!$E$4:$F$251,2,FALSE)*IF(E652&lt;2043,1+$N$8,1+$O$8),4),"")</f>
        <v>7.0499999999999993E-2</v>
      </c>
    </row>
    <row r="653" spans="4:9" x14ac:dyDescent="0.3">
      <c r="D653" s="26" t="str">
        <f t="shared" si="27"/>
        <v>Demand</v>
      </c>
      <c r="E653" s="10">
        <f t="shared" si="28"/>
        <v>2043</v>
      </c>
      <c r="F653" s="25" t="str">
        <f t="shared" si="29"/>
        <v>MOCUL</v>
      </c>
      <c r="I653" s="29">
        <f>IFERROR(ROUNDDOWN(VLOOKUP(F653,INDATA_FILL_DEMAND!$E$4:$F$251,2,FALSE)*IF(E653&lt;2043,1+$N$8,1+$O$8),4),"")</f>
        <v>1.7391000000000001</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4.1753999999999998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0.4451</v>
      </c>
    </row>
    <row r="657" spans="4:9" x14ac:dyDescent="0.3">
      <c r="D657" s="26" t="str">
        <f t="shared" si="30"/>
        <v>Demand</v>
      </c>
      <c r="E657" s="10">
        <f t="shared" si="28"/>
        <v>2043</v>
      </c>
      <c r="F657" s="25" t="str">
        <f t="shared" si="29"/>
        <v>MOOFS</v>
      </c>
      <c r="I657" s="29">
        <f>IFERROR(ROUNDDOWN(VLOOKUP(F657,INDATA_FILL_DEMAND!$E$4:$F$251,2,FALSE)*IF(E657&lt;2043,1+$N$8,1+$O$8),4),"")</f>
        <v>2.6501999999999999</v>
      </c>
    </row>
    <row r="658" spans="4:9" x14ac:dyDescent="0.3">
      <c r="D658" s="26" t="str">
        <f t="shared" si="30"/>
        <v>Demand</v>
      </c>
      <c r="E658" s="10">
        <f t="shared" si="28"/>
        <v>2043</v>
      </c>
      <c r="F658" s="25" t="str">
        <f t="shared" si="29"/>
        <v>MOOTH</v>
      </c>
      <c r="I658" s="29">
        <f>IFERROR(ROUNDDOWN(VLOOKUP(F658,INDATA_FILL_DEMAND!$E$4:$F$251,2,FALSE)*IF(E658&lt;2043,1+$N$8,1+$O$8),4),"")</f>
        <v>0.54890000000000005</v>
      </c>
    </row>
    <row r="659" spans="4:9" x14ac:dyDescent="0.3">
      <c r="D659" s="26" t="str">
        <f t="shared" si="30"/>
        <v>Demand</v>
      </c>
      <c r="E659" s="10">
        <f t="shared" si="28"/>
        <v>2043</v>
      </c>
      <c r="F659" s="25" t="str">
        <f t="shared" si="29"/>
        <v>MOSPO</v>
      </c>
      <c r="I659" s="29">
        <f>IFERROR(ROUNDDOWN(VLOOKUP(F659,INDATA_FILL_DEMAND!$E$4:$F$251,2,FALSE)*IF(E659&lt;2043,1+$N$8,1+$O$8),4),"")</f>
        <v>1.1774</v>
      </c>
    </row>
    <row r="660" spans="4:9" x14ac:dyDescent="0.3">
      <c r="D660" s="26" t="str">
        <f t="shared" si="30"/>
        <v>Demand</v>
      </c>
      <c r="E660" s="10">
        <f t="shared" si="28"/>
        <v>2043</v>
      </c>
      <c r="F660" s="25" t="str">
        <f t="shared" si="29"/>
        <v>MOTCH</v>
      </c>
      <c r="I660" s="29">
        <f>IFERROR(ROUNDDOWN(VLOOKUP(F660,INDATA_FILL_DEMAND!$E$4:$F$251,2,FALSE)*IF(E660&lt;2043,1+$N$8,1+$O$8),4),"")</f>
        <v>0.33439999999999998</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13.234999999999999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7.7511999999999999</v>
      </c>
    </row>
    <row r="750" spans="4:9" x14ac:dyDescent="0.3">
      <c r="D750" s="26" t="str">
        <f t="shared" si="33"/>
        <v>Demand</v>
      </c>
      <c r="E750" s="10">
        <f>E749</f>
        <v>2053</v>
      </c>
      <c r="F750" s="25" t="str">
        <f t="shared" si="32"/>
        <v>RHAPB</v>
      </c>
      <c r="I750" s="29">
        <f>IFERROR(ROUNDDOWN(VLOOKUP(F750,INDATA_FILL_DEMAND!$E$4:$F$251,2,FALSE)*IF(E750&lt;2043,1+$N$8,1+$O$8),4),"")</f>
        <v>10.87</v>
      </c>
    </row>
    <row r="751" spans="4:9" x14ac:dyDescent="0.3">
      <c r="D751" s="26" t="str">
        <f t="shared" si="33"/>
        <v>Demand</v>
      </c>
      <c r="E751" s="10">
        <f t="shared" ref="E751:E814" si="34">E750</f>
        <v>2053</v>
      </c>
      <c r="F751" s="25" t="str">
        <f t="shared" si="32"/>
        <v>RHAPC</v>
      </c>
      <c r="I751" s="29">
        <f>IFERROR(ROUNDDOWN(VLOOKUP(F751,INDATA_FILL_DEMAND!$E$4:$F$251,2,FALSE)*IF(E751&lt;2043,1+$N$8,1+$O$8),4),"")</f>
        <v>165.3903</v>
      </c>
    </row>
    <row r="752" spans="4:9" x14ac:dyDescent="0.3">
      <c r="D752" s="26" t="str">
        <f t="shared" si="33"/>
        <v>Demand</v>
      </c>
      <c r="E752" s="10">
        <f t="shared" si="34"/>
        <v>2053</v>
      </c>
      <c r="F752" s="25" t="str">
        <f t="shared" si="32"/>
        <v>RHAPE</v>
      </c>
      <c r="I752" s="29">
        <f>IFERROR(ROUNDDOWN(VLOOKUP(F752,INDATA_FILL_DEMAND!$E$4:$F$251,2,FALSE)*IF(E752&lt;2043,1+$N$8,1+$O$8),4),"")</f>
        <v>23.391200000000001</v>
      </c>
    </row>
    <row r="753" spans="4:9" x14ac:dyDescent="0.3">
      <c r="D753" s="26" t="str">
        <f t="shared" si="33"/>
        <v>Demand</v>
      </c>
      <c r="E753" s="10">
        <f t="shared" si="34"/>
        <v>2053</v>
      </c>
      <c r="F753" s="25" t="str">
        <f t="shared" si="32"/>
        <v>RHHSA</v>
      </c>
      <c r="I753" s="29">
        <f>IFERROR(ROUNDDOWN(VLOOKUP(F753,INDATA_FILL_DEMAND!$E$4:$F$251,2,FALSE)*IF(E753&lt;2043,1+$N$8,1+$O$8),4),"")</f>
        <v>14.456</v>
      </c>
    </row>
    <row r="754" spans="4:9" x14ac:dyDescent="0.3">
      <c r="D754" s="26" t="str">
        <f t="shared" si="33"/>
        <v>Demand</v>
      </c>
      <c r="E754" s="10">
        <f t="shared" si="34"/>
        <v>2053</v>
      </c>
      <c r="F754" s="25" t="str">
        <f t="shared" si="32"/>
        <v>RHHSB</v>
      </c>
      <c r="I754" s="29">
        <f>IFERROR(ROUNDDOWN(VLOOKUP(F754,INDATA_FILL_DEMAND!$E$4:$F$251,2,FALSE)*IF(E754&lt;2043,1+$N$8,1+$O$8),4),"")</f>
        <v>57.163699999999999</v>
      </c>
    </row>
    <row r="755" spans="4:9" x14ac:dyDescent="0.3">
      <c r="D755" s="26" t="str">
        <f t="shared" si="33"/>
        <v>Demand</v>
      </c>
      <c r="E755" s="10">
        <f t="shared" si="34"/>
        <v>2053</v>
      </c>
      <c r="F755" s="25" t="str">
        <f t="shared" si="32"/>
        <v>RHHSC</v>
      </c>
      <c r="I755" s="29">
        <f>IFERROR(ROUNDDOWN(VLOOKUP(F755,INDATA_FILL_DEMAND!$E$4:$F$251,2,FALSE)*IF(E755&lt;2043,1+$N$8,1+$O$8),4),"")</f>
        <v>335.63119999999998</v>
      </c>
    </row>
    <row r="756" spans="4:9" x14ac:dyDescent="0.3">
      <c r="D756" s="26" t="str">
        <f t="shared" si="33"/>
        <v>Demand</v>
      </c>
      <c r="E756" s="10">
        <f t="shared" si="34"/>
        <v>2053</v>
      </c>
      <c r="F756" s="25" t="str">
        <f t="shared" si="32"/>
        <v>RHHSE</v>
      </c>
      <c r="I756" s="29">
        <f>IFERROR(ROUNDDOWN(VLOOKUP(F756,INDATA_FILL_DEMAND!$E$4:$F$251,2,FALSE)*IF(E756&lt;2043,1+$N$8,1+$O$8),4),"")</f>
        <v>39.408299999999997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1.8964000000000001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2.6595</v>
      </c>
    </row>
    <row r="767" spans="4:9" x14ac:dyDescent="0.3">
      <c r="D767" s="26" t="str">
        <f t="shared" si="33"/>
        <v>Demand</v>
      </c>
      <c r="E767" s="10">
        <f t="shared" si="34"/>
        <v>2053</v>
      </c>
      <c r="F767" s="25" t="str">
        <f t="shared" si="35"/>
        <v>RWAPC</v>
      </c>
      <c r="I767" s="29">
        <f>IFERROR(ROUNDDOWN(VLOOKUP(F767,INDATA_FILL_DEMAND!$E$4:$F$251,2,FALSE)*IF(E767&lt;2043,1+$N$8,1+$O$8),4),"")</f>
        <v>40.466000000000001</v>
      </c>
    </row>
    <row r="768" spans="4:9" x14ac:dyDescent="0.3">
      <c r="D768" s="26" t="str">
        <f t="shared" si="33"/>
        <v>Demand</v>
      </c>
      <c r="E768" s="10">
        <f t="shared" si="34"/>
        <v>2053</v>
      </c>
      <c r="F768" s="25" t="str">
        <f t="shared" si="35"/>
        <v>RWAPE</v>
      </c>
      <c r="I768" s="29">
        <f>IFERROR(ROUNDDOWN(VLOOKUP(F768,INDATA_FILL_DEMAND!$E$4:$F$251,2,FALSE)*IF(E768&lt;2043,1+$N$8,1+$O$8),4),"")</f>
        <v>5.7230999999999996</v>
      </c>
    </row>
    <row r="769" spans="4:9" x14ac:dyDescent="0.3">
      <c r="D769" s="26" t="str">
        <f t="shared" si="33"/>
        <v>Demand</v>
      </c>
      <c r="E769" s="10">
        <f t="shared" si="34"/>
        <v>2053</v>
      </c>
      <c r="F769" s="25" t="str">
        <f t="shared" si="35"/>
        <v>RWHSA</v>
      </c>
      <c r="I769" s="29">
        <f>IFERROR(ROUNDDOWN(VLOOKUP(F769,INDATA_FILL_DEMAND!$E$4:$F$251,2,FALSE)*IF(E769&lt;2043,1+$N$8,1+$O$8),4),"")</f>
        <v>1.6831</v>
      </c>
    </row>
    <row r="770" spans="4:9" x14ac:dyDescent="0.3">
      <c r="D770" s="26" t="str">
        <f t="shared" si="33"/>
        <v>Demand</v>
      </c>
      <c r="E770" s="10">
        <f t="shared" si="34"/>
        <v>2053</v>
      </c>
      <c r="F770" s="25" t="str">
        <f t="shared" si="35"/>
        <v>RWHSB</v>
      </c>
      <c r="I770" s="29">
        <f>IFERROR(ROUNDDOWN(VLOOKUP(F770,INDATA_FILL_DEMAND!$E$4:$F$251,2,FALSE)*IF(E770&lt;2043,1+$N$8,1+$O$8),4),"")</f>
        <v>6.6558000000000002</v>
      </c>
    </row>
    <row r="771" spans="4:9" x14ac:dyDescent="0.3">
      <c r="D771" s="26" t="str">
        <f t="shared" si="33"/>
        <v>Demand</v>
      </c>
      <c r="E771" s="10">
        <f t="shared" si="34"/>
        <v>2053</v>
      </c>
      <c r="F771" s="25" t="str">
        <f t="shared" si="35"/>
        <v>RWHSC</v>
      </c>
      <c r="I771" s="29">
        <f>IFERROR(ROUNDDOWN(VLOOKUP(F771,INDATA_FILL_DEMAND!$E$4:$F$251,2,FALSE)*IF(E771&lt;2043,1+$N$8,1+$O$8),4),"")</f>
        <v>39.078899999999997</v>
      </c>
    </row>
    <row r="772" spans="4:9" x14ac:dyDescent="0.3">
      <c r="D772" s="26" t="str">
        <f t="shared" si="33"/>
        <v>Demand</v>
      </c>
      <c r="E772" s="10">
        <f t="shared" si="34"/>
        <v>2053</v>
      </c>
      <c r="F772" s="25" t="str">
        <f t="shared" si="35"/>
        <v>RWHSE</v>
      </c>
      <c r="I772" s="29">
        <f>IFERROR(ROUNDDOWN(VLOOKUP(F772,INDATA_FILL_DEMAND!$E$4:$F$251,2,FALSE)*IF(E772&lt;2043,1+$N$8,1+$O$8),4),"")</f>
        <v>2.7730000000000001</v>
      </c>
    </row>
    <row r="773" spans="4:9" x14ac:dyDescent="0.3">
      <c r="D773" s="26" t="str">
        <f t="shared" si="33"/>
        <v>Demand</v>
      </c>
      <c r="E773" s="10">
        <f t="shared" si="34"/>
        <v>2053</v>
      </c>
      <c r="F773" s="25" t="str">
        <f t="shared" si="35"/>
        <v>RKAPA</v>
      </c>
      <c r="I773" s="29">
        <f>IFERROR(ROUNDDOWN(VLOOKUP(F773,INDATA_FILL_DEMAND!$E$4:$F$251,2,FALSE)*IF(E773&lt;2043,1+$N$8,1+$O$8),4),"")</f>
        <v>1.83E-2</v>
      </c>
    </row>
    <row r="774" spans="4:9" x14ac:dyDescent="0.3">
      <c r="D774" s="26" t="str">
        <f t="shared" si="33"/>
        <v>Demand</v>
      </c>
      <c r="E774" s="10">
        <f t="shared" si="34"/>
        <v>2053</v>
      </c>
      <c r="F774" s="25" t="str">
        <f t="shared" si="35"/>
        <v>RKAPB</v>
      </c>
      <c r="I774" s="29">
        <f>IFERROR(ROUNDDOWN(VLOOKUP(F774,INDATA_FILL_DEMAND!$E$4:$F$251,2,FALSE)*IF(E774&lt;2043,1+$N$8,1+$O$8),4),"")</f>
        <v>2.5700000000000001E-2</v>
      </c>
    </row>
    <row r="775" spans="4:9" x14ac:dyDescent="0.3">
      <c r="D775" s="26" t="str">
        <f t="shared" si="33"/>
        <v>Demand</v>
      </c>
      <c r="E775" s="10">
        <f t="shared" si="34"/>
        <v>2053</v>
      </c>
      <c r="F775" s="25" t="str">
        <f t="shared" si="35"/>
        <v>RKAPC</v>
      </c>
      <c r="I775" s="29">
        <f>IFERROR(ROUNDDOWN(VLOOKUP(F775,INDATA_FILL_DEMAND!$E$4:$F$251,2,FALSE)*IF(E775&lt;2043,1+$N$8,1+$O$8),4),"")</f>
        <v>0.39250000000000002</v>
      </c>
    </row>
    <row r="776" spans="4:9" x14ac:dyDescent="0.3">
      <c r="D776" s="26" t="str">
        <f t="shared" si="33"/>
        <v>Demand</v>
      </c>
      <c r="E776" s="10">
        <f t="shared" si="34"/>
        <v>2053</v>
      </c>
      <c r="F776" s="25" t="str">
        <f t="shared" si="35"/>
        <v>RKAPE</v>
      </c>
      <c r="I776" s="29">
        <f>IFERROR(ROUNDDOWN(VLOOKUP(F776,INDATA_FILL_DEMAND!$E$4:$F$251,2,FALSE)*IF(E776&lt;2043,1+$N$8,1+$O$8),4),"")</f>
        <v>5.5500000000000001E-2</v>
      </c>
    </row>
    <row r="777" spans="4:9" x14ac:dyDescent="0.3">
      <c r="D777" s="26" t="str">
        <f t="shared" si="33"/>
        <v>Demand</v>
      </c>
      <c r="E777" s="10">
        <f t="shared" si="34"/>
        <v>2053</v>
      </c>
      <c r="F777" s="25" t="str">
        <f t="shared" si="35"/>
        <v>RKHSA</v>
      </c>
      <c r="I777" s="29">
        <f>IFERROR(ROUNDDOWN(VLOOKUP(F777,INDATA_FILL_DEMAND!$E$4:$F$251,2,FALSE)*IF(E777&lt;2043,1+$N$8,1+$O$8),4),"")</f>
        <v>0.27979999999999999</v>
      </c>
    </row>
    <row r="778" spans="4:9" x14ac:dyDescent="0.3">
      <c r="D778" s="26" t="str">
        <f t="shared" si="33"/>
        <v>Demand</v>
      </c>
      <c r="E778" s="10">
        <f t="shared" si="34"/>
        <v>2053</v>
      </c>
      <c r="F778" s="25" t="str">
        <f t="shared" si="35"/>
        <v>RKHSB</v>
      </c>
      <c r="I778" s="29">
        <f>IFERROR(ROUNDDOWN(VLOOKUP(F778,INDATA_FILL_DEMAND!$E$4:$F$251,2,FALSE)*IF(E778&lt;2043,1+$N$8,1+$O$8),4),"")</f>
        <v>1.1067</v>
      </c>
    </row>
    <row r="779" spans="4:9" x14ac:dyDescent="0.3">
      <c r="D779" s="26" t="str">
        <f t="shared" si="33"/>
        <v>Demand</v>
      </c>
      <c r="E779" s="10">
        <f t="shared" si="34"/>
        <v>2053</v>
      </c>
      <c r="F779" s="25" t="str">
        <f t="shared" si="35"/>
        <v>RKHSC</v>
      </c>
      <c r="I779" s="29">
        <f>IFERROR(ROUNDDOWN(VLOOKUP(F779,INDATA_FILL_DEMAND!$E$4:$F$251,2,FALSE)*IF(E779&lt;2043,1+$N$8,1+$O$8),4),"")</f>
        <v>6.4977999999999998</v>
      </c>
    </row>
    <row r="780" spans="4:9" x14ac:dyDescent="0.3">
      <c r="D780" s="26" t="str">
        <f t="shared" si="33"/>
        <v>Demand</v>
      </c>
      <c r="E780" s="10">
        <f t="shared" si="34"/>
        <v>2053</v>
      </c>
      <c r="F780" s="25" t="str">
        <f t="shared" si="35"/>
        <v>RKHSE</v>
      </c>
      <c r="I780" s="29">
        <f>IFERROR(ROUNDDOWN(VLOOKUP(F780,INDATA_FILL_DEMAND!$E$4:$F$251,2,FALSE)*IF(E780&lt;2043,1+$N$8,1+$O$8),4),"")</f>
        <v>1.1240000000000001</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5.4000000000000003E-3</v>
      </c>
    </row>
    <row r="783" spans="4:9" x14ac:dyDescent="0.3">
      <c r="D783" s="26" t="str">
        <f t="shared" si="36"/>
        <v>Demand</v>
      </c>
      <c r="E783" s="10">
        <f t="shared" si="34"/>
        <v>2053</v>
      </c>
      <c r="F783" s="25" t="str">
        <f t="shared" si="35"/>
        <v>RLAPC</v>
      </c>
      <c r="I783" s="29">
        <f>IFERROR(ROUNDDOWN(VLOOKUP(F783,INDATA_FILL_DEMAND!$E$4:$F$251,2,FALSE)*IF(E783&lt;2043,1+$N$8,1+$O$8),4),"")</f>
        <v>8.2299999999999998E-2</v>
      </c>
    </row>
    <row r="784" spans="4:9" x14ac:dyDescent="0.3">
      <c r="D784" s="26" t="str">
        <f t="shared" si="36"/>
        <v>Demand</v>
      </c>
      <c r="E784" s="10">
        <f t="shared" si="34"/>
        <v>2053</v>
      </c>
      <c r="F784" s="25" t="str">
        <f t="shared" si="35"/>
        <v>RLAPE</v>
      </c>
      <c r="I784" s="29">
        <f>IFERROR(ROUNDDOWN(VLOOKUP(F784,INDATA_FILL_DEMAND!$E$4:$F$251,2,FALSE)*IF(E784&lt;2043,1+$N$8,1+$O$8),4),"")</f>
        <v>1.1599999999999999E-2</v>
      </c>
    </row>
    <row r="785" spans="4:9" x14ac:dyDescent="0.3">
      <c r="D785" s="26" t="str">
        <f t="shared" si="36"/>
        <v>Demand</v>
      </c>
      <c r="E785" s="10">
        <f t="shared" si="34"/>
        <v>2053</v>
      </c>
      <c r="F785" s="25" t="str">
        <f t="shared" si="35"/>
        <v>RLHSA</v>
      </c>
      <c r="I785" s="29">
        <f>IFERROR(ROUNDDOWN(VLOOKUP(F785,INDATA_FILL_DEMAND!$E$4:$F$251,2,FALSE)*IF(E785&lt;2043,1+$N$8,1+$O$8),4),"")</f>
        <v>5.8599999999999999E-2</v>
      </c>
    </row>
    <row r="786" spans="4:9" x14ac:dyDescent="0.3">
      <c r="D786" s="26" t="str">
        <f t="shared" si="36"/>
        <v>Demand</v>
      </c>
      <c r="E786" s="10">
        <f t="shared" si="34"/>
        <v>2053</v>
      </c>
      <c r="F786" s="25" t="str">
        <f t="shared" si="35"/>
        <v>RLHSB</v>
      </c>
      <c r="I786" s="29">
        <f>IFERROR(ROUNDDOWN(VLOOKUP(F786,INDATA_FILL_DEMAND!$E$4:$F$251,2,FALSE)*IF(E786&lt;2043,1+$N$8,1+$O$8),4),"")</f>
        <v>0.23200000000000001</v>
      </c>
    </row>
    <row r="787" spans="4:9" x14ac:dyDescent="0.3">
      <c r="D787" s="26" t="str">
        <f t="shared" si="36"/>
        <v>Demand</v>
      </c>
      <c r="E787" s="10">
        <f t="shared" si="34"/>
        <v>2053</v>
      </c>
      <c r="F787" s="25" t="str">
        <f t="shared" si="35"/>
        <v>RLHSC</v>
      </c>
      <c r="I787" s="29">
        <f>IFERROR(ROUNDDOWN(VLOOKUP(F787,INDATA_FILL_DEMAND!$E$4:$F$251,2,FALSE)*IF(E787&lt;2043,1+$N$8,1+$O$8),4),"")</f>
        <v>1.3625</v>
      </c>
    </row>
    <row r="788" spans="4:9" x14ac:dyDescent="0.3">
      <c r="D788" s="26" t="str">
        <f t="shared" si="36"/>
        <v>Demand</v>
      </c>
      <c r="E788" s="10">
        <f t="shared" si="34"/>
        <v>2053</v>
      </c>
      <c r="F788" s="25" t="str">
        <f t="shared" si="35"/>
        <v>RLHSE</v>
      </c>
      <c r="I788" s="29">
        <f>IFERROR(ROUNDDOWN(VLOOKUP(F788,INDATA_FILL_DEMAND!$E$4:$F$251,2,FALSE)*IF(E788&lt;2043,1+$N$8,1+$O$8),4),"")</f>
        <v>0.23569999999999999</v>
      </c>
    </row>
    <row r="789" spans="4:9" x14ac:dyDescent="0.3">
      <c r="D789" s="26" t="str">
        <f t="shared" si="36"/>
        <v>Demand</v>
      </c>
      <c r="E789" s="10">
        <f t="shared" si="34"/>
        <v>2053</v>
      </c>
      <c r="F789" s="25" t="str">
        <f t="shared" si="35"/>
        <v>ROAPA</v>
      </c>
      <c r="I789" s="29">
        <f>IFERROR(ROUNDDOWN(VLOOKUP(F789,INDATA_FILL_DEMAND!$E$4:$F$251,2,FALSE)*IF(E789&lt;2043,1+$N$8,1+$O$8),4),"")</f>
        <v>7.3499999999999996E-2</v>
      </c>
    </row>
    <row r="790" spans="4:9" x14ac:dyDescent="0.3">
      <c r="D790" s="26" t="str">
        <f t="shared" si="36"/>
        <v>Demand</v>
      </c>
      <c r="E790" s="10">
        <f t="shared" si="34"/>
        <v>2053</v>
      </c>
      <c r="F790" s="25" t="str">
        <f t="shared" si="35"/>
        <v>ROAPB</v>
      </c>
      <c r="I790" s="29">
        <f>IFERROR(ROUNDDOWN(VLOOKUP(F790,INDATA_FILL_DEMAND!$E$4:$F$251,2,FALSE)*IF(E790&lt;2043,1+$N$8,1+$O$8),4),"")</f>
        <v>0.10299999999999999</v>
      </c>
    </row>
    <row r="791" spans="4:9" x14ac:dyDescent="0.3">
      <c r="D791" s="26" t="str">
        <f t="shared" si="36"/>
        <v>Demand</v>
      </c>
      <c r="E791" s="10">
        <f t="shared" si="34"/>
        <v>2053</v>
      </c>
      <c r="F791" s="25" t="str">
        <f t="shared" si="35"/>
        <v>ROAPC</v>
      </c>
      <c r="I791" s="29">
        <f>IFERROR(ROUNDDOWN(VLOOKUP(F791,INDATA_FILL_DEMAND!$E$4:$F$251,2,FALSE)*IF(E791&lt;2043,1+$N$8,1+$O$8),4),"")</f>
        <v>1.5686</v>
      </c>
    </row>
    <row r="792" spans="4:9" x14ac:dyDescent="0.3">
      <c r="D792" s="26" t="str">
        <f t="shared" si="36"/>
        <v>Demand</v>
      </c>
      <c r="E792" s="10">
        <f t="shared" si="34"/>
        <v>2053</v>
      </c>
      <c r="F792" s="25" t="str">
        <f t="shared" si="35"/>
        <v>ROAPE</v>
      </c>
      <c r="I792" s="29">
        <f>IFERROR(ROUNDDOWN(VLOOKUP(F792,INDATA_FILL_DEMAND!$E$4:$F$251,2,FALSE)*IF(E792&lt;2043,1+$N$8,1+$O$8),4),"")</f>
        <v>0.2218</v>
      </c>
    </row>
    <row r="793" spans="4:9" x14ac:dyDescent="0.3">
      <c r="D793" s="26" t="str">
        <f t="shared" si="36"/>
        <v>Demand</v>
      </c>
      <c r="E793" s="10">
        <f t="shared" si="34"/>
        <v>2053</v>
      </c>
      <c r="F793" s="25" t="str">
        <f t="shared" si="35"/>
        <v>ROHSA</v>
      </c>
      <c r="I793" s="29">
        <f>IFERROR(ROUNDDOWN(VLOOKUP(F793,INDATA_FILL_DEMAND!$E$4:$F$251,2,FALSE)*IF(E793&lt;2043,1+$N$8,1+$O$8),4),"")</f>
        <v>1.1184000000000001</v>
      </c>
    </row>
    <row r="794" spans="4:9" x14ac:dyDescent="0.3">
      <c r="D794" s="26" t="str">
        <f t="shared" si="36"/>
        <v>Demand</v>
      </c>
      <c r="E794" s="10">
        <f t="shared" si="34"/>
        <v>2053</v>
      </c>
      <c r="F794" s="25" t="str">
        <f t="shared" si="35"/>
        <v>ROHSB</v>
      </c>
      <c r="I794" s="29">
        <f>IFERROR(ROUNDDOWN(VLOOKUP(F794,INDATA_FILL_DEMAND!$E$4:$F$251,2,FALSE)*IF(E794&lt;2043,1+$N$8,1+$O$8),4),"")</f>
        <v>4.4226999999999999</v>
      </c>
    </row>
    <row r="795" spans="4:9" x14ac:dyDescent="0.3">
      <c r="D795" s="26" t="str">
        <f t="shared" si="36"/>
        <v>Demand</v>
      </c>
      <c r="E795" s="10">
        <f t="shared" si="34"/>
        <v>2053</v>
      </c>
      <c r="F795" s="25" t="str">
        <f t="shared" si="35"/>
        <v>ROHSC</v>
      </c>
      <c r="I795" s="29">
        <f>IFERROR(ROUNDDOWN(VLOOKUP(F795,INDATA_FILL_DEMAND!$E$4:$F$251,2,FALSE)*IF(E795&lt;2043,1+$N$8,1+$O$8),4),"")</f>
        <v>25.967600000000001</v>
      </c>
    </row>
    <row r="796" spans="4:9" x14ac:dyDescent="0.3">
      <c r="D796" s="26" t="str">
        <f t="shared" si="36"/>
        <v>Demand</v>
      </c>
      <c r="E796" s="10">
        <f t="shared" si="34"/>
        <v>2053</v>
      </c>
      <c r="F796" s="25" t="str">
        <f t="shared" si="35"/>
        <v>ROHSE</v>
      </c>
      <c r="I796" s="29">
        <f>IFERROR(ROUNDDOWN(VLOOKUP(F796,INDATA_FILL_DEMAND!$E$4:$F$251,2,FALSE)*IF(E796&lt;2043,1+$N$8,1+$O$8),4),"")</f>
        <v>4.4922000000000004</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13.619899999999999</v>
      </c>
    </row>
    <row r="806" spans="4:9" x14ac:dyDescent="0.3">
      <c r="D806" s="26" t="str">
        <f t="shared" si="36"/>
        <v>Demand</v>
      </c>
      <c r="E806" s="10">
        <f t="shared" si="34"/>
        <v>2053</v>
      </c>
      <c r="F806" s="25" t="str">
        <f t="shared" si="35"/>
        <v>CHEDU</v>
      </c>
      <c r="I806" s="29">
        <f>IFERROR(ROUNDDOWN(VLOOKUP(F806,INDATA_FILL_DEMAND!$E$4:$F$251,2,FALSE)*IF(E806&lt;2043,1+$N$8,1+$O$8),4),"")</f>
        <v>32.6995</v>
      </c>
    </row>
    <row r="807" spans="4:9" x14ac:dyDescent="0.3">
      <c r="D807" s="26" t="str">
        <f t="shared" si="36"/>
        <v>Demand</v>
      </c>
      <c r="E807" s="10">
        <f t="shared" si="34"/>
        <v>2053</v>
      </c>
      <c r="F807" s="25" t="str">
        <f t="shared" si="35"/>
        <v>CHHLT</v>
      </c>
      <c r="I807" s="29">
        <f>IFERROR(ROUNDDOWN(VLOOKUP(F807,INDATA_FILL_DEMAND!$E$4:$F$251,2,FALSE)*IF(E807&lt;2043,1+$N$8,1+$O$8),4),"")</f>
        <v>2.4565999999999999</v>
      </c>
    </row>
    <row r="808" spans="4:9" x14ac:dyDescent="0.3">
      <c r="D808" s="26" t="str">
        <f t="shared" si="36"/>
        <v>Demand</v>
      </c>
      <c r="E808" s="10">
        <f t="shared" si="34"/>
        <v>2053</v>
      </c>
      <c r="F808" s="25" t="str">
        <f t="shared" si="35"/>
        <v>CHOFF</v>
      </c>
      <c r="I808" s="29">
        <f>IFERROR(ROUNDDOWN(VLOOKUP(F808,INDATA_FILL_DEMAND!$E$4:$F$251,2,FALSE)*IF(E808&lt;2043,1+$N$8,1+$O$8),4),"")</f>
        <v>3.4862000000000002</v>
      </c>
    </row>
    <row r="809" spans="4:9" x14ac:dyDescent="0.3">
      <c r="D809" s="26" t="str">
        <f t="shared" si="36"/>
        <v>Demand</v>
      </c>
      <c r="E809" s="10">
        <f t="shared" si="34"/>
        <v>2053</v>
      </c>
      <c r="F809" s="25" t="str">
        <f t="shared" si="35"/>
        <v>CHOTH</v>
      </c>
      <c r="I809" s="29">
        <f>IFERROR(ROUNDDOWN(VLOOKUP(F809,INDATA_FILL_DEMAND!$E$4:$F$251,2,FALSE)*IF(E809&lt;2043,1+$N$8,1+$O$8),4),"")</f>
        <v>20.754999999999999</v>
      </c>
    </row>
    <row r="810" spans="4:9" x14ac:dyDescent="0.3">
      <c r="D810" s="26" t="str">
        <f t="shared" si="36"/>
        <v>Demand</v>
      </c>
      <c r="E810" s="10">
        <f t="shared" si="34"/>
        <v>2053</v>
      </c>
      <c r="F810" s="25" t="str">
        <f t="shared" si="35"/>
        <v>CHRET</v>
      </c>
      <c r="I810" s="29">
        <f>IFERROR(ROUNDDOWN(VLOOKUP(F810,INDATA_FILL_DEMAND!$E$4:$F$251,2,FALSE)*IF(E810&lt;2043,1+$N$8,1+$O$8),4),"")</f>
        <v>4.2991000000000001</v>
      </c>
    </row>
    <row r="811" spans="4:9" x14ac:dyDescent="0.3">
      <c r="D811" s="26" t="str">
        <f t="shared" si="36"/>
        <v>Demand</v>
      </c>
      <c r="E811" s="10">
        <f t="shared" si="34"/>
        <v>2053</v>
      </c>
      <c r="F811" s="25" t="str">
        <f t="shared" si="35"/>
        <v>CHSPO</v>
      </c>
      <c r="I811" s="29">
        <f>IFERROR(ROUNDDOWN(VLOOKUP(F811,INDATA_FILL_DEMAND!$E$4:$F$251,2,FALSE)*IF(E811&lt;2043,1+$N$8,1+$O$8),4),"")</f>
        <v>9.2213999999999992</v>
      </c>
    </row>
    <row r="812" spans="4:9" x14ac:dyDescent="0.3">
      <c r="D812" s="26" t="str">
        <f t="shared" si="36"/>
        <v>Demand</v>
      </c>
      <c r="E812" s="10">
        <f t="shared" si="34"/>
        <v>2053</v>
      </c>
      <c r="F812" s="25" t="str">
        <f t="shared" si="35"/>
        <v>CHTUR</v>
      </c>
      <c r="I812" s="29">
        <f>IFERROR(ROUNDDOWN(VLOOKUP(F812,INDATA_FILL_DEMAND!$E$4:$F$251,2,FALSE)*IF(E812&lt;2043,1+$N$8,1+$O$8),4),"")</f>
        <v>2.6192000000000002</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3.2229999999999999</v>
      </c>
    </row>
    <row r="822" spans="4:9" x14ac:dyDescent="0.3">
      <c r="D822" s="26" t="str">
        <f t="shared" si="36"/>
        <v>Demand</v>
      </c>
      <c r="E822" s="10">
        <f t="shared" si="37"/>
        <v>2053</v>
      </c>
      <c r="F822" s="25" t="str">
        <f t="shared" si="35"/>
        <v>CWEDU</v>
      </c>
      <c r="I822" s="29">
        <f>IFERROR(ROUNDDOWN(VLOOKUP(F822,INDATA_FILL_DEMAND!$E$4:$F$251,2,FALSE)*IF(E822&lt;2043,1+$N$8,1+$O$8),4),"")</f>
        <v>7.7381000000000002</v>
      </c>
    </row>
    <row r="823" spans="4:9" x14ac:dyDescent="0.3">
      <c r="D823" s="26" t="str">
        <f t="shared" si="36"/>
        <v>Demand</v>
      </c>
      <c r="E823" s="10">
        <f t="shared" si="37"/>
        <v>2053</v>
      </c>
      <c r="F823" s="25" t="str">
        <f t="shared" si="35"/>
        <v>CWHLT</v>
      </c>
      <c r="I823" s="29">
        <f>IFERROR(ROUNDDOWN(VLOOKUP(F823,INDATA_FILL_DEMAND!$E$4:$F$251,2,FALSE)*IF(E823&lt;2043,1+$N$8,1+$O$8),4),"")</f>
        <v>0.58130000000000004</v>
      </c>
    </row>
    <row r="824" spans="4:9" x14ac:dyDescent="0.3">
      <c r="D824" s="26" t="str">
        <f t="shared" si="36"/>
        <v>Demand</v>
      </c>
      <c r="E824" s="10">
        <f t="shared" si="37"/>
        <v>2053</v>
      </c>
      <c r="F824" s="25" t="str">
        <f t="shared" si="35"/>
        <v>CWOFF</v>
      </c>
      <c r="I824" s="29">
        <f>IFERROR(ROUNDDOWN(VLOOKUP(F824,INDATA_FILL_DEMAND!$E$4:$F$251,2,FALSE)*IF(E824&lt;2043,1+$N$8,1+$O$8),4),"")</f>
        <v>0.82499999999999996</v>
      </c>
    </row>
    <row r="825" spans="4:9" x14ac:dyDescent="0.3">
      <c r="D825" s="26" t="str">
        <f t="shared" si="36"/>
        <v>Demand</v>
      </c>
      <c r="E825" s="10">
        <f t="shared" si="37"/>
        <v>2053</v>
      </c>
      <c r="F825" s="25" t="str">
        <f t="shared" si="35"/>
        <v>CWOTH</v>
      </c>
      <c r="I825" s="29">
        <f>IFERROR(ROUNDDOWN(VLOOKUP(F825,INDATA_FILL_DEMAND!$E$4:$F$251,2,FALSE)*IF(E825&lt;2043,1+$N$8,1+$O$8),4),"")</f>
        <v>4.9115000000000002</v>
      </c>
    </row>
    <row r="826" spans="4:9" x14ac:dyDescent="0.3">
      <c r="D826" s="26" t="str">
        <f t="shared" si="36"/>
        <v>Demand</v>
      </c>
      <c r="E826" s="10">
        <f t="shared" si="37"/>
        <v>2053</v>
      </c>
      <c r="F826" s="25" t="str">
        <f t="shared" si="35"/>
        <v>CWRET</v>
      </c>
      <c r="I826" s="29">
        <f>IFERROR(ROUNDDOWN(VLOOKUP(F826,INDATA_FILL_DEMAND!$E$4:$F$251,2,FALSE)*IF(E826&lt;2043,1+$N$8,1+$O$8),4),"")</f>
        <v>1.0173000000000001</v>
      </c>
    </row>
    <row r="827" spans="4:9" x14ac:dyDescent="0.3">
      <c r="D827" s="26" t="str">
        <f t="shared" si="36"/>
        <v>Demand</v>
      </c>
      <c r="E827" s="10">
        <f t="shared" si="37"/>
        <v>2053</v>
      </c>
      <c r="F827" s="25" t="str">
        <f t="shared" si="35"/>
        <v>CWSPO</v>
      </c>
      <c r="I827" s="29">
        <f>IFERROR(ROUNDDOWN(VLOOKUP(F827,INDATA_FILL_DEMAND!$E$4:$F$251,2,FALSE)*IF(E827&lt;2043,1+$N$8,1+$O$8),4),"")</f>
        <v>2.1821000000000002</v>
      </c>
    </row>
    <row r="828" spans="4:9" x14ac:dyDescent="0.3">
      <c r="D828" s="26" t="str">
        <f t="shared" si="36"/>
        <v>Demand</v>
      </c>
      <c r="E828" s="10">
        <f t="shared" si="37"/>
        <v>2053</v>
      </c>
      <c r="F828" s="25" t="str">
        <f t="shared" si="35"/>
        <v>CWTUR</v>
      </c>
      <c r="I828" s="29">
        <f>IFERROR(ROUNDDOWN(VLOOKUP(F828,INDATA_FILL_DEMAND!$E$4:$F$251,2,FALSE)*IF(E828&lt;2043,1+$N$8,1+$O$8),4),"")</f>
        <v>0.61980000000000002</v>
      </c>
    </row>
    <row r="829" spans="4:9" x14ac:dyDescent="0.3">
      <c r="D829" s="26" t="str">
        <f t="shared" si="36"/>
        <v>Demand</v>
      </c>
      <c r="E829" s="10">
        <f t="shared" si="37"/>
        <v>2053</v>
      </c>
      <c r="F829" s="25" t="str">
        <f t="shared" si="35"/>
        <v>CKCUL</v>
      </c>
      <c r="I829" s="29">
        <f>IFERROR(ROUNDDOWN(VLOOKUP(F829,INDATA_FILL_DEMAND!$E$4:$F$251,2,FALSE)*IF(E829&lt;2043,1+$N$8,1+$O$8),4),"")</f>
        <v>0.68610000000000004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1.6473</v>
      </c>
    </row>
    <row r="831" spans="4:9" x14ac:dyDescent="0.3">
      <c r="D831" s="26" t="str">
        <f t="shared" si="36"/>
        <v>Demand</v>
      </c>
      <c r="E831" s="10">
        <f t="shared" si="37"/>
        <v>2053</v>
      </c>
      <c r="F831" s="25" t="str">
        <f t="shared" si="38"/>
        <v>CKHLT</v>
      </c>
      <c r="I831" s="29">
        <f>IFERROR(ROUNDDOWN(VLOOKUP(F831,INDATA_FILL_DEMAND!$E$4:$F$251,2,FALSE)*IF(E831&lt;2043,1+$N$8,1+$O$8),4),"")</f>
        <v>0.1237</v>
      </c>
    </row>
    <row r="832" spans="4:9" x14ac:dyDescent="0.3">
      <c r="D832" s="26" t="str">
        <f t="shared" si="36"/>
        <v>Demand</v>
      </c>
      <c r="E832" s="10">
        <f t="shared" si="37"/>
        <v>2053</v>
      </c>
      <c r="F832" s="25" t="str">
        <f t="shared" si="38"/>
        <v>CKOFF</v>
      </c>
      <c r="I832" s="29">
        <f>IFERROR(ROUNDDOWN(VLOOKUP(F832,INDATA_FILL_DEMAND!$E$4:$F$251,2,FALSE)*IF(E832&lt;2043,1+$N$8,1+$O$8),4),"")</f>
        <v>0.17560000000000001</v>
      </c>
    </row>
    <row r="833" spans="4:9" x14ac:dyDescent="0.3">
      <c r="D833" s="26" t="str">
        <f t="shared" si="36"/>
        <v>Demand</v>
      </c>
      <c r="E833" s="10">
        <f t="shared" si="37"/>
        <v>2053</v>
      </c>
      <c r="F833" s="25" t="str">
        <f t="shared" si="38"/>
        <v>CKOTH</v>
      </c>
      <c r="I833" s="29">
        <f>IFERROR(ROUNDDOWN(VLOOKUP(F833,INDATA_FILL_DEMAND!$E$4:$F$251,2,FALSE)*IF(E833&lt;2043,1+$N$8,1+$O$8),4),"")</f>
        <v>1.0456000000000001</v>
      </c>
    </row>
    <row r="834" spans="4:9" x14ac:dyDescent="0.3">
      <c r="D834" s="26" t="str">
        <f t="shared" si="36"/>
        <v>Demand</v>
      </c>
      <c r="E834" s="10">
        <f t="shared" si="37"/>
        <v>2053</v>
      </c>
      <c r="F834" s="25" t="str">
        <f t="shared" si="38"/>
        <v>CKRET</v>
      </c>
      <c r="I834" s="29">
        <f>IFERROR(ROUNDDOWN(VLOOKUP(F834,INDATA_FILL_DEMAND!$E$4:$F$251,2,FALSE)*IF(E834&lt;2043,1+$N$8,1+$O$8),4),"")</f>
        <v>0.2165</v>
      </c>
    </row>
    <row r="835" spans="4:9" x14ac:dyDescent="0.3">
      <c r="D835" s="26" t="str">
        <f t="shared" si="36"/>
        <v>Demand</v>
      </c>
      <c r="E835" s="10">
        <f t="shared" si="37"/>
        <v>2053</v>
      </c>
      <c r="F835" s="25" t="str">
        <f t="shared" si="38"/>
        <v>CKSPO</v>
      </c>
      <c r="I835" s="29">
        <f>IFERROR(ROUNDDOWN(VLOOKUP(F835,INDATA_FILL_DEMAND!$E$4:$F$251,2,FALSE)*IF(E835&lt;2043,1+$N$8,1+$O$8),4),"")</f>
        <v>0.46450000000000002</v>
      </c>
    </row>
    <row r="836" spans="4:9" x14ac:dyDescent="0.3">
      <c r="D836" s="26" t="str">
        <f t="shared" si="36"/>
        <v>Demand</v>
      </c>
      <c r="E836" s="10">
        <f t="shared" si="37"/>
        <v>2053</v>
      </c>
      <c r="F836" s="25" t="str">
        <f t="shared" si="38"/>
        <v>CKTUR</v>
      </c>
      <c r="I836" s="29">
        <f>IFERROR(ROUNDDOWN(VLOOKUP(F836,INDATA_FILL_DEMAND!$E$4:$F$251,2,FALSE)*IF(E836&lt;2043,1+$N$8,1+$O$8),4),"")</f>
        <v>0.13189999999999999</v>
      </c>
    </row>
    <row r="837" spans="4:9" x14ac:dyDescent="0.3">
      <c r="D837" s="26" t="str">
        <f t="shared" si="36"/>
        <v>Demand</v>
      </c>
      <c r="E837" s="10">
        <f t="shared" si="37"/>
        <v>2053</v>
      </c>
      <c r="F837" s="25" t="str">
        <f t="shared" si="38"/>
        <v>CLCUL</v>
      </c>
      <c r="I837" s="29">
        <f>IFERROR(ROUNDDOWN(VLOOKUP(F837,INDATA_FILL_DEMAND!$E$4:$F$251,2,FALSE)*IF(E837&lt;2043,1+$N$8,1+$O$8),4),"")</f>
        <v>0.90800000000000003</v>
      </c>
    </row>
    <row r="838" spans="4:9" x14ac:dyDescent="0.3">
      <c r="D838" s="26" t="str">
        <f t="shared" si="36"/>
        <v>Demand</v>
      </c>
      <c r="E838" s="10">
        <f t="shared" si="37"/>
        <v>2053</v>
      </c>
      <c r="F838" s="25" t="str">
        <f t="shared" si="38"/>
        <v>CLEDU</v>
      </c>
      <c r="I838" s="29">
        <f>IFERROR(ROUNDDOWN(VLOOKUP(F838,INDATA_FILL_DEMAND!$E$4:$F$251,2,FALSE)*IF(E838&lt;2043,1+$N$8,1+$O$8),4),"")</f>
        <v>2.1800999999999999</v>
      </c>
    </row>
    <row r="839" spans="4:9" x14ac:dyDescent="0.3">
      <c r="D839" s="26" t="str">
        <f t="shared" si="36"/>
        <v>Demand</v>
      </c>
      <c r="E839" s="10">
        <f t="shared" si="37"/>
        <v>2053</v>
      </c>
      <c r="F839" s="25" t="str">
        <f t="shared" si="38"/>
        <v>CLHLT</v>
      </c>
      <c r="I839" s="29">
        <f>IFERROR(ROUNDDOWN(VLOOKUP(F839,INDATA_FILL_DEMAND!$E$4:$F$251,2,FALSE)*IF(E839&lt;2043,1+$N$8,1+$O$8),4),"")</f>
        <v>0.16370000000000001</v>
      </c>
    </row>
    <row r="840" spans="4:9" x14ac:dyDescent="0.3">
      <c r="D840" s="26" t="str">
        <f t="shared" si="36"/>
        <v>Demand</v>
      </c>
      <c r="E840" s="10">
        <f t="shared" si="37"/>
        <v>2053</v>
      </c>
      <c r="F840" s="25" t="str">
        <f t="shared" si="38"/>
        <v>CLOFF</v>
      </c>
      <c r="I840" s="29">
        <f>IFERROR(ROUNDDOWN(VLOOKUP(F840,INDATA_FILL_DEMAND!$E$4:$F$251,2,FALSE)*IF(E840&lt;2043,1+$N$8,1+$O$8),4),"")</f>
        <v>0.2324</v>
      </c>
    </row>
    <row r="841" spans="4:9" x14ac:dyDescent="0.3">
      <c r="D841" s="26" t="str">
        <f t="shared" si="36"/>
        <v>Demand</v>
      </c>
      <c r="E841" s="10">
        <f t="shared" si="37"/>
        <v>2053</v>
      </c>
      <c r="F841" s="25" t="str">
        <f t="shared" si="38"/>
        <v>CLOTH</v>
      </c>
      <c r="I841" s="29">
        <f>IFERROR(ROUNDDOWN(VLOOKUP(F841,INDATA_FILL_DEMAND!$E$4:$F$251,2,FALSE)*IF(E841&lt;2043,1+$N$8,1+$O$8),4),"")</f>
        <v>1.3836999999999999</v>
      </c>
    </row>
    <row r="842" spans="4:9" x14ac:dyDescent="0.3">
      <c r="D842" s="26" t="str">
        <f t="shared" si="36"/>
        <v>Demand</v>
      </c>
      <c r="E842" s="10">
        <f t="shared" si="37"/>
        <v>2053</v>
      </c>
      <c r="F842" s="25" t="str">
        <f t="shared" si="38"/>
        <v>CLRET</v>
      </c>
      <c r="I842" s="29">
        <f>IFERROR(ROUNDDOWN(VLOOKUP(F842,INDATA_FILL_DEMAND!$E$4:$F$251,2,FALSE)*IF(E842&lt;2043,1+$N$8,1+$O$8),4),"")</f>
        <v>0.28660000000000002</v>
      </c>
    </row>
    <row r="843" spans="4:9" x14ac:dyDescent="0.3">
      <c r="D843" s="26" t="str">
        <f t="shared" si="36"/>
        <v>Demand</v>
      </c>
      <c r="E843" s="10">
        <f t="shared" si="37"/>
        <v>2053</v>
      </c>
      <c r="F843" s="25" t="str">
        <f t="shared" si="38"/>
        <v>CLSPO</v>
      </c>
      <c r="I843" s="29">
        <f>IFERROR(ROUNDDOWN(VLOOKUP(F843,INDATA_FILL_DEMAND!$E$4:$F$251,2,FALSE)*IF(E843&lt;2043,1+$N$8,1+$O$8),4),"")</f>
        <v>0.61480000000000001</v>
      </c>
    </row>
    <row r="844" spans="4:9" x14ac:dyDescent="0.3">
      <c r="D844" s="26" t="str">
        <f t="shared" si="36"/>
        <v>Demand</v>
      </c>
      <c r="E844" s="10">
        <f t="shared" si="37"/>
        <v>2053</v>
      </c>
      <c r="F844" s="25" t="str">
        <f t="shared" si="38"/>
        <v>CLTUR</v>
      </c>
      <c r="I844" s="29">
        <f>IFERROR(ROUNDDOWN(VLOOKUP(F844,INDATA_FILL_DEMAND!$E$4:$F$251,2,FALSE)*IF(E844&lt;2043,1+$N$8,1+$O$8),4),"")</f>
        <v>0.17460000000000001</v>
      </c>
    </row>
    <row r="845" spans="4:9" x14ac:dyDescent="0.3">
      <c r="D845" s="26" t="str">
        <f t="shared" si="36"/>
        <v>Demand</v>
      </c>
      <c r="E845" s="10">
        <f t="shared" si="37"/>
        <v>2053</v>
      </c>
      <c r="F845" s="25" t="str">
        <f t="shared" si="38"/>
        <v>COCUL</v>
      </c>
      <c r="I845" s="29">
        <f>IFERROR(ROUNDDOWN(VLOOKUP(F845,INDATA_FILL_DEMAND!$E$4:$F$251,2,FALSE)*IF(E845&lt;2043,1+$N$8,1+$O$8),4),"")</f>
        <v>4.3029999999999999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10.331</v>
      </c>
    </row>
    <row r="847" spans="4:9" x14ac:dyDescent="0.3">
      <c r="D847" s="26" t="str">
        <f t="shared" si="39"/>
        <v>Demand</v>
      </c>
      <c r="E847" s="10">
        <f t="shared" si="37"/>
        <v>2053</v>
      </c>
      <c r="F847" s="25" t="str">
        <f t="shared" si="38"/>
        <v>COHLT</v>
      </c>
      <c r="I847" s="29">
        <f>IFERROR(ROUNDDOWN(VLOOKUP(F847,INDATA_FILL_DEMAND!$E$4:$F$251,2,FALSE)*IF(E847&lt;2043,1+$N$8,1+$O$8),4),"")</f>
        <v>0.77610000000000001</v>
      </c>
    </row>
    <row r="848" spans="4:9" x14ac:dyDescent="0.3">
      <c r="D848" s="26" t="str">
        <f t="shared" si="39"/>
        <v>Demand</v>
      </c>
      <c r="E848" s="10">
        <f t="shared" si="37"/>
        <v>2053</v>
      </c>
      <c r="F848" s="25" t="str">
        <f t="shared" si="38"/>
        <v>COOFF</v>
      </c>
      <c r="I848" s="29">
        <f>IFERROR(ROUNDDOWN(VLOOKUP(F848,INDATA_FILL_DEMAND!$E$4:$F$251,2,FALSE)*IF(E848&lt;2043,1+$N$8,1+$O$8),4),"")</f>
        <v>1.1013999999999999</v>
      </c>
    </row>
    <row r="849" spans="4:9" x14ac:dyDescent="0.3">
      <c r="D849" s="26" t="str">
        <f t="shared" si="39"/>
        <v>Demand</v>
      </c>
      <c r="E849" s="10">
        <f t="shared" si="37"/>
        <v>2053</v>
      </c>
      <c r="F849" s="25" t="str">
        <f t="shared" si="38"/>
        <v>COOTH</v>
      </c>
      <c r="I849" s="29">
        <f>IFERROR(ROUNDDOWN(VLOOKUP(F849,INDATA_FILL_DEMAND!$E$4:$F$251,2,FALSE)*IF(E849&lt;2043,1+$N$8,1+$O$8),4),"")</f>
        <v>6.5572999999999997</v>
      </c>
    </row>
    <row r="850" spans="4:9" x14ac:dyDescent="0.3">
      <c r="D850" s="26" t="str">
        <f t="shared" si="39"/>
        <v>Demand</v>
      </c>
      <c r="E850" s="10">
        <f t="shared" si="37"/>
        <v>2053</v>
      </c>
      <c r="F850" s="25" t="str">
        <f t="shared" si="38"/>
        <v>CORET</v>
      </c>
      <c r="I850" s="29">
        <f>IFERROR(ROUNDDOWN(VLOOKUP(F850,INDATA_FILL_DEMAND!$E$4:$F$251,2,FALSE)*IF(E850&lt;2043,1+$N$8,1+$O$8),4),"")</f>
        <v>1.3582000000000001</v>
      </c>
    </row>
    <row r="851" spans="4:9" x14ac:dyDescent="0.3">
      <c r="D851" s="26" t="str">
        <f t="shared" si="39"/>
        <v>Demand</v>
      </c>
      <c r="E851" s="10">
        <f t="shared" si="37"/>
        <v>2053</v>
      </c>
      <c r="F851" s="25" t="str">
        <f t="shared" si="38"/>
        <v>COSPO</v>
      </c>
      <c r="I851" s="29">
        <f>IFERROR(ROUNDDOWN(VLOOKUP(F851,INDATA_FILL_DEMAND!$E$4:$F$251,2,FALSE)*IF(E851&lt;2043,1+$N$8,1+$O$8),4),"")</f>
        <v>2.9134000000000002</v>
      </c>
    </row>
    <row r="852" spans="4:9" x14ac:dyDescent="0.3">
      <c r="D852" s="26" t="str">
        <f t="shared" si="39"/>
        <v>Demand</v>
      </c>
      <c r="E852" s="10">
        <f t="shared" si="37"/>
        <v>2053</v>
      </c>
      <c r="F852" s="25" t="str">
        <f t="shared" si="38"/>
        <v>COTUR</v>
      </c>
      <c r="I852" s="29">
        <f>IFERROR(ROUNDDOWN(VLOOKUP(F852,INDATA_FILL_DEMAND!$E$4:$F$251,2,FALSE)*IF(E852&lt;2043,1+$N$8,1+$O$8),4),"")</f>
        <v>0.82750000000000001</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3.7602000000000002</v>
      </c>
    </row>
    <row r="862" spans="4:9" x14ac:dyDescent="0.3">
      <c r="D862" s="26" t="str">
        <f t="shared" si="39"/>
        <v>Demand</v>
      </c>
      <c r="E862" s="10">
        <f t="shared" si="37"/>
        <v>2053</v>
      </c>
      <c r="F862" s="25" t="str">
        <f t="shared" si="38"/>
        <v>MHEDU</v>
      </c>
      <c r="I862" s="29">
        <f>IFERROR(ROUNDDOWN(VLOOKUP(F862,INDATA_FILL_DEMAND!$E$4:$F$251,2,FALSE)*IF(E862&lt;2043,1+$N$8,1+$O$8),4),"")</f>
        <v>30.9392</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3.7073999999999998</v>
      </c>
    </row>
    <row r="865" spans="4:9" x14ac:dyDescent="0.3">
      <c r="D865" s="26" t="str">
        <f t="shared" si="39"/>
        <v>Demand</v>
      </c>
      <c r="E865" s="10">
        <f t="shared" si="37"/>
        <v>2053</v>
      </c>
      <c r="F865" s="25" t="str">
        <f t="shared" si="38"/>
        <v>MHOFS</v>
      </c>
      <c r="I865" s="29">
        <f>IFERROR(ROUNDDOWN(VLOOKUP(F865,INDATA_FILL_DEMAND!$E$4:$F$251,2,FALSE)*IF(E865&lt;2043,1+$N$8,1+$O$8),4),"")</f>
        <v>3.8685999999999998</v>
      </c>
    </row>
    <row r="866" spans="4:9" x14ac:dyDescent="0.3">
      <c r="D866" s="26" t="str">
        <f t="shared" si="39"/>
        <v>Demand</v>
      </c>
      <c r="E866" s="10">
        <f t="shared" si="37"/>
        <v>2053</v>
      </c>
      <c r="F866" s="25" t="str">
        <f t="shared" si="38"/>
        <v>MHOTH</v>
      </c>
      <c r="I866" s="29">
        <f>IFERROR(ROUNDDOWN(VLOOKUP(F866,INDATA_FILL_DEMAND!$E$4:$F$251,2,FALSE)*IF(E866&lt;2043,1+$N$8,1+$O$8),4),"")</f>
        <v>5.3570000000000002</v>
      </c>
    </row>
    <row r="867" spans="4:9" x14ac:dyDescent="0.3">
      <c r="D867" s="26" t="str">
        <f t="shared" si="39"/>
        <v>Demand</v>
      </c>
      <c r="E867" s="10">
        <f t="shared" si="37"/>
        <v>2053</v>
      </c>
      <c r="F867" s="25" t="str">
        <f t="shared" si="38"/>
        <v>MHSPO</v>
      </c>
      <c r="I867" s="29">
        <f>IFERROR(ROUNDDOWN(VLOOKUP(F867,INDATA_FILL_DEMAND!$E$4:$F$251,2,FALSE)*IF(E867&lt;2043,1+$N$8,1+$O$8),4),"")</f>
        <v>12.138400000000001</v>
      </c>
    </row>
    <row r="868" spans="4:9" x14ac:dyDescent="0.3">
      <c r="D868" s="26" t="str">
        <f t="shared" si="39"/>
        <v>Demand</v>
      </c>
      <c r="E868" s="10">
        <f t="shared" si="37"/>
        <v>2053</v>
      </c>
      <c r="F868" s="25" t="str">
        <f t="shared" si="38"/>
        <v>MHTCH</v>
      </c>
      <c r="I868" s="29">
        <f>IFERROR(ROUNDDOWN(VLOOKUP(F868,INDATA_FILL_DEMAND!$E$4:$F$251,2,FALSE)*IF(E868&lt;2043,1+$N$8,1+$O$8),4),"")</f>
        <v>1.8236000000000001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0.84809999999999997</v>
      </c>
    </row>
    <row r="878" spans="4:9" x14ac:dyDescent="0.3">
      <c r="D878" s="26" t="str">
        <f t="shared" si="39"/>
        <v>Demand</v>
      </c>
      <c r="E878" s="10">
        <f t="shared" si="37"/>
        <v>2053</v>
      </c>
      <c r="F878" s="25" t="str">
        <f t="shared" si="38"/>
        <v>MWEDU</v>
      </c>
      <c r="I878" s="29">
        <f>IFERROR(ROUNDDOWN(VLOOKUP(F878,INDATA_FILL_DEMAND!$E$4:$F$251,2,FALSE)*IF(E878&lt;2043,1+$N$8,1+$O$8),4),"")</f>
        <v>7.7447999999999997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0.93220000000000003</v>
      </c>
    </row>
    <row r="881" spans="4:9" x14ac:dyDescent="0.3">
      <c r="D881" s="26" t="str">
        <f t="shared" si="39"/>
        <v>Demand</v>
      </c>
      <c r="E881" s="10">
        <f t="shared" si="40"/>
        <v>2053</v>
      </c>
      <c r="F881" s="25" t="str">
        <f t="shared" si="38"/>
        <v>MWOFS</v>
      </c>
      <c r="I881" s="29">
        <f>IFERROR(ROUNDDOWN(VLOOKUP(F881,INDATA_FILL_DEMAND!$E$4:$F$251,2,FALSE)*IF(E881&lt;2043,1+$N$8,1+$O$8),4),"")</f>
        <v>0.8075</v>
      </c>
    </row>
    <row r="882" spans="4:9" x14ac:dyDescent="0.3">
      <c r="D882" s="26" t="str">
        <f t="shared" si="39"/>
        <v>Demand</v>
      </c>
      <c r="E882" s="10">
        <f t="shared" si="40"/>
        <v>2053</v>
      </c>
      <c r="F882" s="25" t="str">
        <f t="shared" si="38"/>
        <v>MWOTH</v>
      </c>
      <c r="I882" s="29">
        <f>IFERROR(ROUNDDOWN(VLOOKUP(F882,INDATA_FILL_DEMAND!$E$4:$F$251,2,FALSE)*IF(E882&lt;2043,1+$N$8,1+$O$8),4),"")</f>
        <v>1.3541000000000001</v>
      </c>
    </row>
    <row r="883" spans="4:9" x14ac:dyDescent="0.3">
      <c r="D883" s="26" t="str">
        <f t="shared" si="39"/>
        <v>Demand</v>
      </c>
      <c r="E883" s="10">
        <f t="shared" si="40"/>
        <v>2053</v>
      </c>
      <c r="F883" s="25" t="str">
        <f t="shared" si="38"/>
        <v>MWSPO</v>
      </c>
      <c r="I883" s="29">
        <f>IFERROR(ROUNDDOWN(VLOOKUP(F883,INDATA_FILL_DEMAND!$E$4:$F$251,2,FALSE)*IF(E883&lt;2043,1+$N$8,1+$O$8),4),"")</f>
        <v>3.0733000000000001</v>
      </c>
    </row>
    <row r="884" spans="4:9" x14ac:dyDescent="0.3">
      <c r="D884" s="26" t="str">
        <f t="shared" si="39"/>
        <v>Demand</v>
      </c>
      <c r="E884" s="10">
        <f t="shared" si="40"/>
        <v>2053</v>
      </c>
      <c r="F884" s="25" t="str">
        <f t="shared" si="38"/>
        <v>MWTCH</v>
      </c>
      <c r="I884" s="29">
        <f>IFERROR(ROUNDDOWN(VLOOKUP(F884,INDATA_FILL_DEMAND!$E$4:$F$251,2,FALSE)*IF(E884&lt;2043,1+$N$8,1+$O$8),4),"")</f>
        <v>0.44979999999999998</v>
      </c>
    </row>
    <row r="885" spans="4:9" x14ac:dyDescent="0.3">
      <c r="D885" s="26" t="str">
        <f t="shared" si="39"/>
        <v>Demand</v>
      </c>
      <c r="E885" s="10">
        <f t="shared" si="40"/>
        <v>2053</v>
      </c>
      <c r="F885" s="25" t="str">
        <f t="shared" si="38"/>
        <v>MKCUL</v>
      </c>
      <c r="I885" s="29">
        <f>IFERROR(ROUNDDOWN(VLOOKUP(F885,INDATA_FILL_DEMAND!$E$4:$F$251,2,FALSE)*IF(E885&lt;2043,1+$N$8,1+$O$8),4),"")</f>
        <v>0.27729999999999999</v>
      </c>
    </row>
    <row r="886" spans="4:9" x14ac:dyDescent="0.3">
      <c r="D886" s="26" t="str">
        <f t="shared" si="39"/>
        <v>Demand</v>
      </c>
      <c r="E886" s="10">
        <f t="shared" si="40"/>
        <v>2053</v>
      </c>
      <c r="F886" s="25" t="str">
        <f t="shared" si="38"/>
        <v>MKEDU</v>
      </c>
      <c r="I886" s="29">
        <f>IFERROR(ROUNDDOWN(VLOOKUP(F886,INDATA_FILL_DEMAND!$E$4:$F$251,2,FALSE)*IF(E886&lt;2043,1+$N$8,1+$O$8),4),"")</f>
        <v>0.66569999999999996</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7.0900000000000005E-2</v>
      </c>
    </row>
    <row r="889" spans="4:9" x14ac:dyDescent="0.3">
      <c r="D889" s="26" t="str">
        <f t="shared" si="39"/>
        <v>Demand</v>
      </c>
      <c r="E889" s="10">
        <f t="shared" si="40"/>
        <v>2053</v>
      </c>
      <c r="F889" s="25" t="str">
        <f t="shared" si="38"/>
        <v>MKOFS</v>
      </c>
      <c r="I889" s="29">
        <f>IFERROR(ROUNDDOWN(VLOOKUP(F889,INDATA_FILL_DEMAND!$E$4:$F$251,2,FALSE)*IF(E889&lt;2043,1+$N$8,1+$O$8),4),"")</f>
        <v>0.42249999999999999</v>
      </c>
    </row>
    <row r="890" spans="4:9" x14ac:dyDescent="0.3">
      <c r="D890" s="26" t="str">
        <f t="shared" si="39"/>
        <v>Demand</v>
      </c>
      <c r="E890" s="10">
        <f t="shared" si="40"/>
        <v>2053</v>
      </c>
      <c r="F890" s="25" t="str">
        <f t="shared" si="38"/>
        <v>MKOTH</v>
      </c>
      <c r="I890" s="29">
        <f>IFERROR(ROUNDDOWN(VLOOKUP(F890,INDATA_FILL_DEMAND!$E$4:$F$251,2,FALSE)*IF(E890&lt;2043,1+$N$8,1+$O$8),4),"")</f>
        <v>8.7499999999999994E-2</v>
      </c>
    </row>
    <row r="891" spans="4:9" x14ac:dyDescent="0.3">
      <c r="D891" s="26" t="str">
        <f t="shared" si="39"/>
        <v>Demand</v>
      </c>
      <c r="E891" s="10">
        <f t="shared" si="40"/>
        <v>2053</v>
      </c>
      <c r="F891" s="25" t="str">
        <f t="shared" si="38"/>
        <v>MKSPO</v>
      </c>
      <c r="I891" s="29">
        <f>IFERROR(ROUNDDOWN(VLOOKUP(F891,INDATA_FILL_DEMAND!$E$4:$F$251,2,FALSE)*IF(E891&lt;2043,1+$N$8,1+$O$8),4),"")</f>
        <v>0.18770000000000001</v>
      </c>
    </row>
    <row r="892" spans="4:9" x14ac:dyDescent="0.3">
      <c r="D892" s="26" t="str">
        <f t="shared" si="39"/>
        <v>Demand</v>
      </c>
      <c r="E892" s="10">
        <f t="shared" si="40"/>
        <v>2053</v>
      </c>
      <c r="F892" s="25" t="str">
        <f t="shared" si="38"/>
        <v>MKTCH</v>
      </c>
      <c r="I892" s="29">
        <f>IFERROR(ROUNDDOWN(VLOOKUP(F892,INDATA_FILL_DEMAND!$E$4:$F$251,2,FALSE)*IF(E892&lt;2043,1+$N$8,1+$O$8),4),"")</f>
        <v>5.33E-2</v>
      </c>
    </row>
    <row r="893" spans="4:9" x14ac:dyDescent="0.3">
      <c r="D893" s="26" t="str">
        <f t="shared" si="39"/>
        <v>Demand</v>
      </c>
      <c r="E893" s="10">
        <f t="shared" si="40"/>
        <v>2053</v>
      </c>
      <c r="F893" s="25" t="str">
        <f t="shared" si="38"/>
        <v>MLCUL</v>
      </c>
      <c r="I893" s="29">
        <f>IFERROR(ROUNDDOWN(VLOOKUP(F893,INDATA_FILL_DEMAND!$E$4:$F$251,2,FALSE)*IF(E893&lt;2043,1+$N$8,1+$O$8),4),"")</f>
        <v>0.36699999999999999</v>
      </c>
    </row>
    <row r="894" spans="4:9" x14ac:dyDescent="0.3">
      <c r="D894" s="26" t="str">
        <f t="shared" si="39"/>
        <v>Demand</v>
      </c>
      <c r="E894" s="10">
        <f t="shared" si="40"/>
        <v>2053</v>
      </c>
      <c r="F894" s="25" t="str">
        <f t="shared" ref="F894:F957" si="41">F646</f>
        <v>MLEDU</v>
      </c>
      <c r="I894" s="29">
        <f>IFERROR(ROUNDDOWN(VLOOKUP(F894,INDATA_FILL_DEMAND!$E$4:$F$251,2,FALSE)*IF(E894&lt;2043,1+$N$8,1+$O$8),4),"")</f>
        <v>0.88109999999999999</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9.3899999999999997E-2</v>
      </c>
    </row>
    <row r="897" spans="4:9" x14ac:dyDescent="0.3">
      <c r="D897" s="26" t="str">
        <f t="shared" si="39"/>
        <v>Demand</v>
      </c>
      <c r="E897" s="10">
        <f t="shared" si="40"/>
        <v>2053</v>
      </c>
      <c r="F897" s="25" t="str">
        <f t="shared" si="41"/>
        <v>MLOFS</v>
      </c>
      <c r="I897" s="29">
        <f>IFERROR(ROUNDDOWN(VLOOKUP(F897,INDATA_FILL_DEMAND!$E$4:$F$251,2,FALSE)*IF(E897&lt;2043,1+$N$8,1+$O$8),4),"")</f>
        <v>0.55920000000000003</v>
      </c>
    </row>
    <row r="898" spans="4:9" x14ac:dyDescent="0.3">
      <c r="D898" s="26" t="str">
        <f t="shared" si="39"/>
        <v>Demand</v>
      </c>
      <c r="E898" s="10">
        <f t="shared" si="40"/>
        <v>2053</v>
      </c>
      <c r="F898" s="25" t="str">
        <f t="shared" si="41"/>
        <v>MLOTH</v>
      </c>
      <c r="I898" s="29">
        <f>IFERROR(ROUNDDOWN(VLOOKUP(F898,INDATA_FILL_DEMAND!$E$4:$F$251,2,FALSE)*IF(E898&lt;2043,1+$N$8,1+$O$8),4),"")</f>
        <v>0.1158</v>
      </c>
    </row>
    <row r="899" spans="4:9" x14ac:dyDescent="0.3">
      <c r="D899" s="26" t="str">
        <f t="shared" si="39"/>
        <v>Demand</v>
      </c>
      <c r="E899" s="10">
        <f t="shared" si="40"/>
        <v>2053</v>
      </c>
      <c r="F899" s="25" t="str">
        <f t="shared" si="41"/>
        <v>MLSPO</v>
      </c>
      <c r="I899" s="29">
        <f>IFERROR(ROUNDDOWN(VLOOKUP(F899,INDATA_FILL_DEMAND!$E$4:$F$251,2,FALSE)*IF(E899&lt;2043,1+$N$8,1+$O$8),4),"")</f>
        <v>0.24840000000000001</v>
      </c>
    </row>
    <row r="900" spans="4:9" x14ac:dyDescent="0.3">
      <c r="D900" s="26" t="str">
        <f t="shared" si="39"/>
        <v>Demand</v>
      </c>
      <c r="E900" s="10">
        <f t="shared" si="40"/>
        <v>2053</v>
      </c>
      <c r="F900" s="25" t="str">
        <f t="shared" si="41"/>
        <v>MLTCH</v>
      </c>
      <c r="I900" s="29">
        <f>IFERROR(ROUNDDOWN(VLOOKUP(F900,INDATA_FILL_DEMAND!$E$4:$F$251,2,FALSE)*IF(E900&lt;2043,1+$N$8,1+$O$8),4),"")</f>
        <v>7.0499999999999993E-2</v>
      </c>
    </row>
    <row r="901" spans="4:9" x14ac:dyDescent="0.3">
      <c r="D901" s="26" t="str">
        <f t="shared" si="39"/>
        <v>Demand</v>
      </c>
      <c r="E901" s="10">
        <f t="shared" si="40"/>
        <v>2053</v>
      </c>
      <c r="F901" s="25" t="str">
        <f t="shared" si="41"/>
        <v>MOCUL</v>
      </c>
      <c r="I901" s="29">
        <f>IFERROR(ROUNDDOWN(VLOOKUP(F901,INDATA_FILL_DEMAND!$E$4:$F$251,2,FALSE)*IF(E901&lt;2043,1+$N$8,1+$O$8),4),"")</f>
        <v>1.7391000000000001</v>
      </c>
    </row>
    <row r="902" spans="4:9" x14ac:dyDescent="0.3">
      <c r="D902" s="26" t="str">
        <f t="shared" si="39"/>
        <v>Demand</v>
      </c>
      <c r="E902" s="10">
        <f t="shared" si="40"/>
        <v>2053</v>
      </c>
      <c r="F902" s="25" t="str">
        <f t="shared" si="41"/>
        <v>MOEDU</v>
      </c>
      <c r="I902" s="29">
        <f>IFERROR(ROUNDDOWN(VLOOKUP(F902,INDATA_FILL_DEMAND!$E$4:$F$251,2,FALSE)*IF(E902&lt;2043,1+$N$8,1+$O$8),4),"")</f>
        <v>4.1753999999999998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0.4451</v>
      </c>
    </row>
    <row r="905" spans="4:9" x14ac:dyDescent="0.3">
      <c r="D905" s="26" t="str">
        <f t="shared" si="39"/>
        <v>Demand</v>
      </c>
      <c r="E905" s="10">
        <f t="shared" si="40"/>
        <v>2053</v>
      </c>
      <c r="F905" s="25" t="str">
        <f t="shared" si="41"/>
        <v>MOOFS</v>
      </c>
      <c r="I905" s="29">
        <f>IFERROR(ROUNDDOWN(VLOOKUP(F905,INDATA_FILL_DEMAND!$E$4:$F$251,2,FALSE)*IF(E905&lt;2043,1+$N$8,1+$O$8),4),"")</f>
        <v>2.6501999999999999</v>
      </c>
    </row>
    <row r="906" spans="4:9" x14ac:dyDescent="0.3">
      <c r="D906" s="26" t="str">
        <f t="shared" si="39"/>
        <v>Demand</v>
      </c>
      <c r="E906" s="10">
        <f t="shared" si="40"/>
        <v>2053</v>
      </c>
      <c r="F906" s="25" t="str">
        <f t="shared" si="41"/>
        <v>MOOTH</v>
      </c>
      <c r="I906" s="29">
        <f>IFERROR(ROUNDDOWN(VLOOKUP(F906,INDATA_FILL_DEMAND!$E$4:$F$251,2,FALSE)*IF(E906&lt;2043,1+$N$8,1+$O$8),4),"")</f>
        <v>0.54890000000000005</v>
      </c>
    </row>
    <row r="907" spans="4:9" x14ac:dyDescent="0.3">
      <c r="D907" s="26" t="str">
        <f t="shared" si="39"/>
        <v>Demand</v>
      </c>
      <c r="E907" s="10">
        <f t="shared" si="40"/>
        <v>2053</v>
      </c>
      <c r="F907" s="25" t="str">
        <f t="shared" si="41"/>
        <v>MOSPO</v>
      </c>
      <c r="I907" s="29">
        <f>IFERROR(ROUNDDOWN(VLOOKUP(F907,INDATA_FILL_DEMAND!$E$4:$F$251,2,FALSE)*IF(E907&lt;2043,1+$N$8,1+$O$8),4),"")</f>
        <v>1.1774</v>
      </c>
    </row>
    <row r="908" spans="4:9" x14ac:dyDescent="0.3">
      <c r="D908" s="26" t="str">
        <f t="shared" si="39"/>
        <v>Demand</v>
      </c>
      <c r="E908" s="10">
        <f t="shared" si="40"/>
        <v>2053</v>
      </c>
      <c r="F908" s="25" t="str">
        <f t="shared" si="41"/>
        <v>MOTCH</v>
      </c>
      <c r="I908" s="29">
        <f>IFERROR(ROUNDDOWN(VLOOKUP(F908,INDATA_FILL_DEMAND!$E$4:$F$251,2,FALSE)*IF(E908&lt;2043,1+$N$8,1+$O$8),4),"")</f>
        <v>0.33439999999999998</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13.234999999999999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