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EEC822D1-8CE2-4803-835B-6EC5CFACC16A}"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<sst xmlns="http://schemas.openxmlformats.org/spreadsheetml/2006/main" count="3314" uniqueCount="838">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</sst>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30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7.4558999999999997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10.4559</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159.08969999999999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22.5001</v>
      </c>
      <c r="M8" s="9" t="s">
        <v>580</v>
      </c>
      <c r="N8" s="9">
        <f>AVERAGE(N5:N6)</f>
        <v>0.01</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13.9053</v>
      </c>
    </row>
    <row r="10" spans="2:19" x14ac:dyDescent="0.3">
      <c r="D10" s="26" t="str">
        <f t="shared" si="0"/>
        <v>Demand</v>
      </c>
      <c r="E10" s="10">
        <f t="shared" si="2"/>
        <v>2023</v>
      </c>
      <c r="F10" s="25" t="str">
        <f>INDATA_FILL_DEMAND!E9</f>
        <v>RHHSB</v>
      </c>
      <c r="I10" s="29">
        <f>IFERROR(ROUNDDOWN(VLOOKUP(F10,INDATA_FILL_DEMAND!$E$4:$F$251,2,FALSE)*IF(E10&lt;2043,1+$N$8,1+$O$8),4),"")</f>
        <v>54.9861</v>
      </c>
    </row>
    <row r="11" spans="2:19" x14ac:dyDescent="0.3">
      <c r="D11" s="26" t="str">
        <f t="shared" si="0"/>
        <v>Demand</v>
      </c>
      <c r="E11" s="10">
        <f t="shared" si="2"/>
        <v>2023</v>
      </c>
      <c r="F11" s="25" t="str">
        <f>INDATA_FILL_DEMAND!E10</f>
        <v>RHHSC</v>
      </c>
      <c r="I11" s="29">
        <f>IFERROR(ROUNDDOWN(VLOOKUP(F11,INDATA_FILL_DEMAND!$E$4:$F$251,2,FALSE)*IF(E11&lt;2043,1+$N$8,1+$O$8),4),"")</f>
        <v>322.84519999999998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37.9071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1.8242</v>
      </c>
    </row>
    <row r="22" spans="4:9" x14ac:dyDescent="0.3">
      <c r="D22" s="26" t="str">
        <f t="shared" si="3"/>
        <v>Demand</v>
      </c>
      <c r="E22" s="10">
        <f t="shared" si="2"/>
        <v>2023</v>
      </c>
      <c r="F22" s="25" t="str">
        <f>INDATA_FILL_DEMAND!E21</f>
        <v>RWAPB</v>
      </c>
      <c r="I22" s="29">
        <f>IFERROR(ROUNDDOWN(VLOOKUP(F22,INDATA_FILL_DEMAND!$E$4:$F$251,2,FALSE)*IF(E22&lt;2043,1+$N$8,1+$O$8),4),"")</f>
        <v>2.5581999999999998</v>
      </c>
    </row>
    <row r="23" spans="4:9" x14ac:dyDescent="0.3">
      <c r="D23" s="26" t="str">
        <f t="shared" si="3"/>
        <v>Demand</v>
      </c>
      <c r="E23" s="10">
        <f t="shared" si="2"/>
        <v>2023</v>
      </c>
      <c r="F23" s="25" t="str">
        <f>INDATA_FILL_DEMAND!E22</f>
        <v>RWAPC</v>
      </c>
      <c r="I23" s="29">
        <f>IFERROR(ROUNDDOWN(VLOOKUP(F23,INDATA_FILL_DEMAND!$E$4:$F$251,2,FALSE)*IF(E23&lt;2043,1+$N$8,1+$O$8),4),"")</f>
        <v>38.924399999999999</v>
      </c>
    </row>
    <row r="24" spans="4:9" x14ac:dyDescent="0.3">
      <c r="D24" s="26" t="str">
        <f t="shared" si="3"/>
        <v>Demand</v>
      </c>
      <c r="E24" s="10">
        <f t="shared" si="2"/>
        <v>2023</v>
      </c>
      <c r="F24" s="25" t="str">
        <f>INDATA_FILL_DEMAND!E23</f>
        <v>RWAPE</v>
      </c>
      <c r="I24" s="29">
        <f>IFERROR(ROUNDDOWN(VLOOKUP(F24,INDATA_FILL_DEMAND!$E$4:$F$251,2,FALSE)*IF(E24&lt;2043,1+$N$8,1+$O$8),4),"")</f>
        <v>5.5050999999999997</v>
      </c>
    </row>
    <row r="25" spans="4:9" x14ac:dyDescent="0.3">
      <c r="D25" s="26" t="str">
        <f t="shared" si="3"/>
        <v>Demand</v>
      </c>
      <c r="E25" s="10">
        <f t="shared" si="2"/>
        <v>2023</v>
      </c>
      <c r="F25" s="25" t="str">
        <f>INDATA_FILL_DEMAND!E24</f>
        <v>RWHSA</v>
      </c>
      <c r="I25" s="29">
        <f>IFERROR(ROUNDDOWN(VLOOKUP(F25,INDATA_FILL_DEMAND!$E$4:$F$251,2,FALSE)*IF(E25&lt;2043,1+$N$8,1+$O$8),4),"")</f>
        <v>1.619</v>
      </c>
    </row>
    <row r="26" spans="4:9" x14ac:dyDescent="0.3">
      <c r="D26" s="26" t="str">
        <f t="shared" si="3"/>
        <v>Demand</v>
      </c>
      <c r="E26" s="10">
        <f t="shared" si="2"/>
        <v>2023</v>
      </c>
      <c r="F26" s="25" t="str">
        <f>INDATA_FILL_DEMAND!E25</f>
        <v>RWHSB</v>
      </c>
      <c r="I26" s="29">
        <f>IFERROR(ROUNDDOWN(VLOOKUP(F26,INDATA_FILL_DEMAND!$E$4:$F$251,2,FALSE)*IF(E26&lt;2043,1+$N$8,1+$O$8),4),"")</f>
        <v>6.4021999999999997</v>
      </c>
    </row>
    <row r="27" spans="4:9" x14ac:dyDescent="0.3">
      <c r="D27" s="26" t="str">
        <f t="shared" si="3"/>
        <v>Demand</v>
      </c>
      <c r="E27" s="10">
        <f t="shared" si="2"/>
        <v>2023</v>
      </c>
      <c r="F27" s="25" t="str">
        <f>INDATA_FILL_DEMAND!E26</f>
        <v>RWHSC</v>
      </c>
      <c r="I27" s="29">
        <f>IFERROR(ROUNDDOWN(VLOOKUP(F27,INDATA_FILL_DEMAND!$E$4:$F$251,2,FALSE)*IF(E27&lt;2043,1+$N$8,1+$O$8),4),"")</f>
        <v>37.590200000000003</v>
      </c>
    </row>
    <row r="28" spans="4:9" x14ac:dyDescent="0.3">
      <c r="D28" s="26" t="str">
        <f t="shared" si="3"/>
        <v>Demand</v>
      </c>
      <c r="E28" s="10">
        <f t="shared" si="2"/>
        <v>2023</v>
      </c>
      <c r="F28" s="25" t="str">
        <f>INDATA_FILL_DEMAND!E27</f>
        <v>RWHSE</v>
      </c>
      <c r="I28" s="29">
        <f>IFERROR(ROUNDDOWN(VLOOKUP(F28,INDATA_FILL_DEMAND!$E$4:$F$251,2,FALSE)*IF(E28&lt;2043,1+$N$8,1+$O$8),4),"")</f>
        <v>2.6673</v>
      </c>
    </row>
    <row r="29" spans="4:9" x14ac:dyDescent="0.3">
      <c r="D29" s="26" t="str">
        <f t="shared" si="3"/>
        <v>Demand</v>
      </c>
      <c r="E29" s="10">
        <f t="shared" si="2"/>
        <v>2023</v>
      </c>
      <c r="F29" s="25" t="str">
        <f>INDATA_FILL_DEMAND!E28</f>
        <v>RKAPA</v>
      </c>
      <c r="I29" s="29">
        <f>IFERROR(ROUNDDOWN(VLOOKUP(F29,INDATA_FILL_DEMAND!$E$4:$F$251,2,FALSE)*IF(E29&lt;2043,1+$N$8,1+$O$8),4),"")</f>
        <v>1.7600000000000001E-2</v>
      </c>
    </row>
    <row r="30" spans="4:9" x14ac:dyDescent="0.3">
      <c r="D30" s="26" t="str">
        <f t="shared" si="3"/>
        <v>Demand</v>
      </c>
      <c r="E30" s="10">
        <f t="shared" si="2"/>
        <v>2023</v>
      </c>
      <c r="F30" s="25" t="str">
        <f>INDATA_FILL_DEMAND!E29</f>
        <v>RKAPB</v>
      </c>
      <c r="I30" s="29">
        <f>IFERROR(ROUNDDOWN(VLOOKUP(F30,INDATA_FILL_DEMAND!$E$4:$F$251,2,FALSE)*IF(E30&lt;2043,1+$N$8,1+$O$8),4),"")</f>
        <v>2.4799999999999999E-2</v>
      </c>
    </row>
    <row r="31" spans="4:9" x14ac:dyDescent="0.3">
      <c r="D31" s="26" t="str">
        <f t="shared" si="3"/>
        <v>Demand</v>
      </c>
      <c r="E31" s="10">
        <f t="shared" si="2"/>
        <v>2023</v>
      </c>
      <c r="F31" s="25" t="str">
        <f>INDATA_FILL_DEMAND!E30</f>
        <v>RKAPC</v>
      </c>
      <c r="I31" s="29">
        <f>IFERROR(ROUNDDOWN(VLOOKUP(F31,INDATA_FILL_DEMAND!$E$4:$F$251,2,FALSE)*IF(E31&lt;2043,1+$N$8,1+$O$8),4),"")</f>
        <v>0.3775</v>
      </c>
    </row>
    <row r="32" spans="4:9" x14ac:dyDescent="0.3">
      <c r="D32" s="26" t="str">
        <f t="shared" si="3"/>
        <v>Demand</v>
      </c>
      <c r="E32" s="10">
        <f t="shared" si="2"/>
        <v>2023</v>
      </c>
      <c r="F32" s="25" t="str">
        <f>INDATA_FILL_DEMAND!E31</f>
        <v>RKAPE</v>
      </c>
      <c r="I32" s="29">
        <f>IFERROR(ROUNDDOWN(VLOOKUP(F32,INDATA_FILL_DEMAND!$E$4:$F$251,2,FALSE)*IF(E32&lt;2043,1+$N$8,1+$O$8),4),"")</f>
        <v>5.33E-2</v>
      </c>
    </row>
    <row r="33" spans="4:9" x14ac:dyDescent="0.3">
      <c r="D33" s="26" t="str">
        <f t="shared" si="3"/>
        <v>Demand</v>
      </c>
      <c r="E33" s="10">
        <f t="shared" si="2"/>
        <v>2023</v>
      </c>
      <c r="F33" s="25" t="str">
        <f>INDATA_FILL_DEMAND!E32</f>
        <v>RKHSA</v>
      </c>
      <c r="I33" s="29">
        <f>IFERROR(ROUNDDOWN(VLOOKUP(F33,INDATA_FILL_DEMAND!$E$4:$F$251,2,FALSE)*IF(E33&lt;2043,1+$N$8,1+$O$8),4),"")</f>
        <v>0.26919999999999999</v>
      </c>
    </row>
    <row r="34" spans="4:9" x14ac:dyDescent="0.3">
      <c r="D34" s="26" t="str">
        <f t="shared" si="3"/>
        <v>Demand</v>
      </c>
      <c r="E34" s="10">
        <f t="shared" si="2"/>
        <v>2023</v>
      </c>
      <c r="F34" s="25" t="str">
        <f>INDATA_FILL_DEMAND!E33</f>
        <v>RKHSB</v>
      </c>
      <c r="I34" s="29">
        <f>IFERROR(ROUNDDOWN(VLOOKUP(F34,INDATA_FILL_DEMAND!$E$4:$F$251,2,FALSE)*IF(E34&lt;2043,1+$N$8,1+$O$8),4),"")</f>
        <v>1.0645</v>
      </c>
    </row>
    <row r="35" spans="4:9" x14ac:dyDescent="0.3">
      <c r="D35" s="26" t="str">
        <f t="shared" si="3"/>
        <v>Demand</v>
      </c>
      <c r="E35" s="10">
        <f t="shared" si="2"/>
        <v>2023</v>
      </c>
      <c r="F35" s="25" t="str">
        <f>INDATA_FILL_DEMAND!E34</f>
        <v>RKHSC</v>
      </c>
      <c r="I35" s="29">
        <f>IFERROR(ROUNDDOWN(VLOOKUP(F35,INDATA_FILL_DEMAND!$E$4:$F$251,2,FALSE)*IF(E35&lt;2043,1+$N$8,1+$O$8),4),"")</f>
        <v>6.2503000000000002</v>
      </c>
    </row>
    <row r="36" spans="4:9" x14ac:dyDescent="0.3">
      <c r="D36" s="26" t="str">
        <f t="shared" si="3"/>
        <v>Demand</v>
      </c>
      <c r="E36" s="10">
        <f t="shared" si="2"/>
        <v>2023</v>
      </c>
      <c r="F36" s="25" t="str">
        <f>INDATA_FILL_DEMAND!E35</f>
        <v>RKHSE</v>
      </c>
      <c r="I36" s="29">
        <f>IFERROR(ROUNDDOWN(VLOOKUP(F36,INDATA_FILL_DEMAND!$E$4:$F$251,2,FALSE)*IF(E36&lt;2043,1+$N$8,1+$O$8),4),"")</f>
        <v>1.0811999999999999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7.9100000000000004E-2</v>
      </c>
    </row>
    <row r="40" spans="4:9" x14ac:dyDescent="0.3">
      <c r="D40" s="26" t="str">
        <f t="shared" si="3"/>
        <v>Demand</v>
      </c>
      <c r="E40" s="10">
        <f t="shared" si="2"/>
        <v>2023</v>
      </c>
      <c r="F40" s="25" t="str">
        <f>INDATA_FILL_DEMAND!E39</f>
        <v>RLAPE</v>
      </c>
      <c r="I40" s="29">
        <f>IFERROR(ROUNDDOWN(VLOOKUP(F40,INDATA_FILL_DEMAND!$E$4:$F$251,2,FALSE)*IF(E40&lt;2043,1+$N$8,1+$O$8),4),"")</f>
        <v>1.11E-2</v>
      </c>
    </row>
    <row r="41" spans="4:9" x14ac:dyDescent="0.3">
      <c r="D41" s="26" t="str">
        <f t="shared" si="3"/>
        <v>Demand</v>
      </c>
      <c r="E41" s="10">
        <f t="shared" si="2"/>
        <v>2023</v>
      </c>
      <c r="F41" s="25" t="str">
        <f>INDATA_FILL_DEMAND!E40</f>
        <v>RLHSA</v>
      </c>
      <c r="I41" s="29">
        <f>IFERROR(ROUNDDOWN(VLOOKUP(F41,INDATA_FILL_DEMAND!$E$4:$F$251,2,FALSE)*IF(E41&lt;2043,1+$N$8,1+$O$8),4),"")</f>
        <v>5.6399999999999999E-2</v>
      </c>
    </row>
    <row r="42" spans="4:9" x14ac:dyDescent="0.3">
      <c r="D42" s="26" t="str">
        <f t="shared" si="3"/>
        <v>Demand</v>
      </c>
      <c r="E42" s="10">
        <f t="shared" si="2"/>
        <v>2023</v>
      </c>
      <c r="F42" s="25" t="str">
        <f>INDATA_FILL_DEMAND!E41</f>
        <v>RLHSB</v>
      </c>
      <c r="I42" s="29">
        <f>IFERROR(ROUNDDOWN(VLOOKUP(F42,INDATA_FILL_DEMAND!$E$4:$F$251,2,FALSE)*IF(E42&lt;2043,1+$N$8,1+$O$8),4),"")</f>
        <v>0.22320000000000001</v>
      </c>
    </row>
    <row r="43" spans="4:9" x14ac:dyDescent="0.3">
      <c r="D43" s="26" t="str">
        <f t="shared" si="3"/>
        <v>Demand</v>
      </c>
      <c r="E43" s="10">
        <f t="shared" si="2"/>
        <v>2023</v>
      </c>
      <c r="F43" s="25" t="str">
        <f>INDATA_FILL_DEMAND!E42</f>
        <v>RLHSC</v>
      </c>
      <c r="I43" s="29">
        <f>IFERROR(ROUNDDOWN(VLOOKUP(F43,INDATA_FILL_DEMAND!$E$4:$F$251,2,FALSE)*IF(E43&lt;2043,1+$N$8,1+$O$8),4),"")</f>
        <v>1.3106</v>
      </c>
    </row>
    <row r="44" spans="4:9" x14ac:dyDescent="0.3">
      <c r="D44" s="26" t="str">
        <f t="shared" si="3"/>
        <v>Demand</v>
      </c>
      <c r="E44" s="10">
        <f t="shared" si="2"/>
        <v>2023</v>
      </c>
      <c r="F44" s="25" t="str">
        <f>INDATA_FILL_DEMAND!E43</f>
        <v>RLHSE</v>
      </c>
      <c r="I44" s="29">
        <f>IFERROR(ROUNDDOWN(VLOOKUP(F44,INDATA_FILL_DEMAND!$E$4:$F$251,2,FALSE)*IF(E44&lt;2043,1+$N$8,1+$O$8),4),"")</f>
        <v>0.22670000000000001</v>
      </c>
    </row>
    <row r="45" spans="4:9" x14ac:dyDescent="0.3">
      <c r="D45" s="26" t="str">
        <f t="shared" si="3"/>
        <v>Demand</v>
      </c>
      <c r="E45" s="10">
        <f t="shared" si="2"/>
        <v>2023</v>
      </c>
      <c r="F45" s="25" t="str">
        <f>INDATA_FILL_DEMAND!E44</f>
        <v>ROAPA</v>
      </c>
      <c r="I45" s="29">
        <f>IFERROR(ROUNDDOWN(VLOOKUP(F45,INDATA_FILL_DEMAND!$E$4:$F$251,2,FALSE)*IF(E45&lt;2043,1+$N$8,1+$O$8),4),"")</f>
        <v>7.0699999999999999E-2</v>
      </c>
    </row>
    <row r="46" spans="4:9" x14ac:dyDescent="0.3">
      <c r="D46" s="26" t="str">
        <f t="shared" si="3"/>
        <v>Demand</v>
      </c>
      <c r="E46" s="10">
        <f t="shared" si="2"/>
        <v>2023</v>
      </c>
      <c r="F46" s="25" t="str">
        <f>INDATA_FILL_DEMAND!E45</f>
        <v>ROAPB</v>
      </c>
      <c r="I46" s="29">
        <f>IFERROR(ROUNDDOWN(VLOOKUP(F46,INDATA_FILL_DEMAND!$E$4:$F$251,2,FALSE)*IF(E46&lt;2043,1+$N$8,1+$O$8),4),"")</f>
        <v>9.9099999999999994E-2</v>
      </c>
    </row>
    <row r="47" spans="4:9" x14ac:dyDescent="0.3">
      <c r="D47" s="26" t="str">
        <f t="shared" si="3"/>
        <v>Demand</v>
      </c>
      <c r="E47" s="10">
        <f t="shared" si="2"/>
        <v>2023</v>
      </c>
      <c r="F47" s="25" t="str">
        <f>INDATA_FILL_DEMAND!E46</f>
        <v>ROAPC</v>
      </c>
      <c r="I47" s="29">
        <f>IFERROR(ROUNDDOWN(VLOOKUP(F47,INDATA_FILL_DEMAND!$E$4:$F$251,2,FALSE)*IF(E47&lt;2043,1+$N$8,1+$O$8),4),"")</f>
        <v>1.5087999999999999</v>
      </c>
    </row>
    <row r="48" spans="4:9" x14ac:dyDescent="0.3">
      <c r="D48" s="26" t="str">
        <f t="shared" si="3"/>
        <v>Demand</v>
      </c>
      <c r="E48" s="10">
        <f t="shared" si="2"/>
        <v>2023</v>
      </c>
      <c r="F48" s="25" t="str">
        <f>INDATA_FILL_DEMAND!E47</f>
        <v>ROAPE</v>
      </c>
      <c r="I48" s="29">
        <f>IFERROR(ROUNDDOWN(VLOOKUP(F48,INDATA_FILL_DEMAND!$E$4:$F$251,2,FALSE)*IF(E48&lt;2043,1+$N$8,1+$O$8),4),"")</f>
        <v>0.21340000000000001</v>
      </c>
    </row>
    <row r="49" spans="4:9" x14ac:dyDescent="0.3">
      <c r="D49" s="26" t="str">
        <f t="shared" si="3"/>
        <v>Demand</v>
      </c>
      <c r="E49" s="10">
        <f t="shared" si="2"/>
        <v>2023</v>
      </c>
      <c r="F49" s="25" t="str">
        <f>INDATA_FILL_DEMAND!E48</f>
        <v>ROHSA</v>
      </c>
      <c r="I49" s="29">
        <f>IFERROR(ROUNDDOWN(VLOOKUP(F49,INDATA_FILL_DEMAND!$E$4:$F$251,2,FALSE)*IF(E49&lt;2043,1+$N$8,1+$O$8),4),"")</f>
        <v>1.0758000000000001</v>
      </c>
    </row>
    <row r="50" spans="4:9" x14ac:dyDescent="0.3">
      <c r="D50" s="26" t="str">
        <f t="shared" si="3"/>
        <v>Demand</v>
      </c>
      <c r="E50" s="10">
        <f t="shared" si="2"/>
        <v>2023</v>
      </c>
      <c r="F50" s="25" t="str">
        <f>INDATA_FILL_DEMAND!E49</f>
        <v>ROHSB</v>
      </c>
      <c r="I50" s="29">
        <f>IFERROR(ROUNDDOWN(VLOOKUP(F50,INDATA_FILL_DEMAND!$E$4:$F$251,2,FALSE)*IF(E50&lt;2043,1+$N$8,1+$O$8),4),"")</f>
        <v>4.2542</v>
      </c>
    </row>
    <row r="51" spans="4:9" x14ac:dyDescent="0.3">
      <c r="D51" s="26" t="str">
        <f t="shared" si="3"/>
        <v>Demand</v>
      </c>
      <c r="E51" s="10">
        <f t="shared" si="2"/>
        <v>2023</v>
      </c>
      <c r="F51" s="25" t="str">
        <f>INDATA_FILL_DEMAND!E50</f>
        <v>ROHSC</v>
      </c>
      <c r="I51" s="29">
        <f>IFERROR(ROUNDDOWN(VLOOKUP(F51,INDATA_FILL_DEMAND!$E$4:$F$251,2,FALSE)*IF(E51&lt;2043,1+$N$8,1+$O$8),4),"")</f>
        <v>24.978400000000001</v>
      </c>
    </row>
    <row r="52" spans="4:9" x14ac:dyDescent="0.3">
      <c r="D52" s="26" t="str">
        <f t="shared" si="3"/>
        <v>Demand</v>
      </c>
      <c r="E52" s="10">
        <f t="shared" si="2"/>
        <v>2023</v>
      </c>
      <c r="F52" s="25" t="str">
        <f>INDATA_FILL_DEMAND!E51</f>
        <v>ROHSE</v>
      </c>
      <c r="I52" s="29">
        <f>IFERROR(ROUNDDOWN(VLOOKUP(F52,INDATA_FILL_DEMAND!$E$4:$F$251,2,FALSE)*IF(E52&lt;2043,1+$N$8,1+$O$8),4),"")</f>
        <v>4.3211000000000004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13.101000000000001</v>
      </c>
    </row>
    <row r="62" spans="4:9" x14ac:dyDescent="0.3">
      <c r="D62" s="26" t="str">
        <f t="shared" si="3"/>
        <v>Demand</v>
      </c>
      <c r="E62" s="10">
        <f t="shared" si="2"/>
        <v>2023</v>
      </c>
      <c r="F62" s="25" t="str">
        <f>INDATA_FILL_DEMAND!E61</f>
        <v>CHEDU</v>
      </c>
      <c r="I62" s="29">
        <f>IFERROR(ROUNDDOWN(VLOOKUP(F62,INDATA_FILL_DEMAND!$E$4:$F$251,2,FALSE)*IF(E62&lt;2043,1+$N$8,1+$O$8),4),"")</f>
        <v>31.453800000000001</v>
      </c>
    </row>
    <row r="63" spans="4:9" x14ac:dyDescent="0.3">
      <c r="D63" s="26" t="str">
        <f t="shared" si="3"/>
        <v>Demand</v>
      </c>
      <c r="E63" s="10">
        <f t="shared" si="2"/>
        <v>2023</v>
      </c>
      <c r="F63" s="25" t="str">
        <f>INDATA_FILL_DEMAND!E62</f>
        <v>CHHLT</v>
      </c>
      <c r="I63" s="29">
        <f>IFERROR(ROUNDDOWN(VLOOKUP(F63,INDATA_FILL_DEMAND!$E$4:$F$251,2,FALSE)*IF(E63&lt;2043,1+$N$8,1+$O$8),4),"")</f>
        <v>2.363</v>
      </c>
    </row>
    <row r="64" spans="4:9" x14ac:dyDescent="0.3">
      <c r="D64" s="26" t="str">
        <f t="shared" si="3"/>
        <v>Demand</v>
      </c>
      <c r="E64" s="10">
        <f t="shared" si="2"/>
        <v>2023</v>
      </c>
      <c r="F64" s="25" t="str">
        <f>INDATA_FILL_DEMAND!E63</f>
        <v>CHOFF</v>
      </c>
      <c r="I64" s="29">
        <f>IFERROR(ROUNDDOWN(VLOOKUP(F64,INDATA_FILL_DEMAND!$E$4:$F$251,2,FALSE)*IF(E64&lt;2043,1+$N$8,1+$O$8),4),"")</f>
        <v>3.3534000000000002</v>
      </c>
    </row>
    <row r="65" spans="4:9" x14ac:dyDescent="0.3">
      <c r="D65" s="26" t="str">
        <f t="shared" si="3"/>
        <v>Demand</v>
      </c>
      <c r="E65" s="10">
        <f t="shared" si="2"/>
        <v>2023</v>
      </c>
      <c r="F65" s="25" t="str">
        <f>INDATA_FILL_DEMAND!E64</f>
        <v>CHOTH</v>
      </c>
      <c r="I65" s="29">
        <f>IFERROR(ROUNDDOWN(VLOOKUP(F65,INDATA_FILL_DEMAND!$E$4:$F$251,2,FALSE)*IF(E65&lt;2043,1+$N$8,1+$O$8),4),"")</f>
        <v>19.964300000000001</v>
      </c>
    </row>
    <row r="66" spans="4:9" x14ac:dyDescent="0.3">
      <c r="D66" s="26" t="str">
        <f t="shared" si="3"/>
        <v>Demand</v>
      </c>
      <c r="E66" s="10">
        <f t="shared" si="2"/>
        <v>2023</v>
      </c>
      <c r="F66" s="25" t="str">
        <f>INDATA_FILL_DEMAND!E65</f>
        <v>CHRET</v>
      </c>
      <c r="I66" s="29">
        <f>IFERROR(ROUNDDOWN(VLOOKUP(F66,INDATA_FILL_DEMAND!$E$4:$F$251,2,FALSE)*IF(E66&lt;2043,1+$N$8,1+$O$8),4),"")</f>
        <v>4.1353</v>
      </c>
    </row>
    <row r="67" spans="4:9" x14ac:dyDescent="0.3">
      <c r="D67" s="26" t="str">
        <f t="shared" si="3"/>
        <v>Demand</v>
      </c>
      <c r="E67" s="10">
        <f t="shared" si="2"/>
        <v>2023</v>
      </c>
      <c r="F67" s="25" t="str">
        <f>INDATA_FILL_DEMAND!E66</f>
        <v>CHSPO</v>
      </c>
      <c r="I67" s="29">
        <f>IFERROR(ROUNDDOWN(VLOOKUP(F67,INDATA_FILL_DEMAND!$E$4:$F$251,2,FALSE)*IF(E67&lt;2043,1+$N$8,1+$O$8),4),"")</f>
        <v>8.8701000000000008</v>
      </c>
    </row>
    <row r="68" spans="4:9" x14ac:dyDescent="0.3">
      <c r="D68" s="26" t="str">
        <f t="shared" si="3"/>
        <v>Demand</v>
      </c>
      <c r="E68" s="10">
        <f t="shared" si="2"/>
        <v>2023</v>
      </c>
      <c r="F68" s="25" t="str">
        <f>INDATA_FILL_DEMAND!E67</f>
        <v>CHTUR</v>
      </c>
      <c r="I68" s="29">
        <f>IFERROR(ROUNDDOWN(VLOOKUP(F68,INDATA_FILL_DEMAND!$E$4:$F$251,2,FALSE)*IF(E68&lt;2043,1+$N$8,1+$O$8),4),"")</f>
        <v>2.5194000000000001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3.1002000000000001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7.4432999999999998</v>
      </c>
    </row>
    <row r="79" spans="4:9" x14ac:dyDescent="0.3">
      <c r="D79" s="26" t="str">
        <f t="shared" si="5"/>
        <v>Demand</v>
      </c>
      <c r="E79" s="10">
        <f t="shared" si="4"/>
        <v>2023</v>
      </c>
      <c r="F79" s="25" t="str">
        <f>INDATA_FILL_DEMAND!E78</f>
        <v>CWHLT</v>
      </c>
      <c r="I79" s="29">
        <f>IFERROR(ROUNDDOWN(VLOOKUP(F79,INDATA_FILL_DEMAND!$E$4:$F$251,2,FALSE)*IF(E79&lt;2043,1+$N$8,1+$O$8),4),"")</f>
        <v>0.55920000000000003</v>
      </c>
    </row>
    <row r="80" spans="4:9" x14ac:dyDescent="0.3">
      <c r="D80" s="26" t="str">
        <f t="shared" si="5"/>
        <v>Demand</v>
      </c>
      <c r="E80" s="10">
        <f t="shared" si="4"/>
        <v>2023</v>
      </c>
      <c r="F80" s="25" t="str">
        <f>INDATA_FILL_DEMAND!E79</f>
        <v>CWOFF</v>
      </c>
      <c r="I80" s="29">
        <f>IFERROR(ROUNDDOWN(VLOOKUP(F80,INDATA_FILL_DEMAND!$E$4:$F$251,2,FALSE)*IF(E80&lt;2043,1+$N$8,1+$O$8),4),"")</f>
        <v>0.79349999999999998</v>
      </c>
    </row>
    <row r="81" spans="4:9" x14ac:dyDescent="0.3">
      <c r="D81" s="26" t="str">
        <f t="shared" si="5"/>
        <v>Demand</v>
      </c>
      <c r="E81" s="10">
        <f t="shared" si="4"/>
        <v>2023</v>
      </c>
      <c r="F81" s="25" t="str">
        <f>INDATA_FILL_DEMAND!E80</f>
        <v>CWOTH</v>
      </c>
      <c r="I81" s="29">
        <f>IFERROR(ROUNDDOWN(VLOOKUP(F81,INDATA_FILL_DEMAND!$E$4:$F$251,2,FALSE)*IF(E81&lt;2043,1+$N$8,1+$O$8),4),"")</f>
        <v>4.7244000000000002</v>
      </c>
    </row>
    <row r="82" spans="4:9" x14ac:dyDescent="0.3">
      <c r="D82" s="26" t="str">
        <f t="shared" si="5"/>
        <v>Demand</v>
      </c>
      <c r="E82" s="10">
        <f t="shared" si="4"/>
        <v>2023</v>
      </c>
      <c r="F82" s="25" t="str">
        <f>INDATA_FILL_DEMAND!E81</f>
        <v>CWRET</v>
      </c>
      <c r="I82" s="29">
        <f>IFERROR(ROUNDDOWN(VLOOKUP(F82,INDATA_FILL_DEMAND!$E$4:$F$251,2,FALSE)*IF(E82&lt;2043,1+$N$8,1+$O$8),4),"")</f>
        <v>0.97860000000000003</v>
      </c>
    </row>
    <row r="83" spans="4:9" x14ac:dyDescent="0.3">
      <c r="D83" s="26" t="str">
        <f t="shared" si="5"/>
        <v>Demand</v>
      </c>
      <c r="E83" s="10">
        <f t="shared" si="4"/>
        <v>2023</v>
      </c>
      <c r="F83" s="25" t="str">
        <f>INDATA_FILL_DEMAND!E82</f>
        <v>CWSPO</v>
      </c>
      <c r="I83" s="29">
        <f>IFERROR(ROUNDDOWN(VLOOKUP(F83,INDATA_FILL_DEMAND!$E$4:$F$251,2,FALSE)*IF(E83&lt;2043,1+$N$8,1+$O$8),4),"")</f>
        <v>2.0990000000000002</v>
      </c>
    </row>
    <row r="84" spans="4:9" x14ac:dyDescent="0.3">
      <c r="D84" s="26" t="str">
        <f t="shared" si="5"/>
        <v>Demand</v>
      </c>
      <c r="E84" s="10">
        <f t="shared" si="4"/>
        <v>2023</v>
      </c>
      <c r="F84" s="25" t="str">
        <f>INDATA_FILL_DEMAND!E83</f>
        <v>CWTUR</v>
      </c>
      <c r="I84" s="29">
        <f>IFERROR(ROUNDDOWN(VLOOKUP(F84,INDATA_FILL_DEMAND!$E$4:$F$251,2,FALSE)*IF(E84&lt;2043,1+$N$8,1+$O$8),4),"")</f>
        <v>0.59619999999999995</v>
      </c>
    </row>
    <row r="85" spans="4:9" x14ac:dyDescent="0.3">
      <c r="D85" s="26" t="str">
        <f t="shared" si="5"/>
        <v>Demand</v>
      </c>
      <c r="E85" s="10">
        <f t="shared" si="4"/>
        <v>2023</v>
      </c>
      <c r="F85" s="25" t="str">
        <f>INDATA_FILL_DEMAND!E84</f>
        <v>CKCUL</v>
      </c>
      <c r="I85" s="29">
        <f>IFERROR(ROUNDDOWN(VLOOKUP(F85,INDATA_FILL_DEMAND!$E$4:$F$251,2,FALSE)*IF(E85&lt;2043,1+$N$8,1+$O$8),4),"")</f>
        <v>0.66</v>
      </c>
    </row>
    <row r="86" spans="4:9" x14ac:dyDescent="0.3">
      <c r="D86" s="26" t="str">
        <f t="shared" si="5"/>
        <v>Demand</v>
      </c>
      <c r="E86" s="10">
        <f t="shared" si="4"/>
        <v>2023</v>
      </c>
      <c r="F86" s="25" t="str">
        <f>INDATA_FILL_DEMAND!E85</f>
        <v>CKEDU</v>
      </c>
      <c r="I86" s="29">
        <f>IFERROR(ROUNDDOWN(VLOOKUP(F86,INDATA_FILL_DEMAND!$E$4:$F$251,2,FALSE)*IF(E86&lt;2043,1+$N$8,1+$O$8),4),"")</f>
        <v>1.5845</v>
      </c>
    </row>
    <row r="87" spans="4:9" x14ac:dyDescent="0.3">
      <c r="D87" s="26" t="str">
        <f t="shared" si="5"/>
        <v>Demand</v>
      </c>
      <c r="E87" s="10">
        <f t="shared" si="4"/>
        <v>2023</v>
      </c>
      <c r="F87" s="25" t="str">
        <f>INDATA_FILL_DEMAND!E86</f>
        <v>CKHLT</v>
      </c>
      <c r="I87" s="29">
        <f>IFERROR(ROUNDDOWN(VLOOKUP(F87,INDATA_FILL_DEMAND!$E$4:$F$251,2,FALSE)*IF(E87&lt;2043,1+$N$8,1+$O$8),4),"")</f>
        <v>0.11899999999999999</v>
      </c>
    </row>
    <row r="88" spans="4:9" x14ac:dyDescent="0.3">
      <c r="D88" s="26" t="str">
        <f t="shared" si="5"/>
        <v>Demand</v>
      </c>
      <c r="E88" s="10">
        <f t="shared" si="4"/>
        <v>2023</v>
      </c>
      <c r="F88" s="25" t="str">
        <f>INDATA_FILL_DEMAND!E87</f>
        <v>CKOFF</v>
      </c>
      <c r="I88" s="29">
        <f>IFERROR(ROUNDDOWN(VLOOKUP(F88,INDATA_FILL_DEMAND!$E$4:$F$251,2,FALSE)*IF(E88&lt;2043,1+$N$8,1+$O$8),4),"")</f>
        <v>0.16889999999999999</v>
      </c>
    </row>
    <row r="89" spans="4:9" x14ac:dyDescent="0.3">
      <c r="D89" s="26" t="str">
        <f t="shared" si="5"/>
        <v>Demand</v>
      </c>
      <c r="E89" s="10">
        <f t="shared" si="4"/>
        <v>2023</v>
      </c>
      <c r="F89" s="25" t="str">
        <f>INDATA_FILL_DEMAND!E88</f>
        <v>CKOTH</v>
      </c>
      <c r="I89" s="29">
        <f>IFERROR(ROUNDDOWN(VLOOKUP(F89,INDATA_FILL_DEMAND!$E$4:$F$251,2,FALSE)*IF(E89&lt;2043,1+$N$8,1+$O$8),4),"")</f>
        <v>1.0057</v>
      </c>
    </row>
    <row r="90" spans="4:9" x14ac:dyDescent="0.3">
      <c r="D90" s="26" t="str">
        <f t="shared" si="5"/>
        <v>Demand</v>
      </c>
      <c r="E90" s="10">
        <f t="shared" si="4"/>
        <v>2023</v>
      </c>
      <c r="F90" s="25" t="str">
        <f>INDATA_FILL_DEMAND!E89</f>
        <v>CKRET</v>
      </c>
      <c r="I90" s="29">
        <f>IFERROR(ROUNDDOWN(VLOOKUP(F90,INDATA_FILL_DEMAND!$E$4:$F$251,2,FALSE)*IF(E90&lt;2043,1+$N$8,1+$O$8),4),"")</f>
        <v>0.20830000000000001</v>
      </c>
    </row>
    <row r="91" spans="4:9" x14ac:dyDescent="0.3">
      <c r="D91" s="26" t="str">
        <f t="shared" si="5"/>
        <v>Demand</v>
      </c>
      <c r="E91" s="10">
        <f t="shared" si="4"/>
        <v>2023</v>
      </c>
      <c r="F91" s="25" t="str">
        <f>INDATA_FILL_DEMAND!E90</f>
        <v>CKSPO</v>
      </c>
      <c r="I91" s="29">
        <f>IFERROR(ROUNDDOWN(VLOOKUP(F91,INDATA_FILL_DEMAND!$E$4:$F$251,2,FALSE)*IF(E91&lt;2043,1+$N$8,1+$O$8),4),"")</f>
        <v>0.44679999999999997</v>
      </c>
    </row>
    <row r="92" spans="4:9" x14ac:dyDescent="0.3">
      <c r="D92" s="26" t="str">
        <f t="shared" si="5"/>
        <v>Demand</v>
      </c>
      <c r="E92" s="10">
        <f t="shared" si="4"/>
        <v>2023</v>
      </c>
      <c r="F92" s="25" t="str">
        <f>INDATA_FILL_DEMAND!E91</f>
        <v>CKTUR</v>
      </c>
      <c r="I92" s="29">
        <f>IFERROR(ROUNDDOWN(VLOOKUP(F92,INDATA_FILL_DEMAND!$E$4:$F$251,2,FALSE)*IF(E92&lt;2043,1+$N$8,1+$O$8),4),"")</f>
        <v>0.12690000000000001</v>
      </c>
    </row>
    <row r="93" spans="4:9" x14ac:dyDescent="0.3">
      <c r="D93" s="26" t="str">
        <f t="shared" si="5"/>
        <v>Demand</v>
      </c>
      <c r="E93" s="10">
        <f t="shared" si="4"/>
        <v>2023</v>
      </c>
      <c r="F93" s="25" t="str">
        <f>INDATA_FILL_DEMAND!E92</f>
        <v>CLCUL</v>
      </c>
      <c r="I93" s="29">
        <f>IFERROR(ROUNDDOWN(VLOOKUP(F93,INDATA_FILL_DEMAND!$E$4:$F$251,2,FALSE)*IF(E93&lt;2043,1+$N$8,1+$O$8),4),"")</f>
        <v>0.87339999999999995</v>
      </c>
    </row>
    <row r="94" spans="4:9" x14ac:dyDescent="0.3">
      <c r="D94" s="26" t="str">
        <f t="shared" si="5"/>
        <v>Demand</v>
      </c>
      <c r="E94" s="10">
        <f t="shared" si="4"/>
        <v>2023</v>
      </c>
      <c r="F94" s="25" t="str">
        <f>INDATA_FILL_DEMAND!E93</f>
        <v>CLEDU</v>
      </c>
      <c r="I94" s="29">
        <f>IFERROR(ROUNDDOWN(VLOOKUP(F94,INDATA_FILL_DEMAND!$E$4:$F$251,2,FALSE)*IF(E94&lt;2043,1+$N$8,1+$O$8),4),"")</f>
        <v>2.097</v>
      </c>
    </row>
    <row r="95" spans="4:9" x14ac:dyDescent="0.3">
      <c r="D95" s="26" t="str">
        <f t="shared" si="5"/>
        <v>Demand</v>
      </c>
      <c r="E95" s="10">
        <f t="shared" si="4"/>
        <v>2023</v>
      </c>
      <c r="F95" s="25" t="str">
        <f>INDATA_FILL_DEMAND!E94</f>
        <v>CLHLT</v>
      </c>
      <c r="I95" s="29">
        <f>IFERROR(ROUNDDOWN(VLOOKUP(F95,INDATA_FILL_DEMAND!$E$4:$F$251,2,FALSE)*IF(E95&lt;2043,1+$N$8,1+$O$8),4),"")</f>
        <v>0.1575</v>
      </c>
    </row>
    <row r="96" spans="4:9" x14ac:dyDescent="0.3">
      <c r="D96" s="26" t="str">
        <f t="shared" si="5"/>
        <v>Demand</v>
      </c>
      <c r="E96" s="10">
        <f t="shared" si="4"/>
        <v>2023</v>
      </c>
      <c r="F96" s="25" t="str">
        <f>INDATA_FILL_DEMAND!E95</f>
        <v>CLOFF</v>
      </c>
      <c r="I96" s="29">
        <f>IFERROR(ROUNDDOWN(VLOOKUP(F96,INDATA_FILL_DEMAND!$E$4:$F$251,2,FALSE)*IF(E96&lt;2043,1+$N$8,1+$O$8),4),"")</f>
        <v>0.2235</v>
      </c>
    </row>
    <row r="97" spans="4:9" x14ac:dyDescent="0.3">
      <c r="D97" s="26" t="str">
        <f t="shared" si="5"/>
        <v>Demand</v>
      </c>
      <c r="E97" s="10">
        <f t="shared" si="4"/>
        <v>2023</v>
      </c>
      <c r="F97" s="25" t="str">
        <f>INDATA_FILL_DEMAND!E96</f>
        <v>CLOTH</v>
      </c>
      <c r="I97" s="29">
        <f>IFERROR(ROUNDDOWN(VLOOKUP(F97,INDATA_FILL_DEMAND!$E$4:$F$251,2,FALSE)*IF(E97&lt;2043,1+$N$8,1+$O$8),4),"")</f>
        <v>1.331</v>
      </c>
    </row>
    <row r="98" spans="4:9" x14ac:dyDescent="0.3">
      <c r="D98" s="26" t="str">
        <f t="shared" si="5"/>
        <v>Demand</v>
      </c>
      <c r="E98" s="10">
        <f t="shared" si="4"/>
        <v>2023</v>
      </c>
      <c r="F98" s="25" t="str">
        <f>INDATA_FILL_DEMAND!E97</f>
        <v>CLRET</v>
      </c>
      <c r="I98" s="29">
        <f>IFERROR(ROUNDDOWN(VLOOKUP(F98,INDATA_FILL_DEMAND!$E$4:$F$251,2,FALSE)*IF(E98&lt;2043,1+$N$8,1+$O$8),4),"")</f>
        <v>0.2757</v>
      </c>
    </row>
    <row r="99" spans="4:9" x14ac:dyDescent="0.3">
      <c r="D99" s="26" t="str">
        <f t="shared" si="5"/>
        <v>Demand</v>
      </c>
      <c r="E99" s="10">
        <f t="shared" si="4"/>
        <v>2023</v>
      </c>
      <c r="F99" s="25" t="str">
        <f>INDATA_FILL_DEMAND!E98</f>
        <v>CLSPO</v>
      </c>
      <c r="I99" s="29">
        <f>IFERROR(ROUNDDOWN(VLOOKUP(F99,INDATA_FILL_DEMAND!$E$4:$F$251,2,FALSE)*IF(E99&lt;2043,1+$N$8,1+$O$8),4),"")</f>
        <v>0.59130000000000005</v>
      </c>
    </row>
    <row r="100" spans="4:9" x14ac:dyDescent="0.3">
      <c r="D100" s="26" t="str">
        <f t="shared" si="5"/>
        <v>Demand</v>
      </c>
      <c r="E100" s="10">
        <f t="shared" si="4"/>
        <v>2023</v>
      </c>
      <c r="F100" s="25" t="str">
        <f>INDATA_FILL_DEMAND!E99</f>
        <v>CLTUR</v>
      </c>
      <c r="I100" s="29">
        <f>IFERROR(ROUNDDOWN(VLOOKUP(F100,INDATA_FILL_DEMAND!$E$4:$F$251,2,FALSE)*IF(E100&lt;2043,1+$N$8,1+$O$8),4),"")</f>
        <v>0.16789999999999999</v>
      </c>
    </row>
    <row r="101" spans="4:9" x14ac:dyDescent="0.3">
      <c r="D101" s="26" t="str">
        <f t="shared" si="5"/>
        <v>Demand</v>
      </c>
      <c r="E101" s="10">
        <f t="shared" si="4"/>
        <v>2023</v>
      </c>
      <c r="F101" s="25" t="str">
        <f>INDATA_FILL_DEMAND!E100</f>
        <v>COCUL</v>
      </c>
      <c r="I101" s="29">
        <f>IFERROR(ROUNDDOWN(VLOOKUP(F101,INDATA_FILL_DEMAND!$E$4:$F$251,2,FALSE)*IF(E101&lt;2043,1+$N$8,1+$O$8),4),"")</f>
        <v>4.1391</v>
      </c>
    </row>
    <row r="102" spans="4:9" x14ac:dyDescent="0.3">
      <c r="D102" s="26" t="str">
        <f t="shared" si="5"/>
        <v>Demand</v>
      </c>
      <c r="E102" s="10">
        <f t="shared" si="4"/>
        <v>2023</v>
      </c>
      <c r="F102" s="25" t="str">
        <f>INDATA_FILL_DEMAND!E101</f>
        <v>COEDU</v>
      </c>
      <c r="I102" s="29">
        <f>IFERROR(ROUNDDOWN(VLOOKUP(F102,INDATA_FILL_DEMAND!$E$4:$F$251,2,FALSE)*IF(E102&lt;2043,1+$N$8,1+$O$8),4),"")</f>
        <v>9.9375</v>
      </c>
    </row>
    <row r="103" spans="4:9" x14ac:dyDescent="0.3">
      <c r="D103" s="26" t="str">
        <f t="shared" si="5"/>
        <v>Demand</v>
      </c>
      <c r="E103" s="10">
        <f t="shared" si="4"/>
        <v>2023</v>
      </c>
      <c r="F103" s="25" t="str">
        <f>INDATA_FILL_DEMAND!E102</f>
        <v>COHLT</v>
      </c>
      <c r="I103" s="29">
        <f>IFERROR(ROUNDDOWN(VLOOKUP(F103,INDATA_FILL_DEMAND!$E$4:$F$251,2,FALSE)*IF(E103&lt;2043,1+$N$8,1+$O$8),4),"")</f>
        <v>0.74650000000000005</v>
      </c>
    </row>
    <row r="104" spans="4:9" x14ac:dyDescent="0.3">
      <c r="D104" s="26" t="str">
        <f t="shared" si="5"/>
        <v>Demand</v>
      </c>
      <c r="E104" s="10">
        <f t="shared" si="4"/>
        <v>2023</v>
      </c>
      <c r="F104" s="25" t="str">
        <f>INDATA_FILL_DEMAND!E103</f>
        <v>COOFF</v>
      </c>
      <c r="I104" s="29">
        <f>IFERROR(ROUNDDOWN(VLOOKUP(F104,INDATA_FILL_DEMAND!$E$4:$F$251,2,FALSE)*IF(E104&lt;2043,1+$N$8,1+$O$8),4),"")</f>
        <v>1.0593999999999999</v>
      </c>
    </row>
    <row r="105" spans="4:9" x14ac:dyDescent="0.3">
      <c r="D105" s="26" t="str">
        <f t="shared" si="5"/>
        <v>Demand</v>
      </c>
      <c r="E105" s="10">
        <f t="shared" si="4"/>
        <v>2023</v>
      </c>
      <c r="F105" s="25" t="str">
        <f>INDATA_FILL_DEMAND!E104</f>
        <v>COOTH</v>
      </c>
      <c r="I105" s="29">
        <f>IFERROR(ROUNDDOWN(VLOOKUP(F105,INDATA_FILL_DEMAND!$E$4:$F$251,2,FALSE)*IF(E105&lt;2043,1+$N$8,1+$O$8),4),"")</f>
        <v>6.3075000000000001</v>
      </c>
    </row>
    <row r="106" spans="4:9" x14ac:dyDescent="0.3">
      <c r="D106" s="26" t="str">
        <f t="shared" si="5"/>
        <v>Demand</v>
      </c>
      <c r="E106" s="10">
        <f t="shared" si="4"/>
        <v>2023</v>
      </c>
      <c r="F106" s="25" t="str">
        <f>INDATA_FILL_DEMAND!E105</f>
        <v>CORET</v>
      </c>
      <c r="I106" s="29">
        <f>IFERROR(ROUNDDOWN(VLOOKUP(F106,INDATA_FILL_DEMAND!$E$4:$F$251,2,FALSE)*IF(E106&lt;2043,1+$N$8,1+$O$8),4),"")</f>
        <v>1.3065</v>
      </c>
    </row>
    <row r="107" spans="4:9" x14ac:dyDescent="0.3">
      <c r="D107" s="26" t="str">
        <f t="shared" si="5"/>
        <v>Demand</v>
      </c>
      <c r="E107" s="10">
        <f t="shared" si="4"/>
        <v>2023</v>
      </c>
      <c r="F107" s="25" t="str">
        <f>INDATA_FILL_DEMAND!E106</f>
        <v>COSPO</v>
      </c>
      <c r="I107" s="29">
        <f>IFERROR(ROUNDDOWN(VLOOKUP(F107,INDATA_FILL_DEMAND!$E$4:$F$251,2,FALSE)*IF(E107&lt;2043,1+$N$8,1+$O$8),4),"")</f>
        <v>2.8024</v>
      </c>
    </row>
    <row r="108" spans="4:9" x14ac:dyDescent="0.3">
      <c r="D108" s="26" t="str">
        <f t="shared" si="5"/>
        <v>Demand</v>
      </c>
      <c r="E108" s="10">
        <f t="shared" si="4"/>
        <v>2023</v>
      </c>
      <c r="F108" s="25" t="str">
        <f>INDATA_FILL_DEMAND!E107</f>
        <v>COTUR</v>
      </c>
      <c r="I108" s="29">
        <f>IFERROR(ROUNDDOWN(VLOOKUP(F108,INDATA_FILL_DEMAND!$E$4:$F$251,2,FALSE)*IF(E108&lt;2043,1+$N$8,1+$O$8),4),"")</f>
        <v>0.79590000000000005</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3.6168999999999998</v>
      </c>
    </row>
    <row r="118" spans="4:9" x14ac:dyDescent="0.3">
      <c r="D118" s="26" t="str">
        <f t="shared" si="5"/>
        <v>Demand</v>
      </c>
      <c r="E118" s="10">
        <f t="shared" si="4"/>
        <v>2023</v>
      </c>
      <c r="F118" s="25" t="str">
        <f>INDATA_FILL_DEMAND!E117</f>
        <v>MHEDU</v>
      </c>
      <c r="I118" s="29">
        <f>IFERROR(ROUNDDOWN(VLOOKUP(F118,INDATA_FILL_DEMAND!$E$4:$F$251,2,FALSE)*IF(E118&lt;2043,1+$N$8,1+$O$8),4),"")</f>
        <v>29.7605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3.5661999999999998</v>
      </c>
    </row>
    <row r="121" spans="4:9" x14ac:dyDescent="0.3">
      <c r="D121" s="26" t="str">
        <f t="shared" si="5"/>
        <v>Demand</v>
      </c>
      <c r="E121" s="10">
        <f t="shared" si="4"/>
        <v>2023</v>
      </c>
      <c r="F121" s="25" t="str">
        <f>INDATA_FILL_DEMAND!E120</f>
        <v>MHOFS</v>
      </c>
      <c r="I121" s="29">
        <f>IFERROR(ROUNDDOWN(VLOOKUP(F121,INDATA_FILL_DEMAND!$E$4:$F$251,2,FALSE)*IF(E121&lt;2043,1+$N$8,1+$O$8),4),"")</f>
        <v>3.7212000000000001</v>
      </c>
    </row>
    <row r="122" spans="4:9" x14ac:dyDescent="0.3">
      <c r="D122" s="26" t="str">
        <f t="shared" si="5"/>
        <v>Demand</v>
      </c>
      <c r="E122" s="10">
        <f t="shared" si="4"/>
        <v>2023</v>
      </c>
      <c r="F122" s="25" t="str">
        <f>INDATA_FILL_DEMAND!E121</f>
        <v>MHOTH</v>
      </c>
      <c r="I122" s="29">
        <f>IFERROR(ROUNDDOWN(VLOOKUP(F122,INDATA_FILL_DEMAND!$E$4:$F$251,2,FALSE)*IF(E122&lt;2043,1+$N$8,1+$O$8),4),"")</f>
        <v>5.1528999999999998</v>
      </c>
    </row>
    <row r="123" spans="4:9" x14ac:dyDescent="0.3">
      <c r="D123" s="26" t="str">
        <f t="shared" si="5"/>
        <v>Demand</v>
      </c>
      <c r="E123" s="10">
        <f t="shared" si="4"/>
        <v>2023</v>
      </c>
      <c r="F123" s="25" t="str">
        <f>INDATA_FILL_DEMAND!E122</f>
        <v>MHSPO</v>
      </c>
      <c r="I123" s="29">
        <f>IFERROR(ROUNDDOWN(VLOOKUP(F123,INDATA_FILL_DEMAND!$E$4:$F$251,2,FALSE)*IF(E123&lt;2043,1+$N$8,1+$O$8),4),"")</f>
        <v>11.676</v>
      </c>
    </row>
    <row r="124" spans="4:9" x14ac:dyDescent="0.3">
      <c r="D124" s="26" t="str">
        <f t="shared" si="5"/>
        <v>Demand</v>
      </c>
      <c r="E124" s="10">
        <f t="shared" si="4"/>
        <v>2023</v>
      </c>
      <c r="F124" s="25" t="str">
        <f>INDATA_FILL_DEMAND!E123</f>
        <v>MHTCH</v>
      </c>
      <c r="I124" s="29">
        <f>IFERROR(ROUNDDOWN(VLOOKUP(F124,INDATA_FILL_DEMAND!$E$4:$F$251,2,FALSE)*IF(E124&lt;2043,1+$N$8,1+$O$8),4),"")</f>
        <v>1.7541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0.81579999999999997</v>
      </c>
    </row>
    <row r="134" spans="4:9" x14ac:dyDescent="0.3">
      <c r="D134" s="26" t="str">
        <f t="shared" si="5"/>
        <v>Demand</v>
      </c>
      <c r="E134" s="10">
        <f t="shared" si="4"/>
        <v>2023</v>
      </c>
      <c r="F134" s="25" t="str">
        <f>INDATA_FILL_DEMAND!E133</f>
        <v>MWEDU</v>
      </c>
      <c r="I134" s="29">
        <f>IFERROR(ROUNDDOWN(VLOOKUP(F134,INDATA_FILL_DEMAND!$E$4:$F$251,2,FALSE)*IF(E134&lt;2043,1+$N$8,1+$O$8),4),"")</f>
        <v>7.4497999999999998</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0.89670000000000005</v>
      </c>
    </row>
    <row r="137" spans="4:9" x14ac:dyDescent="0.3">
      <c r="D137" s="26" t="str">
        <f t="shared" si="5"/>
        <v>Demand</v>
      </c>
      <c r="E137" s="10">
        <f t="shared" si="6"/>
        <v>2023</v>
      </c>
      <c r="F137" s="25" t="str">
        <f>INDATA_FILL_DEMAND!E136</f>
        <v>MWOFS</v>
      </c>
      <c r="I137" s="29">
        <f>IFERROR(ROUNDDOWN(VLOOKUP(F137,INDATA_FILL_DEMAND!$E$4:$F$251,2,FALSE)*IF(E137&lt;2043,1+$N$8,1+$O$8),4),"")</f>
        <v>0.77669999999999995</v>
      </c>
    </row>
    <row r="138" spans="4:9" x14ac:dyDescent="0.3">
      <c r="D138" s="26" t="str">
        <f t="shared" si="5"/>
        <v>Demand</v>
      </c>
      <c r="E138" s="10">
        <f t="shared" si="6"/>
        <v>2023</v>
      </c>
      <c r="F138" s="25" t="str">
        <f>INDATA_FILL_DEMAND!E137</f>
        <v>MWOTH</v>
      </c>
      <c r="I138" s="29">
        <f>IFERROR(ROUNDDOWN(VLOOKUP(F138,INDATA_FILL_DEMAND!$E$4:$F$251,2,FALSE)*IF(E138&lt;2043,1+$N$8,1+$O$8),4),"")</f>
        <v>1.3025</v>
      </c>
    </row>
    <row r="139" spans="4:9" x14ac:dyDescent="0.3">
      <c r="D139" s="26" t="str">
        <f t="shared" si="5"/>
        <v>Demand</v>
      </c>
      <c r="E139" s="10">
        <f t="shared" si="6"/>
        <v>2023</v>
      </c>
      <c r="F139" s="25" t="str">
        <f>INDATA_FILL_DEMAND!E138</f>
        <v>MWSPO</v>
      </c>
      <c r="I139" s="29">
        <f>IFERROR(ROUNDDOWN(VLOOKUP(F139,INDATA_FILL_DEMAND!$E$4:$F$251,2,FALSE)*IF(E139&lt;2043,1+$N$8,1+$O$8),4),"")</f>
        <v>2.9563000000000001</v>
      </c>
    </row>
    <row r="140" spans="4:9" x14ac:dyDescent="0.3">
      <c r="D140" s="26" t="str">
        <f t="shared" si="5"/>
        <v>Demand</v>
      </c>
      <c r="E140" s="10">
        <f t="shared" si="6"/>
        <v>2023</v>
      </c>
      <c r="F140" s="25" t="str">
        <f>INDATA_FILL_DEMAND!E139</f>
        <v>MWTCH</v>
      </c>
      <c r="I140" s="29">
        <f>IFERROR(ROUNDDOWN(VLOOKUP(F140,INDATA_FILL_DEMAND!$E$4:$F$251,2,FALSE)*IF(E140&lt;2043,1+$N$8,1+$O$8),4),"")</f>
        <v>0.43259999999999998</v>
      </c>
    </row>
    <row r="141" spans="4:9" x14ac:dyDescent="0.3">
      <c r="D141" s="26" t="str">
        <f t="shared" si="5"/>
        <v>Demand</v>
      </c>
      <c r="E141" s="10">
        <f t="shared" si="6"/>
        <v>2023</v>
      </c>
      <c r="F141" s="25" t="str">
        <f>INDATA_FILL_DEMAND!E140</f>
        <v>MKCUL</v>
      </c>
      <c r="I141" s="29">
        <f>IFERROR(ROUNDDOWN(VLOOKUP(F141,INDATA_FILL_DEMAND!$E$4:$F$251,2,FALSE)*IF(E141&lt;2043,1+$N$8,1+$O$8),4),"")</f>
        <v>0.26669999999999999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0.64039999999999997</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6.8199999999999997E-2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0.40639999999999998</v>
      </c>
    </row>
    <row r="146" spans="4:9" x14ac:dyDescent="0.3">
      <c r="D146" s="26" t="str">
        <f t="shared" si="7"/>
        <v>Demand</v>
      </c>
      <c r="E146" s="10">
        <f t="shared" si="6"/>
        <v>2023</v>
      </c>
      <c r="F146" s="25" t="str">
        <f>INDATA_FILL_DEMAND!E145</f>
        <v>MKOTH</v>
      </c>
      <c r="I146" s="29">
        <f>IFERROR(ROUNDDOWN(VLOOKUP(F146,INDATA_FILL_DEMAND!$E$4:$F$251,2,FALSE)*IF(E146&lt;2043,1+$N$8,1+$O$8),4),"")</f>
        <v>8.4199999999999997E-2</v>
      </c>
    </row>
    <row r="147" spans="4:9" x14ac:dyDescent="0.3">
      <c r="D147" s="26" t="str">
        <f t="shared" si="7"/>
        <v>Demand</v>
      </c>
      <c r="E147" s="10">
        <f t="shared" si="6"/>
        <v>2023</v>
      </c>
      <c r="F147" s="25" t="str">
        <f>INDATA_FILL_DEMAND!E146</f>
        <v>MKSPO</v>
      </c>
      <c r="I147" s="29">
        <f>IFERROR(ROUNDDOWN(VLOOKUP(F147,INDATA_FILL_DEMAND!$E$4:$F$251,2,FALSE)*IF(E147&lt;2043,1+$N$8,1+$O$8),4),"")</f>
        <v>0.18060000000000001</v>
      </c>
    </row>
    <row r="148" spans="4:9" x14ac:dyDescent="0.3">
      <c r="D148" s="26" t="str">
        <f t="shared" si="7"/>
        <v>Demand</v>
      </c>
      <c r="E148" s="10">
        <f t="shared" si="6"/>
        <v>2023</v>
      </c>
      <c r="F148" s="25" t="str">
        <f>INDATA_FILL_DEMAND!E147</f>
        <v>MKTCH</v>
      </c>
      <c r="I148" s="29">
        <f>IFERROR(ROUNDDOWN(VLOOKUP(F148,INDATA_FILL_DEMAND!$E$4:$F$251,2,FALSE)*IF(E148&lt;2043,1+$N$8,1+$O$8),4),"")</f>
        <v>5.1200000000000002E-2</v>
      </c>
    </row>
    <row r="149" spans="4:9" x14ac:dyDescent="0.3">
      <c r="D149" s="26" t="str">
        <f t="shared" si="7"/>
        <v>Demand</v>
      </c>
      <c r="E149" s="10">
        <f t="shared" si="6"/>
        <v>2023</v>
      </c>
      <c r="F149" s="25" t="str">
        <f>INDATA_FILL_DEMAND!E148</f>
        <v>MLCUL</v>
      </c>
      <c r="I149" s="29">
        <f>IFERROR(ROUNDDOWN(VLOOKUP(F149,INDATA_FILL_DEMAND!$E$4:$F$251,2,FALSE)*IF(E149&lt;2043,1+$N$8,1+$O$8),4),"")</f>
        <v>0.35299999999999998</v>
      </c>
    </row>
    <row r="150" spans="4:9" x14ac:dyDescent="0.3">
      <c r="D150" s="26" t="str">
        <f t="shared" si="7"/>
        <v>Demand</v>
      </c>
      <c r="E150" s="10">
        <f t="shared" si="6"/>
        <v>2023</v>
      </c>
      <c r="F150" s="25" t="str">
        <f>INDATA_FILL_DEMAND!E149</f>
        <v>MLEDU</v>
      </c>
      <c r="I150" s="29">
        <f>IFERROR(ROUNDDOWN(VLOOKUP(F150,INDATA_FILL_DEMAND!$E$4:$F$251,2,FALSE)*IF(E150&lt;2043,1+$N$8,1+$O$8),4),"")</f>
        <v>0.84750000000000003</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9.0300000000000005E-2</v>
      </c>
    </row>
    <row r="153" spans="4:9" x14ac:dyDescent="0.3">
      <c r="D153" s="26" t="str">
        <f t="shared" si="7"/>
        <v>Demand</v>
      </c>
      <c r="E153" s="10">
        <f t="shared" si="6"/>
        <v>2023</v>
      </c>
      <c r="F153" s="25" t="str">
        <f>INDATA_FILL_DEMAND!E152</f>
        <v>MLOFS</v>
      </c>
      <c r="I153" s="29">
        <f>IFERROR(ROUNDDOWN(VLOOKUP(F153,INDATA_FILL_DEMAND!$E$4:$F$251,2,FALSE)*IF(E153&lt;2043,1+$N$8,1+$O$8),4),"")</f>
        <v>0.53790000000000004</v>
      </c>
    </row>
    <row r="154" spans="4:9" x14ac:dyDescent="0.3">
      <c r="D154" s="26" t="str">
        <f t="shared" si="7"/>
        <v>Demand</v>
      </c>
      <c r="E154" s="10">
        <f t="shared" si="6"/>
        <v>2023</v>
      </c>
      <c r="F154" s="25" t="str">
        <f>INDATA_FILL_DEMAND!E153</f>
        <v>MLOTH</v>
      </c>
      <c r="I154" s="29">
        <f>IFERROR(ROUNDDOWN(VLOOKUP(F154,INDATA_FILL_DEMAND!$E$4:$F$251,2,FALSE)*IF(E154&lt;2043,1+$N$8,1+$O$8),4),"")</f>
        <v>0.1114</v>
      </c>
    </row>
    <row r="155" spans="4:9" x14ac:dyDescent="0.3">
      <c r="D155" s="26" t="str">
        <f t="shared" si="7"/>
        <v>Demand</v>
      </c>
      <c r="E155" s="10">
        <f t="shared" si="6"/>
        <v>2023</v>
      </c>
      <c r="F155" s="25" t="str">
        <f>INDATA_FILL_DEMAND!E154</f>
        <v>MLSPO</v>
      </c>
      <c r="I155" s="29">
        <f>IFERROR(ROUNDDOWN(VLOOKUP(F155,INDATA_FILL_DEMAND!$E$4:$F$251,2,FALSE)*IF(E155&lt;2043,1+$N$8,1+$O$8),4),"")</f>
        <v>0.23899999999999999</v>
      </c>
    </row>
    <row r="156" spans="4:9" x14ac:dyDescent="0.3">
      <c r="D156" s="26" t="str">
        <f t="shared" si="7"/>
        <v>Demand</v>
      </c>
      <c r="E156" s="10">
        <f t="shared" si="6"/>
        <v>2023</v>
      </c>
      <c r="F156" s="25" t="str">
        <f>INDATA_FILL_DEMAND!E155</f>
        <v>MLTCH</v>
      </c>
      <c r="I156" s="29">
        <f>IFERROR(ROUNDDOWN(VLOOKUP(F156,INDATA_FILL_DEMAND!$E$4:$F$251,2,FALSE)*IF(E156&lt;2043,1+$N$8,1+$O$8),4),"")</f>
        <v>6.7799999999999999E-2</v>
      </c>
    </row>
    <row r="157" spans="4:9" x14ac:dyDescent="0.3">
      <c r="D157" s="26" t="str">
        <f t="shared" si="7"/>
        <v>Demand</v>
      </c>
      <c r="E157" s="10">
        <f t="shared" si="6"/>
        <v>2023</v>
      </c>
      <c r="F157" s="25" t="str">
        <f>INDATA_FILL_DEMAND!E156</f>
        <v>MOCUL</v>
      </c>
      <c r="I157" s="29">
        <f>IFERROR(ROUNDDOWN(VLOOKUP(F157,INDATA_FILL_DEMAND!$E$4:$F$251,2,FALSE)*IF(E157&lt;2043,1+$N$8,1+$O$8),4),"")</f>
        <v>1.6728000000000001</v>
      </c>
    </row>
    <row r="158" spans="4:9" x14ac:dyDescent="0.3">
      <c r="D158" s="26" t="str">
        <f t="shared" si="7"/>
        <v>Demand</v>
      </c>
      <c r="E158" s="10">
        <f t="shared" si="6"/>
        <v>2023</v>
      </c>
      <c r="F158" s="25" t="str">
        <f>INDATA_FILL_DEMAND!E157</f>
        <v>MOEDU</v>
      </c>
      <c r="I158" s="29">
        <f>IFERROR(ROUNDDOWN(VLOOKUP(F158,INDATA_FILL_DEMAND!$E$4:$F$251,2,FALSE)*IF(E158&lt;2043,1+$N$8,1+$O$8),4),"")</f>
        <v>4.0163000000000002</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0.42820000000000003</v>
      </c>
    </row>
    <row r="161" spans="4:9" x14ac:dyDescent="0.3">
      <c r="D161" s="26" t="str">
        <f t="shared" si="7"/>
        <v>Demand</v>
      </c>
      <c r="E161" s="10">
        <f t="shared" si="6"/>
        <v>2023</v>
      </c>
      <c r="F161" s="25" t="str">
        <f>INDATA_FILL_DEMAND!E160</f>
        <v>MOOFS</v>
      </c>
      <c r="I161" s="29">
        <f>IFERROR(ROUNDDOWN(VLOOKUP(F161,INDATA_FILL_DEMAND!$E$4:$F$251,2,FALSE)*IF(E161&lt;2043,1+$N$8,1+$O$8),4),"")</f>
        <v>2.5491999999999999</v>
      </c>
    </row>
    <row r="162" spans="4:9" x14ac:dyDescent="0.3">
      <c r="D162" s="26" t="str">
        <f t="shared" si="7"/>
        <v>Demand</v>
      </c>
      <c r="E162" s="10">
        <f t="shared" si="6"/>
        <v>2023</v>
      </c>
      <c r="F162" s="25" t="str">
        <f>INDATA_FILL_DEMAND!E161</f>
        <v>MOOTH</v>
      </c>
      <c r="I162" s="29">
        <f>IFERROR(ROUNDDOWN(VLOOKUP(F162,INDATA_FILL_DEMAND!$E$4:$F$251,2,FALSE)*IF(E162&lt;2043,1+$N$8,1+$O$8),4),"")</f>
        <v>0.52800000000000002</v>
      </c>
    </row>
    <row r="163" spans="4:9" x14ac:dyDescent="0.3">
      <c r="D163" s="26" t="str">
        <f t="shared" si="7"/>
        <v>Demand</v>
      </c>
      <c r="E163" s="10">
        <f t="shared" si="6"/>
        <v>2023</v>
      </c>
      <c r="F163" s="25" t="str">
        <f>INDATA_FILL_DEMAND!E162</f>
        <v>MOSPO</v>
      </c>
      <c r="I163" s="29">
        <f>IFERROR(ROUNDDOWN(VLOOKUP(F163,INDATA_FILL_DEMAND!$E$4:$F$251,2,FALSE)*IF(E163&lt;2043,1+$N$8,1+$O$8),4),"")</f>
        <v>1.1326000000000001</v>
      </c>
    </row>
    <row r="164" spans="4:9" x14ac:dyDescent="0.3">
      <c r="D164" s="26" t="str">
        <f t="shared" si="7"/>
        <v>Demand</v>
      </c>
      <c r="E164" s="10">
        <f t="shared" si="6"/>
        <v>2023</v>
      </c>
      <c r="F164" s="25" t="str">
        <f>INDATA_FILL_DEMAND!E163</f>
        <v>MOTCH</v>
      </c>
      <c r="I164" s="29">
        <f>IFERROR(ROUNDDOWN(VLOOKUP(F164,INDATA_FILL_DEMAND!$E$4:$F$251,2,FALSE)*IF(E164&lt;2043,1+$N$8,1+$O$8),4),"")</f>
        <v>0.32169999999999999</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12.7308</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7.4558999999999997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10.4559</v>
      </c>
    </row>
    <row r="255" spans="4:16" x14ac:dyDescent="0.3">
      <c r="D255" s="26" t="str">
        <f t="shared" si="9"/>
        <v>Demand</v>
      </c>
      <c r="E255" s="10">
        <f t="shared" ref="E255:E318" si="11">E254</f>
        <v>2033</v>
      </c>
      <c r="F255" s="25" t="str">
        <f t="shared" si="10"/>
        <v>RHAPC</v>
      </c>
      <c r="I255" s="29">
        <f>IFERROR(ROUNDDOWN(VLOOKUP(F255,INDATA_FILL_DEMAND!$E$4:$F$251,2,FALSE)*IF(E255&lt;2043,1+$N$8,1+$O$8),4),"")</f>
        <v>159.08969999999999</v>
      </c>
    </row>
    <row r="256" spans="4:16" x14ac:dyDescent="0.3">
      <c r="D256" s="26" t="str">
        <f t="shared" si="9"/>
        <v>Demand</v>
      </c>
      <c r="E256" s="10">
        <f t="shared" si="11"/>
        <v>2033</v>
      </c>
      <c r="F256" s="25" t="str">
        <f t="shared" si="10"/>
        <v>RHAPE</v>
      </c>
      <c r="I256" s="29">
        <f>IFERROR(ROUNDDOWN(VLOOKUP(F256,INDATA_FILL_DEMAND!$E$4:$F$251,2,FALSE)*IF(E256&lt;2043,1+$N$8,1+$O$8),4),"")</f>
        <v>22.5001</v>
      </c>
    </row>
    <row r="257" spans="4:9" x14ac:dyDescent="0.3">
      <c r="D257" s="26" t="str">
        <f t="shared" si="9"/>
        <v>Demand</v>
      </c>
      <c r="E257" s="10">
        <f t="shared" si="11"/>
        <v>2033</v>
      </c>
      <c r="F257" s="25" t="str">
        <f t="shared" si="10"/>
        <v>RHHSA</v>
      </c>
      <c r="I257" s="29">
        <f>IFERROR(ROUNDDOWN(VLOOKUP(F257,INDATA_FILL_DEMAND!$E$4:$F$251,2,FALSE)*IF(E257&lt;2043,1+$N$8,1+$O$8),4),"")</f>
        <v>13.9053</v>
      </c>
    </row>
    <row r="258" spans="4:9" x14ac:dyDescent="0.3">
      <c r="D258" s="26" t="str">
        <f t="shared" si="9"/>
        <v>Demand</v>
      </c>
      <c r="E258" s="10">
        <f t="shared" si="11"/>
        <v>2033</v>
      </c>
      <c r="F258" s="25" t="str">
        <f t="shared" si="10"/>
        <v>RHHSB</v>
      </c>
      <c r="I258" s="29">
        <f>IFERROR(ROUNDDOWN(VLOOKUP(F258,INDATA_FILL_DEMAND!$E$4:$F$251,2,FALSE)*IF(E258&lt;2043,1+$N$8,1+$O$8),4),"")</f>
        <v>54.9861</v>
      </c>
    </row>
    <row r="259" spans="4:9" x14ac:dyDescent="0.3">
      <c r="D259" s="26" t="str">
        <f t="shared" si="9"/>
        <v>Demand</v>
      </c>
      <c r="E259" s="10">
        <f t="shared" si="11"/>
        <v>2033</v>
      </c>
      <c r="F259" s="25" t="str">
        <f t="shared" si="10"/>
        <v>RHHSC</v>
      </c>
      <c r="I259" s="29">
        <f>IFERROR(ROUNDDOWN(VLOOKUP(F259,INDATA_FILL_DEMAND!$E$4:$F$251,2,FALSE)*IF(E259&lt;2043,1+$N$8,1+$O$8),4),"")</f>
        <v>322.84519999999998</v>
      </c>
    </row>
    <row r="260" spans="4:9" x14ac:dyDescent="0.3">
      <c r="D260" s="26" t="str">
        <f t="shared" si="9"/>
        <v>Demand</v>
      </c>
      <c r="E260" s="10">
        <f t="shared" si="11"/>
        <v>2033</v>
      </c>
      <c r="F260" s="25" t="str">
        <f t="shared" si="10"/>
        <v>RHHSE</v>
      </c>
      <c r="I260" s="29">
        <f>IFERROR(ROUNDDOWN(VLOOKUP(F260,INDATA_FILL_DEMAND!$E$4:$F$251,2,FALSE)*IF(E260&lt;2043,1+$N$8,1+$O$8),4),"")</f>
        <v>37.9071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1.8242</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2.5581999999999998</v>
      </c>
    </row>
    <row r="271" spans="4:9" x14ac:dyDescent="0.3">
      <c r="D271" s="26" t="str">
        <f t="shared" si="12"/>
        <v>Demand</v>
      </c>
      <c r="E271" s="10">
        <f t="shared" si="11"/>
        <v>2033</v>
      </c>
      <c r="F271" s="25" t="str">
        <f t="shared" si="10"/>
        <v>RWAPC</v>
      </c>
      <c r="I271" s="29">
        <f>IFERROR(ROUNDDOWN(VLOOKUP(F271,INDATA_FILL_DEMAND!$E$4:$F$251,2,FALSE)*IF(E271&lt;2043,1+$N$8,1+$O$8),4),"")</f>
        <v>38.924399999999999</v>
      </c>
    </row>
    <row r="272" spans="4:9" x14ac:dyDescent="0.3">
      <c r="D272" s="26" t="str">
        <f t="shared" si="12"/>
        <v>Demand</v>
      </c>
      <c r="E272" s="10">
        <f t="shared" si="11"/>
        <v>2033</v>
      </c>
      <c r="F272" s="25" t="str">
        <f t="shared" si="10"/>
        <v>RWAPE</v>
      </c>
      <c r="I272" s="29">
        <f>IFERROR(ROUNDDOWN(VLOOKUP(F272,INDATA_FILL_DEMAND!$E$4:$F$251,2,FALSE)*IF(E272&lt;2043,1+$N$8,1+$O$8),4),"")</f>
        <v>5.5050999999999997</v>
      </c>
    </row>
    <row r="273" spans="4:9" x14ac:dyDescent="0.3">
      <c r="D273" s="26" t="str">
        <f t="shared" si="12"/>
        <v>Demand</v>
      </c>
      <c r="E273" s="10">
        <f t="shared" si="11"/>
        <v>2033</v>
      </c>
      <c r="F273" s="25" t="str">
        <f t="shared" si="10"/>
        <v>RWHSA</v>
      </c>
      <c r="I273" s="29">
        <f>IFERROR(ROUNDDOWN(VLOOKUP(F273,INDATA_FILL_DEMAND!$E$4:$F$251,2,FALSE)*IF(E273&lt;2043,1+$N$8,1+$O$8),4),"")</f>
        <v>1.619</v>
      </c>
    </row>
    <row r="274" spans="4:9" x14ac:dyDescent="0.3">
      <c r="D274" s="26" t="str">
        <f t="shared" si="12"/>
        <v>Demand</v>
      </c>
      <c r="E274" s="10">
        <f t="shared" si="11"/>
        <v>2033</v>
      </c>
      <c r="F274" s="25" t="str">
        <f t="shared" si="10"/>
        <v>RWHSB</v>
      </c>
      <c r="I274" s="29">
        <f>IFERROR(ROUNDDOWN(VLOOKUP(F274,INDATA_FILL_DEMAND!$E$4:$F$251,2,FALSE)*IF(E274&lt;2043,1+$N$8,1+$O$8),4),"")</f>
        <v>6.4021999999999997</v>
      </c>
    </row>
    <row r="275" spans="4:9" x14ac:dyDescent="0.3">
      <c r="D275" s="26" t="str">
        <f t="shared" si="12"/>
        <v>Demand</v>
      </c>
      <c r="E275" s="10">
        <f t="shared" si="11"/>
        <v>2033</v>
      </c>
      <c r="F275" s="25" t="str">
        <f t="shared" si="10"/>
        <v>RWHSC</v>
      </c>
      <c r="I275" s="29">
        <f>IFERROR(ROUNDDOWN(VLOOKUP(F275,INDATA_FILL_DEMAND!$E$4:$F$251,2,FALSE)*IF(E275&lt;2043,1+$N$8,1+$O$8),4),"")</f>
        <v>37.590200000000003</v>
      </c>
    </row>
    <row r="276" spans="4:9" x14ac:dyDescent="0.3">
      <c r="D276" s="26" t="str">
        <f t="shared" si="12"/>
        <v>Demand</v>
      </c>
      <c r="E276" s="10">
        <f t="shared" si="11"/>
        <v>2033</v>
      </c>
      <c r="F276" s="25" t="str">
        <f t="shared" si="10"/>
        <v>RWHSE</v>
      </c>
      <c r="I276" s="29">
        <f>IFERROR(ROUNDDOWN(VLOOKUP(F276,INDATA_FILL_DEMAND!$E$4:$F$251,2,FALSE)*IF(E276&lt;2043,1+$N$8,1+$O$8),4),"")</f>
        <v>2.6673</v>
      </c>
    </row>
    <row r="277" spans="4:9" x14ac:dyDescent="0.3">
      <c r="D277" s="26" t="str">
        <f t="shared" si="12"/>
        <v>Demand</v>
      </c>
      <c r="E277" s="10">
        <f t="shared" si="11"/>
        <v>2033</v>
      </c>
      <c r="F277" s="25" t="str">
        <f t="shared" si="10"/>
        <v>RKAPA</v>
      </c>
      <c r="I277" s="29">
        <f>IFERROR(ROUNDDOWN(VLOOKUP(F277,INDATA_FILL_DEMAND!$E$4:$F$251,2,FALSE)*IF(E277&lt;2043,1+$N$8,1+$O$8),4),"")</f>
        <v>1.7600000000000001E-2</v>
      </c>
    </row>
    <row r="278" spans="4:9" x14ac:dyDescent="0.3">
      <c r="D278" s="26" t="str">
        <f t="shared" si="12"/>
        <v>Demand</v>
      </c>
      <c r="E278" s="10">
        <f t="shared" si="11"/>
        <v>2033</v>
      </c>
      <c r="F278" s="25" t="str">
        <f t="shared" si="10"/>
        <v>RKAPB</v>
      </c>
      <c r="I278" s="29">
        <f>IFERROR(ROUNDDOWN(VLOOKUP(F278,INDATA_FILL_DEMAND!$E$4:$F$251,2,FALSE)*IF(E278&lt;2043,1+$N$8,1+$O$8),4),"")</f>
        <v>2.4799999999999999E-2</v>
      </c>
    </row>
    <row r="279" spans="4:9" x14ac:dyDescent="0.3">
      <c r="D279" s="26" t="str">
        <f t="shared" si="12"/>
        <v>Demand</v>
      </c>
      <c r="E279" s="10">
        <f t="shared" si="11"/>
        <v>2033</v>
      </c>
      <c r="F279" s="25" t="str">
        <f t="shared" si="10"/>
        <v>RKAPC</v>
      </c>
      <c r="I279" s="29">
        <f>IFERROR(ROUNDDOWN(VLOOKUP(F279,INDATA_FILL_DEMAND!$E$4:$F$251,2,FALSE)*IF(E279&lt;2043,1+$N$8,1+$O$8),4),"")</f>
        <v>0.3775</v>
      </c>
    </row>
    <row r="280" spans="4:9" x14ac:dyDescent="0.3">
      <c r="D280" s="26" t="str">
        <f t="shared" si="12"/>
        <v>Demand</v>
      </c>
      <c r="E280" s="10">
        <f t="shared" si="11"/>
        <v>2033</v>
      </c>
      <c r="F280" s="25" t="str">
        <f t="shared" si="10"/>
        <v>RKAPE</v>
      </c>
      <c r="I280" s="29">
        <f>IFERROR(ROUNDDOWN(VLOOKUP(F280,INDATA_FILL_DEMAND!$E$4:$F$251,2,FALSE)*IF(E280&lt;2043,1+$N$8,1+$O$8),4),"")</f>
        <v>5.33E-2</v>
      </c>
    </row>
    <row r="281" spans="4:9" x14ac:dyDescent="0.3">
      <c r="D281" s="26" t="str">
        <f t="shared" si="12"/>
        <v>Demand</v>
      </c>
      <c r="E281" s="10">
        <f t="shared" si="11"/>
        <v>2033</v>
      </c>
      <c r="F281" s="25" t="str">
        <f t="shared" si="10"/>
        <v>RKHSA</v>
      </c>
      <c r="I281" s="29">
        <f>IFERROR(ROUNDDOWN(VLOOKUP(F281,INDATA_FILL_DEMAND!$E$4:$F$251,2,FALSE)*IF(E281&lt;2043,1+$N$8,1+$O$8),4),"")</f>
        <v>0.26919999999999999</v>
      </c>
    </row>
    <row r="282" spans="4:9" x14ac:dyDescent="0.3">
      <c r="D282" s="26" t="str">
        <f t="shared" si="12"/>
        <v>Demand</v>
      </c>
      <c r="E282" s="10">
        <f t="shared" si="11"/>
        <v>2033</v>
      </c>
      <c r="F282" s="25" t="str">
        <f t="shared" si="10"/>
        <v>RKHSB</v>
      </c>
      <c r="I282" s="29">
        <f>IFERROR(ROUNDDOWN(VLOOKUP(F282,INDATA_FILL_DEMAND!$E$4:$F$251,2,FALSE)*IF(E282&lt;2043,1+$N$8,1+$O$8),4),"")</f>
        <v>1.0645</v>
      </c>
    </row>
    <row r="283" spans="4:9" x14ac:dyDescent="0.3">
      <c r="D283" s="26" t="str">
        <f t="shared" si="12"/>
        <v>Demand</v>
      </c>
      <c r="E283" s="10">
        <f t="shared" si="11"/>
        <v>2033</v>
      </c>
      <c r="F283" s="25" t="str">
        <f t="shared" si="10"/>
        <v>RKHSC</v>
      </c>
      <c r="I283" s="29">
        <f>IFERROR(ROUNDDOWN(VLOOKUP(F283,INDATA_FILL_DEMAND!$E$4:$F$251,2,FALSE)*IF(E283&lt;2043,1+$N$8,1+$O$8),4),"")</f>
        <v>6.2503000000000002</v>
      </c>
    </row>
    <row r="284" spans="4:9" x14ac:dyDescent="0.3">
      <c r="D284" s="26" t="str">
        <f t="shared" si="12"/>
        <v>Demand</v>
      </c>
      <c r="E284" s="10">
        <f t="shared" si="11"/>
        <v>2033</v>
      </c>
      <c r="F284" s="25" t="str">
        <f t="shared" si="10"/>
        <v>RKHSE</v>
      </c>
      <c r="I284" s="29">
        <f>IFERROR(ROUNDDOWN(VLOOKUP(F284,INDATA_FILL_DEMAND!$E$4:$F$251,2,FALSE)*IF(E284&lt;2043,1+$N$8,1+$O$8),4),"")</f>
        <v>1.0811999999999999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7.9100000000000004E-2</v>
      </c>
    </row>
    <row r="288" spans="4:9" x14ac:dyDescent="0.3">
      <c r="D288" s="26" t="str">
        <f t="shared" si="12"/>
        <v>Demand</v>
      </c>
      <c r="E288" s="10">
        <f t="shared" si="11"/>
        <v>2033</v>
      </c>
      <c r="F288" s="25" t="str">
        <f t="shared" si="10"/>
        <v>RLAPE</v>
      </c>
      <c r="I288" s="29">
        <f>IFERROR(ROUNDDOWN(VLOOKUP(F288,INDATA_FILL_DEMAND!$E$4:$F$251,2,FALSE)*IF(E288&lt;2043,1+$N$8,1+$O$8),4),"")</f>
        <v>1.11E-2</v>
      </c>
    </row>
    <row r="289" spans="4:9" x14ac:dyDescent="0.3">
      <c r="D289" s="26" t="str">
        <f t="shared" si="12"/>
        <v>Demand</v>
      </c>
      <c r="E289" s="10">
        <f t="shared" si="11"/>
        <v>2033</v>
      </c>
      <c r="F289" s="25" t="str">
        <f t="shared" si="10"/>
        <v>RLHSA</v>
      </c>
      <c r="I289" s="29">
        <f>IFERROR(ROUNDDOWN(VLOOKUP(F289,INDATA_FILL_DEMAND!$E$4:$F$251,2,FALSE)*IF(E289&lt;2043,1+$N$8,1+$O$8),4),"")</f>
        <v>5.6399999999999999E-2</v>
      </c>
    </row>
    <row r="290" spans="4:9" x14ac:dyDescent="0.3">
      <c r="D290" s="26" t="str">
        <f t="shared" si="12"/>
        <v>Demand</v>
      </c>
      <c r="E290" s="10">
        <f t="shared" si="11"/>
        <v>2033</v>
      </c>
      <c r="F290" s="25" t="str">
        <f t="shared" si="10"/>
        <v>RLHSB</v>
      </c>
      <c r="I290" s="29">
        <f>IFERROR(ROUNDDOWN(VLOOKUP(F290,INDATA_FILL_DEMAND!$E$4:$F$251,2,FALSE)*IF(E290&lt;2043,1+$N$8,1+$O$8),4),"")</f>
        <v>0.22320000000000001</v>
      </c>
    </row>
    <row r="291" spans="4:9" x14ac:dyDescent="0.3">
      <c r="D291" s="26" t="str">
        <f t="shared" si="12"/>
        <v>Demand</v>
      </c>
      <c r="E291" s="10">
        <f t="shared" si="11"/>
        <v>2033</v>
      </c>
      <c r="F291" s="25" t="str">
        <f t="shared" si="10"/>
        <v>RLHSC</v>
      </c>
      <c r="I291" s="29">
        <f>IFERROR(ROUNDDOWN(VLOOKUP(F291,INDATA_FILL_DEMAND!$E$4:$F$251,2,FALSE)*IF(E291&lt;2043,1+$N$8,1+$O$8),4),"")</f>
        <v>1.3106</v>
      </c>
    </row>
    <row r="292" spans="4:9" x14ac:dyDescent="0.3">
      <c r="D292" s="26" t="str">
        <f t="shared" si="12"/>
        <v>Demand</v>
      </c>
      <c r="E292" s="10">
        <f t="shared" si="11"/>
        <v>2033</v>
      </c>
      <c r="F292" s="25" t="str">
        <f t="shared" si="10"/>
        <v>RLHSE</v>
      </c>
      <c r="I292" s="29">
        <f>IFERROR(ROUNDDOWN(VLOOKUP(F292,INDATA_FILL_DEMAND!$E$4:$F$251,2,FALSE)*IF(E292&lt;2043,1+$N$8,1+$O$8),4),"")</f>
        <v>0.22670000000000001</v>
      </c>
    </row>
    <row r="293" spans="4:9" x14ac:dyDescent="0.3">
      <c r="D293" s="26" t="str">
        <f t="shared" si="12"/>
        <v>Demand</v>
      </c>
      <c r="E293" s="10">
        <f t="shared" si="11"/>
        <v>2033</v>
      </c>
      <c r="F293" s="25" t="str">
        <f t="shared" si="10"/>
        <v>ROAPA</v>
      </c>
      <c r="I293" s="29">
        <f>IFERROR(ROUNDDOWN(VLOOKUP(F293,INDATA_FILL_DEMAND!$E$4:$F$251,2,FALSE)*IF(E293&lt;2043,1+$N$8,1+$O$8),4),"")</f>
        <v>7.0699999999999999E-2</v>
      </c>
    </row>
    <row r="294" spans="4:9" x14ac:dyDescent="0.3">
      <c r="D294" s="26" t="str">
        <f t="shared" si="12"/>
        <v>Demand</v>
      </c>
      <c r="E294" s="10">
        <f t="shared" si="11"/>
        <v>2033</v>
      </c>
      <c r="F294" s="25" t="str">
        <f t="shared" si="10"/>
        <v>ROAPB</v>
      </c>
      <c r="I294" s="29">
        <f>IFERROR(ROUNDDOWN(VLOOKUP(F294,INDATA_FILL_DEMAND!$E$4:$F$251,2,FALSE)*IF(E294&lt;2043,1+$N$8,1+$O$8),4),"")</f>
        <v>9.9099999999999994E-2</v>
      </c>
    </row>
    <row r="295" spans="4:9" x14ac:dyDescent="0.3">
      <c r="D295" s="26" t="str">
        <f t="shared" si="12"/>
        <v>Demand</v>
      </c>
      <c r="E295" s="10">
        <f t="shared" si="11"/>
        <v>2033</v>
      </c>
      <c r="F295" s="25" t="str">
        <f t="shared" si="10"/>
        <v>ROAPC</v>
      </c>
      <c r="I295" s="29">
        <f>IFERROR(ROUNDDOWN(VLOOKUP(F295,INDATA_FILL_DEMAND!$E$4:$F$251,2,FALSE)*IF(E295&lt;2043,1+$N$8,1+$O$8),4),"")</f>
        <v>1.5087999999999999</v>
      </c>
    </row>
    <row r="296" spans="4:9" x14ac:dyDescent="0.3">
      <c r="D296" s="26" t="str">
        <f t="shared" si="12"/>
        <v>Demand</v>
      </c>
      <c r="E296" s="10">
        <f t="shared" si="11"/>
        <v>2033</v>
      </c>
      <c r="F296" s="25" t="str">
        <f t="shared" si="10"/>
        <v>ROAPE</v>
      </c>
      <c r="I296" s="29">
        <f>IFERROR(ROUNDDOWN(VLOOKUP(F296,INDATA_FILL_DEMAND!$E$4:$F$251,2,FALSE)*IF(E296&lt;2043,1+$N$8,1+$O$8),4),"")</f>
        <v>0.21340000000000001</v>
      </c>
    </row>
    <row r="297" spans="4:9" x14ac:dyDescent="0.3">
      <c r="D297" s="26" t="str">
        <f t="shared" si="12"/>
        <v>Demand</v>
      </c>
      <c r="E297" s="10">
        <f t="shared" si="11"/>
        <v>2033</v>
      </c>
      <c r="F297" s="25" t="str">
        <f t="shared" si="10"/>
        <v>ROHSA</v>
      </c>
      <c r="I297" s="29">
        <f>IFERROR(ROUNDDOWN(VLOOKUP(F297,INDATA_FILL_DEMAND!$E$4:$F$251,2,FALSE)*IF(E297&lt;2043,1+$N$8,1+$O$8),4),"")</f>
        <v>1.0758000000000001</v>
      </c>
    </row>
    <row r="298" spans="4:9" x14ac:dyDescent="0.3">
      <c r="D298" s="26" t="str">
        <f t="shared" si="12"/>
        <v>Demand</v>
      </c>
      <c r="E298" s="10">
        <f t="shared" si="11"/>
        <v>2033</v>
      </c>
      <c r="F298" s="25" t="str">
        <f t="shared" si="10"/>
        <v>ROHSB</v>
      </c>
      <c r="I298" s="29">
        <f>IFERROR(ROUNDDOWN(VLOOKUP(F298,INDATA_FILL_DEMAND!$E$4:$F$251,2,FALSE)*IF(E298&lt;2043,1+$N$8,1+$O$8),4),"")</f>
        <v>4.2542</v>
      </c>
    </row>
    <row r="299" spans="4:9" x14ac:dyDescent="0.3">
      <c r="D299" s="26" t="str">
        <f t="shared" si="12"/>
        <v>Demand</v>
      </c>
      <c r="E299" s="10">
        <f t="shared" si="11"/>
        <v>2033</v>
      </c>
      <c r="F299" s="25" t="str">
        <f t="shared" si="10"/>
        <v>ROHSC</v>
      </c>
      <c r="I299" s="29">
        <f>IFERROR(ROUNDDOWN(VLOOKUP(F299,INDATA_FILL_DEMAND!$E$4:$F$251,2,FALSE)*IF(E299&lt;2043,1+$N$8,1+$O$8),4),"")</f>
        <v>24.978400000000001</v>
      </c>
    </row>
    <row r="300" spans="4:9" x14ac:dyDescent="0.3">
      <c r="D300" s="26" t="str">
        <f t="shared" si="12"/>
        <v>Demand</v>
      </c>
      <c r="E300" s="10">
        <f t="shared" si="11"/>
        <v>2033</v>
      </c>
      <c r="F300" s="25" t="str">
        <f t="shared" si="10"/>
        <v>ROHSE</v>
      </c>
      <c r="I300" s="29">
        <f>IFERROR(ROUNDDOWN(VLOOKUP(F300,INDATA_FILL_DEMAND!$E$4:$F$251,2,FALSE)*IF(E300&lt;2043,1+$N$8,1+$O$8),4),"")</f>
        <v>4.3211000000000004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13.101000000000001</v>
      </c>
    </row>
    <row r="310" spans="4:9" x14ac:dyDescent="0.3">
      <c r="D310" s="26" t="str">
        <f t="shared" si="12"/>
        <v>Demand</v>
      </c>
      <c r="E310" s="10">
        <f t="shared" si="11"/>
        <v>2033</v>
      </c>
      <c r="F310" s="25" t="str">
        <f t="shared" si="10"/>
        <v>CHEDU</v>
      </c>
      <c r="I310" s="29">
        <f>IFERROR(ROUNDDOWN(VLOOKUP(F310,INDATA_FILL_DEMAND!$E$4:$F$251,2,FALSE)*IF(E310&lt;2043,1+$N$8,1+$O$8),4),"")</f>
        <v>31.453800000000001</v>
      </c>
    </row>
    <row r="311" spans="4:9" x14ac:dyDescent="0.3">
      <c r="D311" s="26" t="str">
        <f t="shared" si="12"/>
        <v>Demand</v>
      </c>
      <c r="E311" s="10">
        <f t="shared" si="11"/>
        <v>2033</v>
      </c>
      <c r="F311" s="25" t="str">
        <f t="shared" si="10"/>
        <v>CHHLT</v>
      </c>
      <c r="I311" s="29">
        <f>IFERROR(ROUNDDOWN(VLOOKUP(F311,INDATA_FILL_DEMAND!$E$4:$F$251,2,FALSE)*IF(E311&lt;2043,1+$N$8,1+$O$8),4),"")</f>
        <v>2.363</v>
      </c>
    </row>
    <row r="312" spans="4:9" x14ac:dyDescent="0.3">
      <c r="D312" s="26" t="str">
        <f t="shared" si="12"/>
        <v>Demand</v>
      </c>
      <c r="E312" s="10">
        <f t="shared" si="11"/>
        <v>2033</v>
      </c>
      <c r="F312" s="25" t="str">
        <f t="shared" si="10"/>
        <v>CHOFF</v>
      </c>
      <c r="I312" s="29">
        <f>IFERROR(ROUNDDOWN(VLOOKUP(F312,INDATA_FILL_DEMAND!$E$4:$F$251,2,FALSE)*IF(E312&lt;2043,1+$N$8,1+$O$8),4),"")</f>
        <v>3.3534000000000002</v>
      </c>
    </row>
    <row r="313" spans="4:9" x14ac:dyDescent="0.3">
      <c r="D313" s="26" t="str">
        <f t="shared" si="12"/>
        <v>Demand</v>
      </c>
      <c r="E313" s="10">
        <f t="shared" si="11"/>
        <v>2033</v>
      </c>
      <c r="F313" s="25" t="str">
        <f t="shared" si="10"/>
        <v>CHOTH</v>
      </c>
      <c r="I313" s="29">
        <f>IFERROR(ROUNDDOWN(VLOOKUP(F313,INDATA_FILL_DEMAND!$E$4:$F$251,2,FALSE)*IF(E313&lt;2043,1+$N$8,1+$O$8),4),"")</f>
        <v>19.964300000000001</v>
      </c>
    </row>
    <row r="314" spans="4:9" x14ac:dyDescent="0.3">
      <c r="D314" s="26" t="str">
        <f t="shared" si="12"/>
        <v>Demand</v>
      </c>
      <c r="E314" s="10">
        <f t="shared" si="11"/>
        <v>2033</v>
      </c>
      <c r="F314" s="25" t="str">
        <f t="shared" si="10"/>
        <v>CHRET</v>
      </c>
      <c r="I314" s="29">
        <f>IFERROR(ROUNDDOWN(VLOOKUP(F314,INDATA_FILL_DEMAND!$E$4:$F$251,2,FALSE)*IF(E314&lt;2043,1+$N$8,1+$O$8),4),"")</f>
        <v>4.1353</v>
      </c>
    </row>
    <row r="315" spans="4:9" x14ac:dyDescent="0.3">
      <c r="D315" s="26" t="str">
        <f t="shared" si="12"/>
        <v>Demand</v>
      </c>
      <c r="E315" s="10">
        <f t="shared" si="11"/>
        <v>2033</v>
      </c>
      <c r="F315" s="25" t="str">
        <f t="shared" si="10"/>
        <v>CHSPO</v>
      </c>
      <c r="I315" s="29">
        <f>IFERROR(ROUNDDOWN(VLOOKUP(F315,INDATA_FILL_DEMAND!$E$4:$F$251,2,FALSE)*IF(E315&lt;2043,1+$N$8,1+$O$8),4),"")</f>
        <v>8.8701000000000008</v>
      </c>
    </row>
    <row r="316" spans="4:9" x14ac:dyDescent="0.3">
      <c r="D316" s="26" t="str">
        <f t="shared" si="12"/>
        <v>Demand</v>
      </c>
      <c r="E316" s="10">
        <f t="shared" si="11"/>
        <v>2033</v>
      </c>
      <c r="F316" s="25" t="str">
        <f t="shared" si="10"/>
        <v>CHTUR</v>
      </c>
      <c r="I316" s="29">
        <f>IFERROR(ROUNDDOWN(VLOOKUP(F316,INDATA_FILL_DEMAND!$E$4:$F$251,2,FALSE)*IF(E316&lt;2043,1+$N$8,1+$O$8),4),"")</f>
        <v>2.5194000000000001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3.1002000000000001</v>
      </c>
    </row>
    <row r="326" spans="4:9" x14ac:dyDescent="0.3">
      <c r="D326" s="26" t="str">
        <f t="shared" si="12"/>
        <v>Demand</v>
      </c>
      <c r="E326" s="10">
        <f t="shared" si="14"/>
        <v>2033</v>
      </c>
      <c r="F326" s="25" t="str">
        <f t="shared" si="13"/>
        <v>CWEDU</v>
      </c>
      <c r="I326" s="29">
        <f>IFERROR(ROUNDDOWN(VLOOKUP(F326,INDATA_FILL_DEMAND!$E$4:$F$251,2,FALSE)*IF(E326&lt;2043,1+$N$8,1+$O$8),4),"")</f>
        <v>7.4432999999999998</v>
      </c>
    </row>
    <row r="327" spans="4:9" x14ac:dyDescent="0.3">
      <c r="D327" s="26" t="str">
        <f t="shared" si="12"/>
        <v>Demand</v>
      </c>
      <c r="E327" s="10">
        <f t="shared" si="14"/>
        <v>2033</v>
      </c>
      <c r="F327" s="25" t="str">
        <f t="shared" si="13"/>
        <v>CWHLT</v>
      </c>
      <c r="I327" s="29">
        <f>IFERROR(ROUNDDOWN(VLOOKUP(F327,INDATA_FILL_DEMAND!$E$4:$F$251,2,FALSE)*IF(E327&lt;2043,1+$N$8,1+$O$8),4),"")</f>
        <v>0.55920000000000003</v>
      </c>
    </row>
    <row r="328" spans="4:9" x14ac:dyDescent="0.3">
      <c r="D328" s="26" t="str">
        <f t="shared" si="12"/>
        <v>Demand</v>
      </c>
      <c r="E328" s="10">
        <f t="shared" si="14"/>
        <v>2033</v>
      </c>
      <c r="F328" s="25" t="str">
        <f t="shared" si="13"/>
        <v>CWOFF</v>
      </c>
      <c r="I328" s="29">
        <f>IFERROR(ROUNDDOWN(VLOOKUP(F328,INDATA_FILL_DEMAND!$E$4:$F$251,2,FALSE)*IF(E328&lt;2043,1+$N$8,1+$O$8),4),"")</f>
        <v>0.79349999999999998</v>
      </c>
    </row>
    <row r="329" spans="4:9" x14ac:dyDescent="0.3">
      <c r="D329" s="26" t="str">
        <f t="shared" si="12"/>
        <v>Demand</v>
      </c>
      <c r="E329" s="10">
        <f t="shared" si="14"/>
        <v>2033</v>
      </c>
      <c r="F329" s="25" t="str">
        <f t="shared" si="13"/>
        <v>CWOTH</v>
      </c>
      <c r="I329" s="29">
        <f>IFERROR(ROUNDDOWN(VLOOKUP(F329,INDATA_FILL_DEMAND!$E$4:$F$251,2,FALSE)*IF(E329&lt;2043,1+$N$8,1+$O$8),4),"")</f>
        <v>4.7244000000000002</v>
      </c>
    </row>
    <row r="330" spans="4:9" x14ac:dyDescent="0.3">
      <c r="D330" s="26" t="str">
        <f t="shared" si="12"/>
        <v>Demand</v>
      </c>
      <c r="E330" s="10">
        <f t="shared" si="14"/>
        <v>2033</v>
      </c>
      <c r="F330" s="25" t="str">
        <f t="shared" si="13"/>
        <v>CWRET</v>
      </c>
      <c r="I330" s="29">
        <f>IFERROR(ROUNDDOWN(VLOOKUP(F330,INDATA_FILL_DEMAND!$E$4:$F$251,2,FALSE)*IF(E330&lt;2043,1+$N$8,1+$O$8),4),"")</f>
        <v>0.97860000000000003</v>
      </c>
    </row>
    <row r="331" spans="4:9" x14ac:dyDescent="0.3">
      <c r="D331" s="26" t="str">
        <f t="shared" si="12"/>
        <v>Demand</v>
      </c>
      <c r="E331" s="10">
        <f t="shared" si="14"/>
        <v>2033</v>
      </c>
      <c r="F331" s="25" t="str">
        <f t="shared" si="13"/>
        <v>CWSPO</v>
      </c>
      <c r="I331" s="29">
        <f>IFERROR(ROUNDDOWN(VLOOKUP(F331,INDATA_FILL_DEMAND!$E$4:$F$251,2,FALSE)*IF(E331&lt;2043,1+$N$8,1+$O$8),4),"")</f>
        <v>2.0990000000000002</v>
      </c>
    </row>
    <row r="332" spans="4:9" x14ac:dyDescent="0.3">
      <c r="D332" s="26" t="str">
        <f t="shared" si="12"/>
        <v>Demand</v>
      </c>
      <c r="E332" s="10">
        <f t="shared" si="14"/>
        <v>2033</v>
      </c>
      <c r="F332" s="25" t="str">
        <f t="shared" si="13"/>
        <v>CWTUR</v>
      </c>
      <c r="I332" s="29">
        <f>IFERROR(ROUNDDOWN(VLOOKUP(F332,INDATA_FILL_DEMAND!$E$4:$F$251,2,FALSE)*IF(E332&lt;2043,1+$N$8,1+$O$8),4),"")</f>
        <v>0.59619999999999995</v>
      </c>
    </row>
    <row r="333" spans="4:9" x14ac:dyDescent="0.3">
      <c r="D333" s="26" t="str">
        <f t="shared" si="12"/>
        <v>Demand</v>
      </c>
      <c r="E333" s="10">
        <f t="shared" si="14"/>
        <v>2033</v>
      </c>
      <c r="F333" s="25" t="str">
        <f t="shared" si="13"/>
        <v>CKCUL</v>
      </c>
      <c r="I333" s="29">
        <f>IFERROR(ROUNDDOWN(VLOOKUP(F333,INDATA_FILL_DEMAND!$E$4:$F$251,2,FALSE)*IF(E333&lt;2043,1+$N$8,1+$O$8),4),"")</f>
        <v>0.66</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1.5845</v>
      </c>
    </row>
    <row r="335" spans="4:9" x14ac:dyDescent="0.3">
      <c r="D335" s="26" t="str">
        <f t="shared" si="15"/>
        <v>Demand</v>
      </c>
      <c r="E335" s="10">
        <f t="shared" si="14"/>
        <v>2033</v>
      </c>
      <c r="F335" s="25" t="str">
        <f t="shared" si="13"/>
        <v>CKHLT</v>
      </c>
      <c r="I335" s="29">
        <f>IFERROR(ROUNDDOWN(VLOOKUP(F335,INDATA_FILL_DEMAND!$E$4:$F$251,2,FALSE)*IF(E335&lt;2043,1+$N$8,1+$O$8),4),"")</f>
        <v>0.11899999999999999</v>
      </c>
    </row>
    <row r="336" spans="4:9" x14ac:dyDescent="0.3">
      <c r="D336" s="26" t="str">
        <f t="shared" si="15"/>
        <v>Demand</v>
      </c>
      <c r="E336" s="10">
        <f t="shared" si="14"/>
        <v>2033</v>
      </c>
      <c r="F336" s="25" t="str">
        <f t="shared" si="13"/>
        <v>CKOFF</v>
      </c>
      <c r="I336" s="29">
        <f>IFERROR(ROUNDDOWN(VLOOKUP(F336,INDATA_FILL_DEMAND!$E$4:$F$251,2,FALSE)*IF(E336&lt;2043,1+$N$8,1+$O$8),4),"")</f>
        <v>0.16889999999999999</v>
      </c>
    </row>
    <row r="337" spans="4:9" x14ac:dyDescent="0.3">
      <c r="D337" s="26" t="str">
        <f t="shared" si="15"/>
        <v>Demand</v>
      </c>
      <c r="E337" s="10">
        <f t="shared" si="14"/>
        <v>2033</v>
      </c>
      <c r="F337" s="25" t="str">
        <f t="shared" si="13"/>
        <v>CKOTH</v>
      </c>
      <c r="I337" s="29">
        <f>IFERROR(ROUNDDOWN(VLOOKUP(F337,INDATA_FILL_DEMAND!$E$4:$F$251,2,FALSE)*IF(E337&lt;2043,1+$N$8,1+$O$8),4),"")</f>
        <v>1.0057</v>
      </c>
    </row>
    <row r="338" spans="4:9" x14ac:dyDescent="0.3">
      <c r="D338" s="26" t="str">
        <f t="shared" si="15"/>
        <v>Demand</v>
      </c>
      <c r="E338" s="10">
        <f t="shared" si="14"/>
        <v>2033</v>
      </c>
      <c r="F338" s="25" t="str">
        <f t="shared" si="13"/>
        <v>CKRET</v>
      </c>
      <c r="I338" s="29">
        <f>IFERROR(ROUNDDOWN(VLOOKUP(F338,INDATA_FILL_DEMAND!$E$4:$F$251,2,FALSE)*IF(E338&lt;2043,1+$N$8,1+$O$8),4),"")</f>
        <v>0.20830000000000001</v>
      </c>
    </row>
    <row r="339" spans="4:9" x14ac:dyDescent="0.3">
      <c r="D339" s="26" t="str">
        <f t="shared" si="15"/>
        <v>Demand</v>
      </c>
      <c r="E339" s="10">
        <f t="shared" si="14"/>
        <v>2033</v>
      </c>
      <c r="F339" s="25" t="str">
        <f t="shared" si="13"/>
        <v>CKSPO</v>
      </c>
      <c r="I339" s="29">
        <f>IFERROR(ROUNDDOWN(VLOOKUP(F339,INDATA_FILL_DEMAND!$E$4:$F$251,2,FALSE)*IF(E339&lt;2043,1+$N$8,1+$O$8),4),"")</f>
        <v>0.44679999999999997</v>
      </c>
    </row>
    <row r="340" spans="4:9" x14ac:dyDescent="0.3">
      <c r="D340" s="26" t="str">
        <f t="shared" si="15"/>
        <v>Demand</v>
      </c>
      <c r="E340" s="10">
        <f t="shared" si="14"/>
        <v>2033</v>
      </c>
      <c r="F340" s="25" t="str">
        <f t="shared" si="13"/>
        <v>CKTUR</v>
      </c>
      <c r="I340" s="29">
        <f>IFERROR(ROUNDDOWN(VLOOKUP(F340,INDATA_FILL_DEMAND!$E$4:$F$251,2,FALSE)*IF(E340&lt;2043,1+$N$8,1+$O$8),4),"")</f>
        <v>0.12690000000000001</v>
      </c>
    </row>
    <row r="341" spans="4:9" x14ac:dyDescent="0.3">
      <c r="D341" s="26" t="str">
        <f t="shared" si="15"/>
        <v>Demand</v>
      </c>
      <c r="E341" s="10">
        <f t="shared" si="14"/>
        <v>2033</v>
      </c>
      <c r="F341" s="25" t="str">
        <f t="shared" si="13"/>
        <v>CLCUL</v>
      </c>
      <c r="I341" s="29">
        <f>IFERROR(ROUNDDOWN(VLOOKUP(F341,INDATA_FILL_DEMAND!$E$4:$F$251,2,FALSE)*IF(E341&lt;2043,1+$N$8,1+$O$8),4),"")</f>
        <v>0.87339999999999995</v>
      </c>
    </row>
    <row r="342" spans="4:9" x14ac:dyDescent="0.3">
      <c r="D342" s="26" t="str">
        <f t="shared" si="15"/>
        <v>Demand</v>
      </c>
      <c r="E342" s="10">
        <f t="shared" si="14"/>
        <v>2033</v>
      </c>
      <c r="F342" s="25" t="str">
        <f t="shared" si="13"/>
        <v>CLEDU</v>
      </c>
      <c r="I342" s="29">
        <f>IFERROR(ROUNDDOWN(VLOOKUP(F342,INDATA_FILL_DEMAND!$E$4:$F$251,2,FALSE)*IF(E342&lt;2043,1+$N$8,1+$O$8),4),"")</f>
        <v>2.097</v>
      </c>
    </row>
    <row r="343" spans="4:9" x14ac:dyDescent="0.3">
      <c r="D343" s="26" t="str">
        <f t="shared" si="15"/>
        <v>Demand</v>
      </c>
      <c r="E343" s="10">
        <f t="shared" si="14"/>
        <v>2033</v>
      </c>
      <c r="F343" s="25" t="str">
        <f t="shared" si="13"/>
        <v>CLHLT</v>
      </c>
      <c r="I343" s="29">
        <f>IFERROR(ROUNDDOWN(VLOOKUP(F343,INDATA_FILL_DEMAND!$E$4:$F$251,2,FALSE)*IF(E343&lt;2043,1+$N$8,1+$O$8),4),"")</f>
        <v>0.1575</v>
      </c>
    </row>
    <row r="344" spans="4:9" x14ac:dyDescent="0.3">
      <c r="D344" s="26" t="str">
        <f t="shared" si="15"/>
        <v>Demand</v>
      </c>
      <c r="E344" s="10">
        <f t="shared" si="14"/>
        <v>2033</v>
      </c>
      <c r="F344" s="25" t="str">
        <f t="shared" si="13"/>
        <v>CLOFF</v>
      </c>
      <c r="I344" s="29">
        <f>IFERROR(ROUNDDOWN(VLOOKUP(F344,INDATA_FILL_DEMAND!$E$4:$F$251,2,FALSE)*IF(E344&lt;2043,1+$N$8,1+$O$8),4),"")</f>
        <v>0.2235</v>
      </c>
    </row>
    <row r="345" spans="4:9" x14ac:dyDescent="0.3">
      <c r="D345" s="26" t="str">
        <f t="shared" si="15"/>
        <v>Demand</v>
      </c>
      <c r="E345" s="10">
        <f t="shared" si="14"/>
        <v>2033</v>
      </c>
      <c r="F345" s="25" t="str">
        <f t="shared" si="13"/>
        <v>CLOTH</v>
      </c>
      <c r="I345" s="29">
        <f>IFERROR(ROUNDDOWN(VLOOKUP(F345,INDATA_FILL_DEMAND!$E$4:$F$251,2,FALSE)*IF(E345&lt;2043,1+$N$8,1+$O$8),4),"")</f>
        <v>1.331</v>
      </c>
    </row>
    <row r="346" spans="4:9" x14ac:dyDescent="0.3">
      <c r="D346" s="26" t="str">
        <f t="shared" si="15"/>
        <v>Demand</v>
      </c>
      <c r="E346" s="10">
        <f t="shared" si="14"/>
        <v>2033</v>
      </c>
      <c r="F346" s="25" t="str">
        <f t="shared" si="13"/>
        <v>CLRET</v>
      </c>
      <c r="I346" s="29">
        <f>IFERROR(ROUNDDOWN(VLOOKUP(F346,INDATA_FILL_DEMAND!$E$4:$F$251,2,FALSE)*IF(E346&lt;2043,1+$N$8,1+$O$8),4),"")</f>
        <v>0.2757</v>
      </c>
    </row>
    <row r="347" spans="4:9" x14ac:dyDescent="0.3">
      <c r="D347" s="26" t="str">
        <f t="shared" si="15"/>
        <v>Demand</v>
      </c>
      <c r="E347" s="10">
        <f t="shared" si="14"/>
        <v>2033</v>
      </c>
      <c r="F347" s="25" t="str">
        <f t="shared" si="13"/>
        <v>CLSPO</v>
      </c>
      <c r="I347" s="29">
        <f>IFERROR(ROUNDDOWN(VLOOKUP(F347,INDATA_FILL_DEMAND!$E$4:$F$251,2,FALSE)*IF(E347&lt;2043,1+$N$8,1+$O$8),4),"")</f>
        <v>0.59130000000000005</v>
      </c>
    </row>
    <row r="348" spans="4:9" x14ac:dyDescent="0.3">
      <c r="D348" s="26" t="str">
        <f t="shared" si="15"/>
        <v>Demand</v>
      </c>
      <c r="E348" s="10">
        <f t="shared" si="14"/>
        <v>2033</v>
      </c>
      <c r="F348" s="25" t="str">
        <f t="shared" si="13"/>
        <v>CLTUR</v>
      </c>
      <c r="I348" s="29">
        <f>IFERROR(ROUNDDOWN(VLOOKUP(F348,INDATA_FILL_DEMAND!$E$4:$F$251,2,FALSE)*IF(E348&lt;2043,1+$N$8,1+$O$8),4),"")</f>
        <v>0.16789999999999999</v>
      </c>
    </row>
    <row r="349" spans="4:9" x14ac:dyDescent="0.3">
      <c r="D349" s="26" t="str">
        <f t="shared" si="15"/>
        <v>Demand</v>
      </c>
      <c r="E349" s="10">
        <f t="shared" si="14"/>
        <v>2033</v>
      </c>
      <c r="F349" s="25" t="str">
        <f t="shared" si="13"/>
        <v>COCUL</v>
      </c>
      <c r="I349" s="29">
        <f>IFERROR(ROUNDDOWN(VLOOKUP(F349,INDATA_FILL_DEMAND!$E$4:$F$251,2,FALSE)*IF(E349&lt;2043,1+$N$8,1+$O$8),4),"")</f>
        <v>4.1391</v>
      </c>
    </row>
    <row r="350" spans="4:9" x14ac:dyDescent="0.3">
      <c r="D350" s="26" t="str">
        <f t="shared" si="15"/>
        <v>Demand</v>
      </c>
      <c r="E350" s="10">
        <f t="shared" si="14"/>
        <v>2033</v>
      </c>
      <c r="F350" s="25" t="str">
        <f t="shared" si="13"/>
        <v>COEDU</v>
      </c>
      <c r="I350" s="29">
        <f>IFERROR(ROUNDDOWN(VLOOKUP(F350,INDATA_FILL_DEMAND!$E$4:$F$251,2,FALSE)*IF(E350&lt;2043,1+$N$8,1+$O$8),4),"")</f>
        <v>9.9375</v>
      </c>
    </row>
    <row r="351" spans="4:9" x14ac:dyDescent="0.3">
      <c r="D351" s="26" t="str">
        <f t="shared" si="15"/>
        <v>Demand</v>
      </c>
      <c r="E351" s="10">
        <f t="shared" si="14"/>
        <v>2033</v>
      </c>
      <c r="F351" s="25" t="str">
        <f t="shared" si="13"/>
        <v>COHLT</v>
      </c>
      <c r="I351" s="29">
        <f>IFERROR(ROUNDDOWN(VLOOKUP(F351,INDATA_FILL_DEMAND!$E$4:$F$251,2,FALSE)*IF(E351&lt;2043,1+$N$8,1+$O$8),4),"")</f>
        <v>0.74650000000000005</v>
      </c>
    </row>
    <row r="352" spans="4:9" x14ac:dyDescent="0.3">
      <c r="D352" s="26" t="str">
        <f t="shared" si="15"/>
        <v>Demand</v>
      </c>
      <c r="E352" s="10">
        <f t="shared" si="14"/>
        <v>2033</v>
      </c>
      <c r="F352" s="25" t="str">
        <f t="shared" si="13"/>
        <v>COOFF</v>
      </c>
      <c r="I352" s="29">
        <f>IFERROR(ROUNDDOWN(VLOOKUP(F352,INDATA_FILL_DEMAND!$E$4:$F$251,2,FALSE)*IF(E352&lt;2043,1+$N$8,1+$O$8),4),"")</f>
        <v>1.0593999999999999</v>
      </c>
    </row>
    <row r="353" spans="4:9" x14ac:dyDescent="0.3">
      <c r="D353" s="26" t="str">
        <f t="shared" si="15"/>
        <v>Demand</v>
      </c>
      <c r="E353" s="10">
        <f t="shared" si="14"/>
        <v>2033</v>
      </c>
      <c r="F353" s="25" t="str">
        <f t="shared" si="13"/>
        <v>COOTH</v>
      </c>
      <c r="I353" s="29">
        <f>IFERROR(ROUNDDOWN(VLOOKUP(F353,INDATA_FILL_DEMAND!$E$4:$F$251,2,FALSE)*IF(E353&lt;2043,1+$N$8,1+$O$8),4),"")</f>
        <v>6.3075000000000001</v>
      </c>
    </row>
    <row r="354" spans="4:9" x14ac:dyDescent="0.3">
      <c r="D354" s="26" t="str">
        <f t="shared" si="15"/>
        <v>Demand</v>
      </c>
      <c r="E354" s="10">
        <f t="shared" si="14"/>
        <v>2033</v>
      </c>
      <c r="F354" s="25" t="str">
        <f t="shared" si="13"/>
        <v>CORET</v>
      </c>
      <c r="I354" s="29">
        <f>IFERROR(ROUNDDOWN(VLOOKUP(F354,INDATA_FILL_DEMAND!$E$4:$F$251,2,FALSE)*IF(E354&lt;2043,1+$N$8,1+$O$8),4),"")</f>
        <v>1.3065</v>
      </c>
    </row>
    <row r="355" spans="4:9" x14ac:dyDescent="0.3">
      <c r="D355" s="26" t="str">
        <f t="shared" si="15"/>
        <v>Demand</v>
      </c>
      <c r="E355" s="10">
        <f t="shared" si="14"/>
        <v>2033</v>
      </c>
      <c r="F355" s="25" t="str">
        <f t="shared" si="13"/>
        <v>COSPO</v>
      </c>
      <c r="I355" s="29">
        <f>IFERROR(ROUNDDOWN(VLOOKUP(F355,INDATA_FILL_DEMAND!$E$4:$F$251,2,FALSE)*IF(E355&lt;2043,1+$N$8,1+$O$8),4),"")</f>
        <v>2.8024</v>
      </c>
    </row>
    <row r="356" spans="4:9" x14ac:dyDescent="0.3">
      <c r="D356" s="26" t="str">
        <f t="shared" si="15"/>
        <v>Demand</v>
      </c>
      <c r="E356" s="10">
        <f t="shared" si="14"/>
        <v>2033</v>
      </c>
      <c r="F356" s="25" t="str">
        <f t="shared" si="13"/>
        <v>COTUR</v>
      </c>
      <c r="I356" s="29">
        <f>IFERROR(ROUNDDOWN(VLOOKUP(F356,INDATA_FILL_DEMAND!$E$4:$F$251,2,FALSE)*IF(E356&lt;2043,1+$N$8,1+$O$8),4),"")</f>
        <v>0.79590000000000005</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3.6168999999999998</v>
      </c>
    </row>
    <row r="366" spans="4:9" x14ac:dyDescent="0.3">
      <c r="D366" s="26" t="str">
        <f t="shared" si="15"/>
        <v>Demand</v>
      </c>
      <c r="E366" s="10">
        <f t="shared" si="14"/>
        <v>2033</v>
      </c>
      <c r="F366" s="25" t="str">
        <f t="shared" si="13"/>
        <v>MHEDU</v>
      </c>
      <c r="I366" s="29">
        <f>IFERROR(ROUNDDOWN(VLOOKUP(F366,INDATA_FILL_DEMAND!$E$4:$F$251,2,FALSE)*IF(E366&lt;2043,1+$N$8,1+$O$8),4),"")</f>
        <v>29.7605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3.5661999999999998</v>
      </c>
    </row>
    <row r="369" spans="4:9" x14ac:dyDescent="0.3">
      <c r="D369" s="26" t="str">
        <f t="shared" si="15"/>
        <v>Demand</v>
      </c>
      <c r="E369" s="10">
        <f t="shared" si="14"/>
        <v>2033</v>
      </c>
      <c r="F369" s="25" t="str">
        <f t="shared" si="13"/>
        <v>MHOFS</v>
      </c>
      <c r="I369" s="29">
        <f>IFERROR(ROUNDDOWN(VLOOKUP(F369,INDATA_FILL_DEMAND!$E$4:$F$251,2,FALSE)*IF(E369&lt;2043,1+$N$8,1+$O$8),4),"")</f>
        <v>3.7212000000000001</v>
      </c>
    </row>
    <row r="370" spans="4:9" x14ac:dyDescent="0.3">
      <c r="D370" s="26" t="str">
        <f t="shared" si="15"/>
        <v>Demand</v>
      </c>
      <c r="E370" s="10">
        <f t="shared" si="14"/>
        <v>2033</v>
      </c>
      <c r="F370" s="25" t="str">
        <f t="shared" si="13"/>
        <v>MHOTH</v>
      </c>
      <c r="I370" s="29">
        <f>IFERROR(ROUNDDOWN(VLOOKUP(F370,INDATA_FILL_DEMAND!$E$4:$F$251,2,FALSE)*IF(E370&lt;2043,1+$N$8,1+$O$8),4),"")</f>
        <v>5.1528999999999998</v>
      </c>
    </row>
    <row r="371" spans="4:9" x14ac:dyDescent="0.3">
      <c r="D371" s="26" t="str">
        <f t="shared" si="15"/>
        <v>Demand</v>
      </c>
      <c r="E371" s="10">
        <f t="shared" si="14"/>
        <v>2033</v>
      </c>
      <c r="F371" s="25" t="str">
        <f t="shared" si="13"/>
        <v>MHSPO</v>
      </c>
      <c r="I371" s="29">
        <f>IFERROR(ROUNDDOWN(VLOOKUP(F371,INDATA_FILL_DEMAND!$E$4:$F$251,2,FALSE)*IF(E371&lt;2043,1+$N$8,1+$O$8),4),"")</f>
        <v>11.676</v>
      </c>
    </row>
    <row r="372" spans="4:9" x14ac:dyDescent="0.3">
      <c r="D372" s="26" t="str">
        <f t="shared" si="15"/>
        <v>Demand</v>
      </c>
      <c r="E372" s="10">
        <f t="shared" si="14"/>
        <v>2033</v>
      </c>
      <c r="F372" s="25" t="str">
        <f t="shared" si="13"/>
        <v>MHTCH</v>
      </c>
      <c r="I372" s="29">
        <f>IFERROR(ROUNDDOWN(VLOOKUP(F372,INDATA_FILL_DEMAND!$E$4:$F$251,2,FALSE)*IF(E372&lt;2043,1+$N$8,1+$O$8),4),"")</f>
        <v>1.7541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0.81579999999999997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7.4497999999999998</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0.89670000000000005</v>
      </c>
    </row>
    <row r="385" spans="4:9" x14ac:dyDescent="0.3">
      <c r="D385" s="26" t="str">
        <f t="shared" si="15"/>
        <v>Demand</v>
      </c>
      <c r="E385" s="10">
        <f t="shared" si="17"/>
        <v>2033</v>
      </c>
      <c r="F385" s="25" t="str">
        <f t="shared" si="16"/>
        <v>MWOFS</v>
      </c>
      <c r="I385" s="29">
        <f>IFERROR(ROUNDDOWN(VLOOKUP(F385,INDATA_FILL_DEMAND!$E$4:$F$251,2,FALSE)*IF(E385&lt;2043,1+$N$8,1+$O$8),4),"")</f>
        <v>0.77669999999999995</v>
      </c>
    </row>
    <row r="386" spans="4:9" x14ac:dyDescent="0.3">
      <c r="D386" s="26" t="str">
        <f t="shared" si="15"/>
        <v>Demand</v>
      </c>
      <c r="E386" s="10">
        <f t="shared" si="17"/>
        <v>2033</v>
      </c>
      <c r="F386" s="25" t="str">
        <f t="shared" si="16"/>
        <v>MWOTH</v>
      </c>
      <c r="I386" s="29">
        <f>IFERROR(ROUNDDOWN(VLOOKUP(F386,INDATA_FILL_DEMAND!$E$4:$F$251,2,FALSE)*IF(E386&lt;2043,1+$N$8,1+$O$8),4),"")</f>
        <v>1.3025</v>
      </c>
    </row>
    <row r="387" spans="4:9" x14ac:dyDescent="0.3">
      <c r="D387" s="26" t="str">
        <f t="shared" si="15"/>
        <v>Demand</v>
      </c>
      <c r="E387" s="10">
        <f t="shared" si="17"/>
        <v>2033</v>
      </c>
      <c r="F387" s="25" t="str">
        <f t="shared" si="16"/>
        <v>MWSPO</v>
      </c>
      <c r="I387" s="29">
        <f>IFERROR(ROUNDDOWN(VLOOKUP(F387,INDATA_FILL_DEMAND!$E$4:$F$251,2,FALSE)*IF(E387&lt;2043,1+$N$8,1+$O$8),4),"")</f>
        <v>2.9563000000000001</v>
      </c>
    </row>
    <row r="388" spans="4:9" x14ac:dyDescent="0.3">
      <c r="D388" s="26" t="str">
        <f t="shared" si="15"/>
        <v>Demand</v>
      </c>
      <c r="E388" s="10">
        <f t="shared" si="17"/>
        <v>2033</v>
      </c>
      <c r="F388" s="25" t="str">
        <f t="shared" si="16"/>
        <v>MWTCH</v>
      </c>
      <c r="I388" s="29">
        <f>IFERROR(ROUNDDOWN(VLOOKUP(F388,INDATA_FILL_DEMAND!$E$4:$F$251,2,FALSE)*IF(E388&lt;2043,1+$N$8,1+$O$8),4),"")</f>
        <v>0.43259999999999998</v>
      </c>
    </row>
    <row r="389" spans="4:9" x14ac:dyDescent="0.3">
      <c r="D389" s="26" t="str">
        <f t="shared" si="15"/>
        <v>Demand</v>
      </c>
      <c r="E389" s="10">
        <f t="shared" si="17"/>
        <v>2033</v>
      </c>
      <c r="F389" s="25" t="str">
        <f t="shared" si="16"/>
        <v>MKCUL</v>
      </c>
      <c r="I389" s="29">
        <f>IFERROR(ROUNDDOWN(VLOOKUP(F389,INDATA_FILL_DEMAND!$E$4:$F$251,2,FALSE)*IF(E389&lt;2043,1+$N$8,1+$O$8),4),"")</f>
        <v>0.26669999999999999</v>
      </c>
    </row>
    <row r="390" spans="4:9" x14ac:dyDescent="0.3">
      <c r="D390" s="26" t="str">
        <f t="shared" si="15"/>
        <v>Demand</v>
      </c>
      <c r="E390" s="10">
        <f t="shared" si="17"/>
        <v>2033</v>
      </c>
      <c r="F390" s="25" t="str">
        <f t="shared" si="16"/>
        <v>MKEDU</v>
      </c>
      <c r="I390" s="29">
        <f>IFERROR(ROUNDDOWN(VLOOKUP(F390,INDATA_FILL_DEMAND!$E$4:$F$251,2,FALSE)*IF(E390&lt;2043,1+$N$8,1+$O$8),4),"")</f>
        <v>0.64039999999999997</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6.8199999999999997E-2</v>
      </c>
    </row>
    <row r="393" spans="4:9" x14ac:dyDescent="0.3">
      <c r="D393" s="26" t="str">
        <f t="shared" si="15"/>
        <v>Demand</v>
      </c>
      <c r="E393" s="10">
        <f t="shared" si="17"/>
        <v>2033</v>
      </c>
      <c r="F393" s="25" t="str">
        <f t="shared" si="16"/>
        <v>MKOFS</v>
      </c>
      <c r="I393" s="29">
        <f>IFERROR(ROUNDDOWN(VLOOKUP(F393,INDATA_FILL_DEMAND!$E$4:$F$251,2,FALSE)*IF(E393&lt;2043,1+$N$8,1+$O$8),4),"")</f>
        <v>0.40639999999999998</v>
      </c>
    </row>
    <row r="394" spans="4:9" x14ac:dyDescent="0.3">
      <c r="D394" s="26" t="str">
        <f t="shared" si="15"/>
        <v>Demand</v>
      </c>
      <c r="E394" s="10">
        <f t="shared" si="17"/>
        <v>2033</v>
      </c>
      <c r="F394" s="25" t="str">
        <f t="shared" si="16"/>
        <v>MKOTH</v>
      </c>
      <c r="I394" s="29">
        <f>IFERROR(ROUNDDOWN(VLOOKUP(F394,INDATA_FILL_DEMAND!$E$4:$F$251,2,FALSE)*IF(E394&lt;2043,1+$N$8,1+$O$8),4),"")</f>
        <v>8.4199999999999997E-2</v>
      </c>
    </row>
    <row r="395" spans="4:9" x14ac:dyDescent="0.3">
      <c r="D395" s="26" t="str">
        <f t="shared" si="15"/>
        <v>Demand</v>
      </c>
      <c r="E395" s="10">
        <f t="shared" si="17"/>
        <v>2033</v>
      </c>
      <c r="F395" s="25" t="str">
        <f t="shared" si="16"/>
        <v>MKSPO</v>
      </c>
      <c r="I395" s="29">
        <f>IFERROR(ROUNDDOWN(VLOOKUP(F395,INDATA_FILL_DEMAND!$E$4:$F$251,2,FALSE)*IF(E395&lt;2043,1+$N$8,1+$O$8),4),"")</f>
        <v>0.18060000000000001</v>
      </c>
    </row>
    <row r="396" spans="4:9" x14ac:dyDescent="0.3">
      <c r="D396" s="26" t="str">
        <f t="shared" si="15"/>
        <v>Demand</v>
      </c>
      <c r="E396" s="10">
        <f t="shared" si="17"/>
        <v>2033</v>
      </c>
      <c r="F396" s="25" t="str">
        <f t="shared" si="16"/>
        <v>MKTCH</v>
      </c>
      <c r="I396" s="29">
        <f>IFERROR(ROUNDDOWN(VLOOKUP(F396,INDATA_FILL_DEMAND!$E$4:$F$251,2,FALSE)*IF(E396&lt;2043,1+$N$8,1+$O$8),4),"")</f>
        <v>5.1200000000000002E-2</v>
      </c>
    </row>
    <row r="397" spans="4:9" x14ac:dyDescent="0.3">
      <c r="D397" s="26" t="str">
        <f t="shared" si="15"/>
        <v>Demand</v>
      </c>
      <c r="E397" s="10">
        <f t="shared" si="17"/>
        <v>2033</v>
      </c>
      <c r="F397" s="25" t="str">
        <f t="shared" si="16"/>
        <v>MLCUL</v>
      </c>
      <c r="I397" s="29">
        <f>IFERROR(ROUNDDOWN(VLOOKUP(F397,INDATA_FILL_DEMAND!$E$4:$F$251,2,FALSE)*IF(E397&lt;2043,1+$N$8,1+$O$8),4),"")</f>
        <v>0.35299999999999998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0.84750000000000003</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9.0300000000000005E-2</v>
      </c>
    </row>
    <row r="401" spans="4:9" x14ac:dyDescent="0.3">
      <c r="D401" s="26" t="str">
        <f t="shared" si="18"/>
        <v>Demand</v>
      </c>
      <c r="E401" s="10">
        <f t="shared" si="17"/>
        <v>2033</v>
      </c>
      <c r="F401" s="25" t="str">
        <f t="shared" si="16"/>
        <v>MLOFS</v>
      </c>
      <c r="I401" s="29">
        <f>IFERROR(ROUNDDOWN(VLOOKUP(F401,INDATA_FILL_DEMAND!$E$4:$F$251,2,FALSE)*IF(E401&lt;2043,1+$N$8,1+$O$8),4),"")</f>
        <v>0.53790000000000004</v>
      </c>
    </row>
    <row r="402" spans="4:9" x14ac:dyDescent="0.3">
      <c r="D402" s="26" t="str">
        <f t="shared" si="18"/>
        <v>Demand</v>
      </c>
      <c r="E402" s="10">
        <f t="shared" si="17"/>
        <v>2033</v>
      </c>
      <c r="F402" s="25" t="str">
        <f t="shared" si="16"/>
        <v>MLOTH</v>
      </c>
      <c r="I402" s="29">
        <f>IFERROR(ROUNDDOWN(VLOOKUP(F402,INDATA_FILL_DEMAND!$E$4:$F$251,2,FALSE)*IF(E402&lt;2043,1+$N$8,1+$O$8),4),"")</f>
        <v>0.1114</v>
      </c>
    </row>
    <row r="403" spans="4:9" x14ac:dyDescent="0.3">
      <c r="D403" s="26" t="str">
        <f t="shared" si="18"/>
        <v>Demand</v>
      </c>
      <c r="E403" s="10">
        <f t="shared" si="17"/>
        <v>2033</v>
      </c>
      <c r="F403" s="25" t="str">
        <f t="shared" si="16"/>
        <v>MLSPO</v>
      </c>
      <c r="I403" s="29">
        <f>IFERROR(ROUNDDOWN(VLOOKUP(F403,INDATA_FILL_DEMAND!$E$4:$F$251,2,FALSE)*IF(E403&lt;2043,1+$N$8,1+$O$8),4),"")</f>
        <v>0.23899999999999999</v>
      </c>
    </row>
    <row r="404" spans="4:9" x14ac:dyDescent="0.3">
      <c r="D404" s="26" t="str">
        <f t="shared" si="18"/>
        <v>Demand</v>
      </c>
      <c r="E404" s="10">
        <f t="shared" si="17"/>
        <v>2033</v>
      </c>
      <c r="F404" s="25" t="str">
        <f t="shared" si="16"/>
        <v>MLTCH</v>
      </c>
      <c r="I404" s="29">
        <f>IFERROR(ROUNDDOWN(VLOOKUP(F404,INDATA_FILL_DEMAND!$E$4:$F$251,2,FALSE)*IF(E404&lt;2043,1+$N$8,1+$O$8),4),"")</f>
        <v>6.7799999999999999E-2</v>
      </c>
    </row>
    <row r="405" spans="4:9" x14ac:dyDescent="0.3">
      <c r="D405" s="26" t="str">
        <f t="shared" si="18"/>
        <v>Demand</v>
      </c>
      <c r="E405" s="10">
        <f t="shared" si="17"/>
        <v>2033</v>
      </c>
      <c r="F405" s="25" t="str">
        <f t="shared" si="16"/>
        <v>MOCUL</v>
      </c>
      <c r="I405" s="29">
        <f>IFERROR(ROUNDDOWN(VLOOKUP(F405,INDATA_FILL_DEMAND!$E$4:$F$251,2,FALSE)*IF(E405&lt;2043,1+$N$8,1+$O$8),4),"")</f>
        <v>1.6728000000000001</v>
      </c>
    </row>
    <row r="406" spans="4:9" x14ac:dyDescent="0.3">
      <c r="D406" s="26" t="str">
        <f t="shared" si="18"/>
        <v>Demand</v>
      </c>
      <c r="E406" s="10">
        <f t="shared" si="17"/>
        <v>2033</v>
      </c>
      <c r="F406" s="25" t="str">
        <f t="shared" si="16"/>
        <v>MOEDU</v>
      </c>
      <c r="I406" s="29">
        <f>IFERROR(ROUNDDOWN(VLOOKUP(F406,INDATA_FILL_DEMAND!$E$4:$F$251,2,FALSE)*IF(E406&lt;2043,1+$N$8,1+$O$8),4),"")</f>
        <v>4.0163000000000002</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0.42820000000000003</v>
      </c>
    </row>
    <row r="409" spans="4:9" x14ac:dyDescent="0.3">
      <c r="D409" s="26" t="str">
        <f t="shared" si="18"/>
        <v>Demand</v>
      </c>
      <c r="E409" s="10">
        <f t="shared" si="17"/>
        <v>2033</v>
      </c>
      <c r="F409" s="25" t="str">
        <f t="shared" si="16"/>
        <v>MOOFS</v>
      </c>
      <c r="I409" s="29">
        <f>IFERROR(ROUNDDOWN(VLOOKUP(F409,INDATA_FILL_DEMAND!$E$4:$F$251,2,FALSE)*IF(E409&lt;2043,1+$N$8,1+$O$8),4),"")</f>
        <v>2.5491999999999999</v>
      </c>
    </row>
    <row r="410" spans="4:9" x14ac:dyDescent="0.3">
      <c r="D410" s="26" t="str">
        <f t="shared" si="18"/>
        <v>Demand</v>
      </c>
      <c r="E410" s="10">
        <f t="shared" si="17"/>
        <v>2033</v>
      </c>
      <c r="F410" s="25" t="str">
        <f t="shared" si="16"/>
        <v>MOOTH</v>
      </c>
      <c r="I410" s="29">
        <f>IFERROR(ROUNDDOWN(VLOOKUP(F410,INDATA_FILL_DEMAND!$E$4:$F$251,2,FALSE)*IF(E410&lt;2043,1+$N$8,1+$O$8),4),"")</f>
        <v>0.52800000000000002</v>
      </c>
    </row>
    <row r="411" spans="4:9" x14ac:dyDescent="0.3">
      <c r="D411" s="26" t="str">
        <f t="shared" si="18"/>
        <v>Demand</v>
      </c>
      <c r="E411" s="10">
        <f t="shared" si="17"/>
        <v>2033</v>
      </c>
      <c r="F411" s="25" t="str">
        <f t="shared" si="16"/>
        <v>MOSPO</v>
      </c>
      <c r="I411" s="29">
        <f>IFERROR(ROUNDDOWN(VLOOKUP(F411,INDATA_FILL_DEMAND!$E$4:$F$251,2,FALSE)*IF(E411&lt;2043,1+$N$8,1+$O$8),4),"")</f>
        <v>1.1326000000000001</v>
      </c>
    </row>
    <row r="412" spans="4:9" x14ac:dyDescent="0.3">
      <c r="D412" s="26" t="str">
        <f t="shared" si="18"/>
        <v>Demand</v>
      </c>
      <c r="E412" s="10">
        <f t="shared" si="17"/>
        <v>2033</v>
      </c>
      <c r="F412" s="25" t="str">
        <f t="shared" si="16"/>
        <v>MOTCH</v>
      </c>
      <c r="I412" s="29">
        <f>IFERROR(ROUNDDOWN(VLOOKUP(F412,INDATA_FILL_DEMAND!$E$4:$F$251,2,FALSE)*IF(E412&lt;2043,1+$N$8,1+$O$8),4),"")</f>
        <v>0.32169999999999999</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12.7308</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